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2.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2.xml" ContentType="application/vnd.openxmlformats-officedocument.themeOverride+xml"/>
  <Override PartName="/xl/drawings/drawing3.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3.xml" ContentType="application/vnd.openxmlformats-officedocument.themeOverride+xml"/>
  <Override PartName="/xl/drawings/drawing4.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5.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6.xml" ContentType="application/vnd.openxmlformats-officedocument.drawing+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6.xml" ContentType="application/vnd.openxmlformats-officedocument.themeOverride+xml"/>
  <Override PartName="/xl/drawings/drawing7.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8.xml" ContentType="application/vnd.openxmlformats-officedocument.drawing+xml"/>
  <Override PartName="/xl/charts/chart8.xml" ContentType="application/vnd.openxmlformats-officedocument.drawingml.chart+xml"/>
  <Override PartName="/xl/theme/themeOverride8.xml" ContentType="application/vnd.openxmlformats-officedocument.themeOverride+xml"/>
  <Override PartName="/xl/drawings/drawing9.xml" ContentType="application/vnd.openxmlformats-officedocument.drawing+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9.xml" ContentType="application/vnd.openxmlformats-officedocument.themeOverride+xml"/>
  <Override PartName="/xl/charts/chart10.xml" ContentType="application/vnd.openxmlformats-officedocument.drawingml.chart+xml"/>
  <Override PartName="/xl/theme/themeOverride10.xml" ContentType="application/vnd.openxmlformats-officedocument.themeOverride+xml"/>
  <Override PartName="/xl/drawings/drawing10.xml" ContentType="application/vnd.openxmlformats-officedocument.drawing+xml"/>
  <Override PartName="/xl/charts/chart11.xml" ContentType="application/vnd.openxmlformats-officedocument.drawingml.chart+xml"/>
  <Override PartName="/xl/theme/themeOverride11.xml" ContentType="application/vnd.openxmlformats-officedocument.themeOverride+xml"/>
  <Override PartName="/xl/drawings/drawing11.xml" ContentType="application/vnd.openxmlformats-officedocument.drawing+xml"/>
  <Override PartName="/xl/charts/chart12.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12.xml" ContentType="application/vnd.openxmlformats-officedocument.themeOverride+xml"/>
  <Override PartName="/xl/drawings/drawing12.xml" ContentType="application/vnd.openxmlformats-officedocument.drawing+xml"/>
  <Override PartName="/xl/charts/chart13.xml" ContentType="application/vnd.openxmlformats-officedocument.drawingml.chart+xml"/>
  <Override PartName="/xl/theme/themeOverride13.xml" ContentType="application/vnd.openxmlformats-officedocument.themeOverride+xml"/>
  <Override PartName="/xl/drawings/drawing13.xml" ContentType="application/vnd.openxmlformats-officedocument.drawing+xml"/>
  <Override PartName="/xl/charts/chart14.xml" ContentType="application/vnd.openxmlformats-officedocument.drawingml.chart+xml"/>
  <Override PartName="/xl/theme/themeOverride14.xml" ContentType="application/vnd.openxmlformats-officedocument.themeOverride+xml"/>
  <Override PartName="/xl/drawings/drawing14.xml" ContentType="application/vnd.openxmlformats-officedocument.drawing+xml"/>
  <Override PartName="/xl/charts/chart15.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5.xml" ContentType="application/vnd.openxmlformats-officedocument.themeOverride+xml"/>
  <Override PartName="/xl/drawings/drawing15.xml" ContentType="application/vnd.openxmlformats-officedocument.drawing+xml"/>
  <Override PartName="/xl/charts/chart16.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16.xml" ContentType="application/vnd.openxmlformats-officedocument.themeOverride+xml"/>
  <Override PartName="/xl/drawings/drawing16.xml" ContentType="application/vnd.openxmlformats-officedocument.drawing+xml"/>
  <Override PartName="/xl/charts/chart17.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17.xml" ContentType="application/vnd.openxmlformats-officedocument.themeOverride+xml"/>
  <Override PartName="/xl/drawings/drawing17.xml" ContentType="application/vnd.openxmlformats-officedocument.drawing+xml"/>
  <Override PartName="/xl/charts/chart18.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18.xml" ContentType="application/vnd.openxmlformats-officedocument.themeOverride+xml"/>
  <Override PartName="/xl/drawings/drawing18.xml" ContentType="application/vnd.openxmlformats-officedocument.drawing+xml"/>
  <Override PartName="/xl/charts/chart19.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9.xml" ContentType="application/vnd.openxmlformats-officedocument.drawing+xml"/>
  <Override PartName="/xl/charts/chart20.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0.xml" ContentType="application/vnd.openxmlformats-officedocument.drawing+xml"/>
  <Override PartName="/xl/charts/chart21.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harts/chart22.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4.xml" ContentType="application/vnd.openxmlformats-officedocument.drawing+xml"/>
  <Override PartName="/xl/charts/chart23.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9.xml" ContentType="application/vnd.openxmlformats-officedocument.themeOverride+xml"/>
  <Override PartName="/xl/drawings/drawing25.xml" ContentType="application/vnd.openxmlformats-officedocument.drawing+xml"/>
  <Override PartName="/xl/charts/chart24.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6.xml" ContentType="application/vnd.openxmlformats-officedocument.drawing+xml"/>
  <Override PartName="/xl/charts/chart25.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20.xml" ContentType="application/vnd.openxmlformats-officedocument.themeOverride+xml"/>
  <Override PartName="/xl/drawings/drawing27.xml" ContentType="application/vnd.openxmlformats-officedocument.drawing+xml"/>
  <Override PartName="/xl/charts/chart26.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8.xml" ContentType="application/vnd.openxmlformats-officedocument.drawing+xml"/>
  <Override PartName="/xl/charts/chart27.xml" ContentType="application/vnd.openxmlformats-officedocument.drawingml.chart+xml"/>
  <Override PartName="/xl/theme/themeOverride21.xml" ContentType="application/vnd.openxmlformats-officedocument.themeOverride+xml"/>
  <Override PartName="/xl/charts/chart28.xml" ContentType="application/vnd.openxmlformats-officedocument.drawingml.chart+xml"/>
  <Override PartName="/xl/theme/themeOverride22.xml" ContentType="application/vnd.openxmlformats-officedocument.themeOverride+xml"/>
  <Override PartName="/xl/drawings/drawing29.xml" ContentType="application/vnd.openxmlformats-officedocument.drawing+xml"/>
  <Override PartName="/xl/charts/chart29.xml" ContentType="application/vnd.openxmlformats-officedocument.drawingml.chart+xml"/>
  <Override PartName="/xl/theme/themeOverride23.xml" ContentType="application/vnd.openxmlformats-officedocument.themeOverride+xml"/>
  <Override PartName="/xl/drawings/drawing30.xml" ContentType="application/vnd.openxmlformats-officedocument.drawing+xml"/>
  <Override PartName="/xl/charts/chart30.xml" ContentType="application/vnd.openxmlformats-officedocument.drawingml.chart+xml"/>
  <Override PartName="/xl/theme/themeOverride24.xml" ContentType="application/vnd.openxmlformats-officedocument.themeOverride+xml"/>
  <Override PartName="/xl/drawings/drawing31.xml" ContentType="application/vnd.openxmlformats-officedocument.drawing+xml"/>
  <Override PartName="/xl/charts/chart31.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2.xml" ContentType="application/vnd.openxmlformats-officedocument.drawing+xml"/>
  <Override PartName="/xl/charts/chart32.xml" ContentType="application/vnd.openxmlformats-officedocument.drawingml.chart+xml"/>
  <Override PartName="/xl/theme/themeOverride25.xml" ContentType="application/vnd.openxmlformats-officedocument.themeOverride+xml"/>
  <Override PartName="/xl/drawings/drawing33.xml" ContentType="application/vnd.openxmlformats-officedocument.drawing+xml"/>
  <Override PartName="/xl/charts/chart33.xml" ContentType="application/vnd.openxmlformats-officedocument.drawingml.chart+xml"/>
  <Override PartName="/xl/theme/themeOverride26.xml" ContentType="application/vnd.openxmlformats-officedocument.themeOverride+xml"/>
  <Override PartName="/xl/drawings/drawing34.xml" ContentType="application/vnd.openxmlformats-officedocument.drawing+xml"/>
  <Override PartName="/xl/charts/chart34.xml" ContentType="application/vnd.openxmlformats-officedocument.drawingml.chart+xml"/>
  <Override PartName="/xl/theme/themeOverride27.xml" ContentType="application/vnd.openxmlformats-officedocument.themeOverride+xml"/>
  <Override PartName="/xl/drawings/drawing35.xml" ContentType="application/vnd.openxmlformats-officedocument.drawing+xml"/>
  <Override PartName="/xl/charts/chart35.xml" ContentType="application/vnd.openxmlformats-officedocument.drawingml.chart+xml"/>
  <Override PartName="/xl/theme/themeOverride28.xml" ContentType="application/vnd.openxmlformats-officedocument.themeOverride+xml"/>
  <Override PartName="/xl/drawings/drawing36.xml" ContentType="application/vnd.openxmlformats-officedocument.drawing+xml"/>
  <Override PartName="/xl/charts/chart36.xml" ContentType="application/vnd.openxmlformats-officedocument.drawingml.chart+xml"/>
  <Override PartName="/xl/theme/themeOverride29.xml" ContentType="application/vnd.openxmlformats-officedocument.themeOverride+xml"/>
  <Override PartName="/xl/drawings/drawing37.xml" ContentType="application/vnd.openxmlformats-officedocument.drawing+xml"/>
  <Override PartName="/xl/charts/chart37.xml" ContentType="application/vnd.openxmlformats-officedocument.drawingml.chart+xml"/>
  <Override PartName="/xl/theme/themeOverride30.xml" ContentType="application/vnd.openxmlformats-officedocument.themeOverride+xml"/>
  <Override PartName="/xl/drawings/drawing38.xml" ContentType="application/vnd.openxmlformats-officedocument.drawing+xml"/>
  <Override PartName="/xl/charts/chart38.xml" ContentType="application/vnd.openxmlformats-officedocument.drawingml.chart+xml"/>
  <Override PartName="/xl/theme/themeOverride31.xml" ContentType="application/vnd.openxmlformats-officedocument.themeOverride+xml"/>
  <Override PartName="/xl/drawings/drawing39.xml" ContentType="application/vnd.openxmlformats-officedocument.drawing+xml"/>
  <Override PartName="/xl/charts/chart39.xml" ContentType="application/vnd.openxmlformats-officedocument.drawingml.chart+xml"/>
  <Override PartName="/xl/theme/themeOverride32.xml" ContentType="application/vnd.openxmlformats-officedocument.themeOverride+xml"/>
  <Override PartName="/xl/drawings/drawing40.xml" ContentType="application/vnd.openxmlformats-officedocument.drawing+xml"/>
  <Override PartName="/xl/charts/chart40.xml" ContentType="application/vnd.openxmlformats-officedocument.drawingml.chart+xml"/>
  <Override PartName="/xl/theme/themeOverride33.xml" ContentType="application/vnd.openxmlformats-officedocument.themeOverride+xml"/>
  <Override PartName="/xl/drawings/drawing41.xml" ContentType="application/vnd.openxmlformats-officedocument.drawing+xml"/>
  <Override PartName="/xl/charts/chart41.xml" ContentType="application/vnd.openxmlformats-officedocument.drawingml.chart+xml"/>
  <Override PartName="/xl/theme/themeOverride34.xml" ContentType="application/vnd.openxmlformats-officedocument.themeOverride+xml"/>
  <Override PartName="/xl/charts/chart42.xml" ContentType="application/vnd.openxmlformats-officedocument.drawingml.chart+xml"/>
  <Override PartName="/xl/theme/themeOverride35.xml" ContentType="application/vnd.openxmlformats-officedocument.themeOverride+xml"/>
  <Override PartName="/xl/drawings/drawing42.xml" ContentType="application/vnd.openxmlformats-officedocument.drawing+xml"/>
  <Override PartName="/xl/charts/chart43.xml" ContentType="application/vnd.openxmlformats-officedocument.drawingml.chart+xml"/>
  <Override PartName="/xl/theme/themeOverride36.xml" ContentType="application/vnd.openxmlformats-officedocument.themeOverride+xml"/>
  <Override PartName="/xl/charts/chart44.xml" ContentType="application/vnd.openxmlformats-officedocument.drawingml.chart+xml"/>
  <Override PartName="/xl/theme/themeOverride37.xml" ContentType="application/vnd.openxmlformats-officedocument.themeOverride+xml"/>
  <Override PartName="/xl/drawings/drawing43.xml" ContentType="application/vnd.openxmlformats-officedocument.drawing+xml"/>
  <Override PartName="/xl/charts/chart45.xml" ContentType="application/vnd.openxmlformats-officedocument.drawingml.chart+xml"/>
  <Override PartName="/xl/theme/themeOverride38.xml" ContentType="application/vnd.openxmlformats-officedocument.themeOverride+xml"/>
  <Override PartName="/xl/charts/chart46.xml" ContentType="application/vnd.openxmlformats-officedocument.drawingml.chart+xml"/>
  <Override PartName="/xl/theme/themeOverride39.xml" ContentType="application/vnd.openxmlformats-officedocument.themeOverride+xml"/>
  <Override PartName="/xl/drawings/drawing44.xml" ContentType="application/vnd.openxmlformats-officedocument.drawing+xml"/>
  <Override PartName="/xl/charts/chart47.xml" ContentType="application/vnd.openxmlformats-officedocument.drawingml.chart+xml"/>
  <Override PartName="/xl/theme/themeOverride40.xml" ContentType="application/vnd.openxmlformats-officedocument.themeOverride+xml"/>
  <Override PartName="/xl/drawings/drawing45.xml" ContentType="application/vnd.openxmlformats-officedocument.drawing+xml"/>
  <Override PartName="/xl/charts/chart48.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6.xml" ContentType="application/vnd.openxmlformats-officedocument.drawing+xml"/>
  <Override PartName="/xl/charts/chart49.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7.xml" ContentType="application/vnd.openxmlformats-officedocument.drawing+xml"/>
  <Override PartName="/xl/charts/chart50.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8.xml" ContentType="application/vnd.openxmlformats-officedocument.drawing+xml"/>
  <Override PartName="/xl/charts/chart51.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9.xml" ContentType="application/vnd.openxmlformats-officedocument.drawing+xml"/>
  <Override PartName="/xl/charts/chart52.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50.xml" ContentType="application/vnd.openxmlformats-officedocument.drawing+xml"/>
  <Override PartName="/xl/charts/chart53.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51.xml" ContentType="application/vnd.openxmlformats-officedocument.drawing+xml"/>
  <Override PartName="/xl/charts/chart54.xml" ContentType="application/vnd.openxmlformats-officedocument.drawingml.chart+xml"/>
  <Override PartName="/xl/theme/themeOverride41.xml" ContentType="application/vnd.openxmlformats-officedocument.themeOverride+xml"/>
  <Override PartName="/xl/charts/chart55.xml" ContentType="application/vnd.openxmlformats-officedocument.drawingml.chart+xml"/>
  <Override PartName="/xl/theme/themeOverride42.xml" ContentType="application/vnd.openxmlformats-officedocument.themeOverride+xml"/>
  <Override PartName="/xl/drawings/drawing52.xml" ContentType="application/vnd.openxmlformats-officedocument.drawing+xml"/>
  <Override PartName="/xl/charts/chart5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53.xml" ContentType="application/vnd.openxmlformats-officedocument.drawing+xml"/>
  <Override PartName="/xl/charts/chart5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4.xml" ContentType="application/vnd.openxmlformats-officedocument.drawing+xml"/>
  <Override PartName="/xl/charts/chart5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5.xml" ContentType="application/vnd.openxmlformats-officedocument.drawing+xml"/>
  <Override PartName="/xl/charts/chart59.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56.xml" ContentType="application/vnd.openxmlformats-officedocument.drawing+xml"/>
  <Override PartName="/xl/charts/chart60.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57.xml" ContentType="application/vnd.openxmlformats-officedocument.drawing+xml"/>
  <Override PartName="/xl/charts/chart61.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58.xml" ContentType="application/vnd.openxmlformats-officedocument.drawing+xml"/>
  <Override PartName="/xl/charts/chart62.xml" ContentType="application/vnd.openxmlformats-officedocument.drawingml.chart+xml"/>
  <Override PartName="/xl/drawings/drawing59.xml" ContentType="application/vnd.openxmlformats-officedocument.drawing+xml"/>
  <Override PartName="/xl/charts/chart63.xml" ContentType="application/vnd.openxmlformats-officedocument.drawingml.chart+xml"/>
  <Override PartName="/xl/drawings/drawing60.xml" ContentType="application/vnd.openxmlformats-officedocument.drawing+xml"/>
  <Override PartName="/xl/charts/chart64.xml" ContentType="application/vnd.openxmlformats-officedocument.drawingml.chart+xml"/>
  <Override PartName="/xl/drawings/drawing61.xml" ContentType="application/vnd.openxmlformats-officedocument.drawing+xml"/>
  <Override PartName="/xl/charts/chart65.xml" ContentType="application/vnd.openxmlformats-officedocument.drawingml.chart+xml"/>
  <Override PartName="/xl/drawings/drawing62.xml" ContentType="application/vnd.openxmlformats-officedocument.drawing+xml"/>
  <Override PartName="/xl/charts/chart66.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63.xml" ContentType="application/vnd.openxmlformats-officedocument.drawing+xml"/>
  <Override PartName="/xl/charts/chart67.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64.xml" ContentType="application/vnd.openxmlformats-officedocument.drawing+xml"/>
  <Override PartName="/xl/charts/chart68.xml" ContentType="application/vnd.openxmlformats-officedocument.drawingml.chart+xml"/>
  <Override PartName="/xl/drawings/drawing65.xml" ContentType="application/vnd.openxmlformats-officedocument.drawing+xml"/>
  <Override PartName="/xl/charts/chart69.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66.xml" ContentType="application/vnd.openxmlformats-officedocument.drawing+xml"/>
  <Override PartName="/xl/charts/chart70.xml" ContentType="application/vnd.openxmlformats-officedocument.drawingml.chart+xml"/>
  <Override PartName="/xl/theme/themeOverride43.xml" ContentType="application/vnd.openxmlformats-officedocument.themeOverride+xml"/>
  <Override PartName="/xl/charts/chart71.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44.xml" ContentType="application/vnd.openxmlformats-officedocument.themeOverride+xml"/>
  <Override PartName="/xl/charts/chart72.xml" ContentType="application/vnd.openxmlformats-officedocument.drawingml.chart+xml"/>
  <Override PartName="/xl/theme/themeOverride45.xml" ContentType="application/vnd.openxmlformats-officedocument.themeOverride+xml"/>
  <Override PartName="/xl/charts/chart73.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46.xml" ContentType="application/vnd.openxmlformats-officedocument.themeOverride+xml"/>
  <Override PartName="/xl/drawings/drawing67.xml" ContentType="application/vnd.openxmlformats-officedocument.drawing+xml"/>
  <Override PartName="/xl/charts/chart74.xml" ContentType="application/vnd.openxmlformats-officedocument.drawingml.chart+xml"/>
  <Override PartName="/xl/theme/themeOverride47.xml" ContentType="application/vnd.openxmlformats-officedocument.themeOverride+xml"/>
  <Override PartName="/xl/drawings/drawing68.xml" ContentType="application/vnd.openxmlformats-officedocument.drawing+xml"/>
  <Override PartName="/xl/charts/chart75.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69.xml" ContentType="application/vnd.openxmlformats-officedocument.drawing+xml"/>
  <Override PartName="/xl/charts/chart76.xml" ContentType="application/vnd.openxmlformats-officedocument.drawingml.chart+xml"/>
  <Override PartName="/xl/theme/themeOverride48.xml" ContentType="application/vnd.openxmlformats-officedocument.themeOverride+xml"/>
  <Override PartName="/xl/drawings/drawing70.xml" ContentType="application/vnd.openxmlformats-officedocument.drawing+xml"/>
  <Override PartName="/xl/charts/chart7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71.xml" ContentType="application/vnd.openxmlformats-officedocument.drawing+xml"/>
  <Override PartName="/xl/charts/chart78.xml" ContentType="application/vnd.openxmlformats-officedocument.drawingml.chart+xml"/>
  <Override PartName="/xl/theme/themeOverride49.xml" ContentType="application/vnd.openxmlformats-officedocument.themeOverride+xml"/>
  <Override PartName="/xl/drawings/drawing72.xml" ContentType="application/vnd.openxmlformats-officedocument.drawing+xml"/>
  <Override PartName="/xl/charts/chart79.xml" ContentType="application/vnd.openxmlformats-officedocument.drawingml.chart+xml"/>
  <Override PartName="/xl/theme/themeOverride50.xml" ContentType="application/vnd.openxmlformats-officedocument.themeOverride+xml"/>
  <Override PartName="/xl/drawings/drawing73.xml" ContentType="application/vnd.openxmlformats-officedocument.drawing+xml"/>
  <Override PartName="/xl/charts/chart80.xml" ContentType="application/vnd.openxmlformats-officedocument.drawingml.chart+xml"/>
  <Override PartName="/xl/theme/themeOverride51.xml" ContentType="application/vnd.openxmlformats-officedocument.themeOverride+xml"/>
  <Override PartName="/xl/drawings/drawing74.xml" ContentType="application/vnd.openxmlformats-officedocument.drawing+xml"/>
  <Override PartName="/xl/charts/chart81.xml" ContentType="application/vnd.openxmlformats-officedocument.drawingml.chart+xml"/>
  <Override PartName="/xl/theme/themeOverride52.xml" ContentType="application/vnd.openxmlformats-officedocument.themeOverride+xml"/>
  <Override PartName="/xl/drawings/drawing75.xml" ContentType="application/vnd.openxmlformats-officedocument.drawing+xml"/>
  <Override PartName="/xl/charts/chart82.xml" ContentType="application/vnd.openxmlformats-officedocument.drawingml.chart+xml"/>
  <Override PartName="/xl/theme/themeOverride53.xml" ContentType="application/vnd.openxmlformats-officedocument.themeOverride+xml"/>
  <Override PartName="/xl/drawings/drawing76.xml" ContentType="application/vnd.openxmlformats-officedocument.drawing+xml"/>
  <Override PartName="/xl/charts/chart83.xml" ContentType="application/vnd.openxmlformats-officedocument.drawingml.chart+xml"/>
  <Override PartName="/xl/theme/themeOverride54.xml" ContentType="application/vnd.openxmlformats-officedocument.themeOverride+xml"/>
  <Override PartName="/xl/drawings/drawing77.xml" ContentType="application/vnd.openxmlformats-officedocument.drawing+xml"/>
  <Override PartName="/xl/charts/chart84.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78.xml" ContentType="application/vnd.openxmlformats-officedocument.drawing+xml"/>
  <Override PartName="/xl/charts/chart85.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79.xml" ContentType="application/vnd.openxmlformats-officedocument.drawing+xml"/>
  <Override PartName="/xl/charts/chart86.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80.xml" ContentType="application/vnd.openxmlformats-officedocument.drawing+xml"/>
  <Override PartName="/xl/charts/chart87.xml" ContentType="application/vnd.openxmlformats-officedocument.drawingml.chart+xml"/>
  <Override PartName="/xl/theme/themeOverride55.xml" ContentType="application/vnd.openxmlformats-officedocument.themeOverride+xml"/>
  <Override PartName="/xl/drawings/drawing81.xml" ContentType="application/vnd.openxmlformats-officedocument.drawing+xml"/>
  <Override PartName="/xl/charts/chart88.xml" ContentType="application/vnd.openxmlformats-officedocument.drawingml.chart+xml"/>
  <Override PartName="/xl/theme/themeOverride56.xml" ContentType="application/vnd.openxmlformats-officedocument.themeOverride+xml"/>
  <Override PartName="/xl/drawings/drawing82.xml" ContentType="application/vnd.openxmlformats-officedocument.drawing+xml"/>
  <Override PartName="/xl/charts/chart89.xml" ContentType="application/vnd.openxmlformats-officedocument.drawingml.chart+xml"/>
  <Override PartName="/xl/drawings/drawing83.xml" ContentType="application/vnd.openxmlformats-officedocument.drawing+xml"/>
  <Override PartName="/xl/charts/chart90.xml" ContentType="application/vnd.openxmlformats-officedocument.drawingml.chart+xml"/>
  <Override PartName="/xl/drawings/drawing84.xml" ContentType="application/vnd.openxmlformats-officedocument.drawing+xml"/>
  <Override PartName="/xl/charts/chart91.xml" ContentType="application/vnd.openxmlformats-officedocument.drawingml.chart+xml"/>
  <Override PartName="/xl/drawings/drawing85.xml" ContentType="application/vnd.openxmlformats-officedocument.drawing+xml"/>
  <Override PartName="/xl/charts/chart92.xml" ContentType="application/vnd.openxmlformats-officedocument.drawingml.chart+xml"/>
  <Override PartName="/xl/drawings/drawing86.xml" ContentType="application/vnd.openxmlformats-officedocument.drawing+xml"/>
  <Override PartName="/xl/charts/chart93.xml" ContentType="application/vnd.openxmlformats-officedocument.drawingml.chart+xml"/>
  <Override PartName="/xl/drawings/drawing87.xml" ContentType="application/vnd.openxmlformats-officedocument.drawing+xml"/>
  <Override PartName="/xl/charts/chart94.xml" ContentType="application/vnd.openxmlformats-officedocument.drawingml.chart+xml"/>
  <Override PartName="/xl/drawings/drawing88.xml" ContentType="application/vnd.openxmlformats-officedocument.drawing+xml"/>
  <Override PartName="/xl/charts/chart95.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57.xml" ContentType="application/vnd.openxmlformats-officedocument.themeOverride+xml"/>
  <Override PartName="/xl/drawings/drawing89.xml" ContentType="application/vnd.openxmlformats-officedocument.drawing+xml"/>
  <Override PartName="/xl/charts/chart96.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58.xml" ContentType="application/vnd.openxmlformats-officedocument.themeOverride+xml"/>
  <Override PartName="/xl/drawings/drawing90.xml" ContentType="application/vnd.openxmlformats-officedocument.drawing+xml"/>
  <Override PartName="/xl/charts/chart97.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59.xml" ContentType="application/vnd.openxmlformats-officedocument.themeOverride+xml"/>
  <Override PartName="/xl/drawings/drawing91.xml" ContentType="application/vnd.openxmlformats-officedocument.drawing+xml"/>
  <Override PartName="/xl/charts/chart98.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60.xml" ContentType="application/vnd.openxmlformats-officedocument.themeOverride+xml"/>
  <Override PartName="/xl/drawings/drawing92.xml" ContentType="application/vnd.openxmlformats-officedocument.drawing+xml"/>
  <Override PartName="/xl/charts/chart99.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61.xml" ContentType="application/vnd.openxmlformats-officedocument.themeOverride+xml"/>
  <Override PartName="/xl/drawings/drawing93.xml" ContentType="application/vnd.openxmlformats-officedocument.drawing+xml"/>
  <Override PartName="/xl/charts/chart100.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62.xml" ContentType="application/vnd.openxmlformats-officedocument.themeOverride+xml"/>
  <Override PartName="/xl/drawings/drawing94.xml" ContentType="application/vnd.openxmlformats-officedocument.drawing+xml"/>
  <Override PartName="/xl/charts/chart101.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63.xml" ContentType="application/vnd.openxmlformats-officedocument.themeOverride+xml"/>
  <Override PartName="/xl/drawings/drawing95.xml" ContentType="application/vnd.openxmlformats-officedocument.drawing+xml"/>
  <Override PartName="/xl/charts/chart102.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64.xml" ContentType="application/vnd.openxmlformats-officedocument.themeOverride+xml"/>
  <Override PartName="/xl/drawings/drawing96.xml" ContentType="application/vnd.openxmlformats-officedocument.drawing+xml"/>
  <Override PartName="/xl/charts/chart103.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65.xml" ContentType="application/vnd.openxmlformats-officedocument.themeOverride+xml"/>
  <Override PartName="/xl/drawings/drawing97.xml" ContentType="application/vnd.openxmlformats-officedocument.drawing+xml"/>
  <Override PartName="/xl/charts/chart104.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66.xml" ContentType="application/vnd.openxmlformats-officedocument.themeOverride+xml"/>
  <Override PartName="/xl/drawings/drawing98.xml" ContentType="application/vnd.openxmlformats-officedocument.drawing+xml"/>
  <Override PartName="/xl/charts/chart105.xml" ContentType="application/vnd.openxmlformats-officedocument.drawingml.chart+xml"/>
  <Override PartName="/xl/charts/style51.xml" ContentType="application/vnd.ms-office.chartstyle+xml"/>
  <Override PartName="/xl/charts/colors51.xml" ContentType="application/vnd.ms-office.chartcolorstyle+xml"/>
  <Override PartName="/xl/theme/themeOverride67.xml" ContentType="application/vnd.openxmlformats-officedocument.themeOverride+xml"/>
  <Override PartName="/xl/drawings/drawing99.xml" ContentType="application/vnd.openxmlformats-officedocument.drawing+xml"/>
  <Override PartName="/xl/charts/chart106.xml" ContentType="application/vnd.openxmlformats-officedocument.drawingml.chart+xml"/>
  <Override PartName="/xl/charts/style52.xml" ContentType="application/vnd.ms-office.chartstyle+xml"/>
  <Override PartName="/xl/charts/colors52.xml" ContentType="application/vnd.ms-office.chartcolorstyle+xml"/>
  <Override PartName="/xl/theme/themeOverride68.xml" ContentType="application/vnd.openxmlformats-officedocument.themeOverride+xml"/>
  <Override PartName="/xl/drawings/drawing100.xml" ContentType="application/vnd.openxmlformats-officedocument.drawing+xml"/>
  <Override PartName="/xl/charts/chart107.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69.xml" ContentType="application/vnd.openxmlformats-officedocument.themeOverride+xml"/>
  <Override PartName="/xl/drawings/drawing101.xml" ContentType="application/vnd.openxmlformats-officedocument.drawing+xml"/>
  <Override PartName="/xl/charts/chart108.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70.xml" ContentType="application/vnd.openxmlformats-officedocument.themeOverride+xml"/>
  <Override PartName="/xl/drawings/drawing102.xml" ContentType="application/vnd.openxmlformats-officedocument.drawing+xml"/>
  <Override PartName="/xl/charts/chart109.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71.xml" ContentType="application/vnd.openxmlformats-officedocument.themeOverride+xml"/>
  <Override PartName="/xl/drawings/drawing103.xml" ContentType="application/vnd.openxmlformats-officedocument.drawing+xml"/>
  <Override PartName="/xl/charts/chart110.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72.xml" ContentType="application/vnd.openxmlformats-officedocument.themeOverride+xml"/>
  <Override PartName="/xl/drawings/drawing104.xml" ContentType="application/vnd.openxmlformats-officedocument.drawing+xml"/>
  <Override PartName="/xl/charts/chart111.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73.xml" ContentType="application/vnd.openxmlformats-officedocument.themeOverride+xml"/>
  <Override PartName="/xl/drawings/drawing105.xml" ContentType="application/vnd.openxmlformats-officedocument.drawing+xml"/>
  <Override PartName="/xl/charts/chart112.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74.xml" ContentType="application/vnd.openxmlformats-officedocument.themeOverride+xml"/>
  <Override PartName="/xl/drawings/drawing106.xml" ContentType="application/vnd.openxmlformats-officedocument.drawing+xml"/>
  <Override PartName="/xl/charts/chart113.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75.xml" ContentType="application/vnd.openxmlformats-officedocument.themeOverride+xml"/>
  <Override PartName="/xl/drawings/drawing107.xml" ContentType="application/vnd.openxmlformats-officedocument.drawing+xml"/>
  <Override PartName="/xl/charts/chart114.xml" ContentType="application/vnd.openxmlformats-officedocument.drawingml.chart+xml"/>
  <Override PartName="/xl/charts/style60.xml" ContentType="application/vnd.ms-office.chartstyle+xml"/>
  <Override PartName="/xl/charts/colors60.xml" ContentType="application/vnd.ms-office.chartcolorstyle+xml"/>
  <Override PartName="/xl/theme/themeOverride76.xml" ContentType="application/vnd.openxmlformats-officedocument.themeOverride+xml"/>
  <Override PartName="/xl/drawings/drawing108.xml" ContentType="application/vnd.openxmlformats-officedocument.drawing+xml"/>
  <Override PartName="/xl/charts/chart115.xml" ContentType="application/vnd.openxmlformats-officedocument.drawingml.chart+xml"/>
  <Override PartName="/xl/charts/style61.xml" ContentType="application/vnd.ms-office.chartstyle+xml"/>
  <Override PartName="/xl/charts/colors61.xml" ContentType="application/vnd.ms-office.chartcolorstyle+xml"/>
  <Override PartName="/xl/theme/themeOverride77.xml" ContentType="application/vnd.openxmlformats-officedocument.themeOverride+xml"/>
  <Override PartName="/xl/drawings/drawing109.xml" ContentType="application/vnd.openxmlformats-officedocument.drawing+xml"/>
  <Override PartName="/xl/charts/chart116.xml" ContentType="application/vnd.openxmlformats-officedocument.drawingml.chart+xml"/>
  <Override PartName="/xl/charts/style62.xml" ContentType="application/vnd.ms-office.chartstyle+xml"/>
  <Override PartName="/xl/charts/colors62.xml" ContentType="application/vnd.ms-office.chartcolorstyle+xml"/>
  <Override PartName="/xl/theme/themeOverride78.xml" ContentType="application/vnd.openxmlformats-officedocument.themeOverride+xml"/>
  <Override PartName="/xl/drawings/drawing110.xml" ContentType="application/vnd.openxmlformats-officedocument.drawing+xml"/>
  <Override PartName="/xl/charts/chart117.xml" ContentType="application/vnd.openxmlformats-officedocument.drawingml.chart+xml"/>
  <Override PartName="/xl/charts/style63.xml" ContentType="application/vnd.ms-office.chartstyle+xml"/>
  <Override PartName="/xl/charts/colors63.xml" ContentType="application/vnd.ms-office.chartcolorstyle+xml"/>
  <Override PartName="/xl/theme/themeOverride79.xml" ContentType="application/vnd.openxmlformats-officedocument.themeOverride+xml"/>
  <Override PartName="/xl/drawings/drawing111.xml" ContentType="application/vnd.openxmlformats-officedocument.drawing+xml"/>
  <Override PartName="/xl/charts/chart118.xml" ContentType="application/vnd.openxmlformats-officedocument.drawingml.chart+xml"/>
  <Override PartName="/xl/charts/style64.xml" ContentType="application/vnd.ms-office.chartstyle+xml"/>
  <Override PartName="/xl/charts/colors64.xml" ContentType="application/vnd.ms-office.chartcolorstyle+xml"/>
  <Override PartName="/xl/theme/themeOverride80.xml" ContentType="application/vnd.openxmlformats-officedocument.themeOverride+xml"/>
  <Override PartName="/xl/drawings/drawing112.xml" ContentType="application/vnd.openxmlformats-officedocument.drawing+xml"/>
  <Override PartName="/xl/charts/chart119.xml" ContentType="application/vnd.openxmlformats-officedocument.drawingml.chart+xml"/>
  <Override PartName="/xl/charts/style65.xml" ContentType="application/vnd.ms-office.chartstyle+xml"/>
  <Override PartName="/xl/charts/colors65.xml" ContentType="application/vnd.ms-office.chartcolorstyle+xml"/>
  <Override PartName="/xl/theme/themeOverride81.xml" ContentType="application/vnd.openxmlformats-officedocument.themeOverride+xml"/>
  <Override PartName="/xl/drawings/drawing113.xml" ContentType="application/vnd.openxmlformats-officedocument.drawing+xml"/>
  <Override PartName="/xl/charts/chart120.xml" ContentType="application/vnd.openxmlformats-officedocument.drawingml.chart+xml"/>
  <Override PartName="/xl/charts/style66.xml" ContentType="application/vnd.ms-office.chartstyle+xml"/>
  <Override PartName="/xl/charts/colors66.xml" ContentType="application/vnd.ms-office.chartcolorstyle+xml"/>
  <Override PartName="/xl/theme/themeOverride82.xml" ContentType="application/vnd.openxmlformats-officedocument.themeOverride+xml"/>
  <Override PartName="/xl/drawings/drawing114.xml" ContentType="application/vnd.openxmlformats-officedocument.drawing+xml"/>
  <Override PartName="/xl/charts/chart121.xml" ContentType="application/vnd.openxmlformats-officedocument.drawingml.chart+xml"/>
  <Override PartName="/xl/theme/themeOverride83.xml" ContentType="application/vnd.openxmlformats-officedocument.themeOverride+xml"/>
  <Override PartName="/xl/drawings/drawing115.xml" ContentType="application/vnd.openxmlformats-officedocument.drawing+xml"/>
  <Override PartName="/xl/charts/chart122.xml" ContentType="application/vnd.openxmlformats-officedocument.drawingml.chart+xml"/>
  <Override PartName="/xl/charts/style67.xml" ContentType="application/vnd.ms-office.chartstyle+xml"/>
  <Override PartName="/xl/charts/colors67.xml" ContentType="application/vnd.ms-office.chartcolorstyle+xml"/>
  <Override PartName="/xl/theme/themeOverride84.xml" ContentType="application/vnd.openxmlformats-officedocument.themeOverride+xml"/>
  <Override PartName="/xl/drawings/drawing116.xml" ContentType="application/vnd.openxmlformats-officedocument.drawing+xml"/>
  <Override PartName="/xl/charts/chart123.xml" ContentType="application/vnd.openxmlformats-officedocument.drawingml.chart+xml"/>
  <Override PartName="/xl/charts/style68.xml" ContentType="application/vnd.ms-office.chartstyle+xml"/>
  <Override PartName="/xl/charts/colors68.xml" ContentType="application/vnd.ms-office.chartcolorstyle+xml"/>
  <Override PartName="/xl/theme/themeOverride85.xml" ContentType="application/vnd.openxmlformats-officedocument.themeOverride+xml"/>
  <Override PartName="/xl/drawings/drawing117.xml" ContentType="application/vnd.openxmlformats-officedocument.drawing+xml"/>
  <Override PartName="/xl/charts/chart124.xml" ContentType="application/vnd.openxmlformats-officedocument.drawingml.chart+xml"/>
  <Override PartName="/xl/theme/themeOverride86.xml" ContentType="application/vnd.openxmlformats-officedocument.themeOverride+xml"/>
  <Override PartName="/xl/drawings/drawing118.xml" ContentType="application/vnd.openxmlformats-officedocument.drawing+xml"/>
  <Override PartName="/xl/charts/chart125.xml" ContentType="application/vnd.openxmlformats-officedocument.drawingml.chart+xml"/>
  <Override PartName="/xl/charts/style69.xml" ContentType="application/vnd.ms-office.chartstyle+xml"/>
  <Override PartName="/xl/charts/colors69.xml" ContentType="application/vnd.ms-office.chartcolorstyle+xml"/>
  <Override PartName="/xl/theme/themeOverride87.xml" ContentType="application/vnd.openxmlformats-officedocument.themeOverride+xml"/>
  <Override PartName="/xl/drawings/drawing119.xml" ContentType="application/vnd.openxmlformats-officedocument.drawing+xml"/>
  <Override PartName="/xl/charts/chart126.xml" ContentType="application/vnd.openxmlformats-officedocument.drawingml.chart+xml"/>
  <Override PartName="/xl/charts/style70.xml" ContentType="application/vnd.ms-office.chartstyle+xml"/>
  <Override PartName="/xl/charts/colors70.xml" ContentType="application/vnd.ms-office.chartcolorstyle+xml"/>
  <Override PartName="/xl/theme/themeOverride88.xml" ContentType="application/vnd.openxmlformats-officedocument.themeOverride+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charts/chart127.xml" ContentType="application/vnd.openxmlformats-officedocument.drawingml.chart+xml"/>
  <Override PartName="/xl/theme/themeOverride89.xml" ContentType="application/vnd.openxmlformats-officedocument.themeOverride+xml"/>
  <Override PartName="/xl/drawings/drawing133.xml" ContentType="application/vnd.openxmlformats-officedocument.drawing+xml"/>
  <Override PartName="/xl/charts/chart128.xml" ContentType="application/vnd.openxmlformats-officedocument.drawingml.chart+xml"/>
  <Override PartName="/xl/theme/themeOverride90.xml" ContentType="application/vnd.openxmlformats-officedocument.themeOverride+xml"/>
  <Override PartName="/xl/drawings/drawing134.xml" ContentType="application/vnd.openxmlformats-officedocument.drawing+xml"/>
  <Override PartName="/xl/charts/chart129.xml" ContentType="application/vnd.openxmlformats-officedocument.drawingml.chart+xml"/>
  <Override PartName="/xl/charts/style71.xml" ContentType="application/vnd.ms-office.chartstyle+xml"/>
  <Override PartName="/xl/charts/colors71.xml" ContentType="application/vnd.ms-office.chartcolorstyle+xml"/>
  <Override PartName="/xl/theme/themeOverride91.xml" ContentType="application/vnd.openxmlformats-officedocument.themeOverride+xml"/>
  <Override PartName="/xl/drawings/drawing135.xml" ContentType="application/vnd.openxmlformats-officedocument.drawing+xml"/>
  <Override PartName="/xl/charts/chart130.xml" ContentType="application/vnd.openxmlformats-officedocument.drawingml.chart+xml"/>
  <Override PartName="/xl/charts/style72.xml" ContentType="application/vnd.ms-office.chartstyle+xml"/>
  <Override PartName="/xl/charts/colors72.xml" ContentType="application/vnd.ms-office.chartcolorstyle+xml"/>
  <Override PartName="/xl/theme/themeOverride92.xml" ContentType="application/vnd.openxmlformats-officedocument.themeOverride+xml"/>
  <Override PartName="/xl/drawings/drawing136.xml" ContentType="application/vnd.openxmlformats-officedocument.drawing+xml"/>
  <Override PartName="/xl/charts/chart131.xml" ContentType="application/vnd.openxmlformats-officedocument.drawingml.chart+xml"/>
  <Override PartName="/xl/drawings/drawing137.xml" ContentType="application/vnd.openxmlformats-officedocument.drawing+xml"/>
  <Override PartName="/xl/charts/chart132.xml" ContentType="application/vnd.openxmlformats-officedocument.drawingml.chart+xml"/>
  <Override PartName="/xl/drawings/drawing138.xml" ContentType="application/vnd.openxmlformats-officedocument.drawing+xml"/>
  <Override PartName="/xl/charts/chart133.xml" ContentType="application/vnd.openxmlformats-officedocument.drawingml.chart+xml"/>
  <Override PartName="/xl/drawings/drawing139.xml" ContentType="application/vnd.openxmlformats-officedocument.drawing+xml"/>
  <Override PartName="/xl/charts/chart134.xml" ContentType="application/vnd.openxmlformats-officedocument.drawingml.chart+xml"/>
  <Override PartName="/xl/drawings/drawing140.xml" ContentType="application/vnd.openxmlformats-officedocument.drawing+xml"/>
  <Override PartName="/xl/charts/chart135.xml" ContentType="application/vnd.openxmlformats-officedocument.drawingml.chart+xml"/>
  <Override PartName="/xl/drawings/drawing141.xml" ContentType="application/vnd.openxmlformats-officedocument.drawing+xml"/>
  <Override PartName="/xl/charts/chart136.xml" ContentType="application/vnd.openxmlformats-officedocument.drawingml.chart+xml"/>
  <Override PartName="/xl/drawings/drawing142.xml" ContentType="application/vnd.openxmlformats-officedocument.drawing+xml"/>
  <Override PartName="/xl/charts/chart137.xml" ContentType="application/vnd.openxmlformats-officedocument.drawingml.chart+xml"/>
  <Override PartName="/xl/drawings/drawing143.xml" ContentType="application/vnd.openxmlformats-officedocument.drawing+xml"/>
  <Override PartName="/xl/charts/chart138.xml" ContentType="application/vnd.openxmlformats-officedocument.drawingml.chart+xml"/>
  <Override PartName="/xl/drawings/drawing144.xml" ContentType="application/vnd.openxmlformats-officedocument.drawing+xml"/>
  <Override PartName="/xl/charts/chart139.xml" ContentType="application/vnd.openxmlformats-officedocument.drawingml.chart+xml"/>
  <Override PartName="/xl/drawings/drawing145.xml" ContentType="application/vnd.openxmlformats-officedocument.drawing+xml"/>
  <Override PartName="/xl/charts/chart140.xml" ContentType="application/vnd.openxmlformats-officedocument.drawingml.chart+xml"/>
  <Override PartName="/xl/drawings/drawing146.xml" ContentType="application/vnd.openxmlformats-officedocument.drawing+xml"/>
  <Override PartName="/xl/charts/chart141.xml" ContentType="application/vnd.openxmlformats-officedocument.drawingml.chart+xml"/>
  <Override PartName="/xl/drawings/drawing147.xml" ContentType="application/vnd.openxmlformats-officedocument.drawing+xml"/>
  <Override PartName="/xl/charts/chart14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0"/>
  <workbookPr updateLinks="never" codeName="ThisWorkbook"/>
  <mc:AlternateContent xmlns:mc="http://schemas.openxmlformats.org/markup-compatibility/2006">
    <mc:Choice Requires="x15">
      <x15ac:absPath xmlns:x15ac="http://schemas.microsoft.com/office/spreadsheetml/2010/11/ac" url="L:\UEF\Boletín_Económico\2021\Noviembre\"/>
    </mc:Choice>
  </mc:AlternateContent>
  <xr:revisionPtr revIDLastSave="0" documentId="13_ncr:1_{4CE8BE8E-E05D-4F52-A160-EEF62911C204}" xr6:coauthVersionLast="36" xr6:coauthVersionMax="36" xr10:uidLastSave="{00000000-0000-0000-0000-000000000000}"/>
  <bookViews>
    <workbookView xWindow="0" yWindow="0" windowWidth="21735" windowHeight="7470" tabRatio="907" xr2:uid="{00000000-000D-0000-FFFF-FFFF00000000}"/>
  </bookViews>
  <sheets>
    <sheet name="Index" sheetId="125" r:id="rId1"/>
    <sheet name="T1" sheetId="2080" r:id="rId2"/>
    <sheet name="T2" sheetId="2092" r:id="rId3"/>
    <sheet name="T3" sheetId="2093" r:id="rId4"/>
    <sheet name="T4" sheetId="2094" r:id="rId5"/>
    <sheet name="T5" sheetId="2095" r:id="rId6"/>
    <sheet name="T6" sheetId="2099" r:id="rId7"/>
    <sheet name="T7" sheetId="2100" r:id="rId8"/>
    <sheet name="T8" sheetId="2101" r:id="rId9"/>
    <sheet name="T9" sheetId="2102" r:id="rId10"/>
    <sheet name="T10" sheetId="2103" r:id="rId11"/>
    <sheet name="T11" sheetId="2104" r:id="rId12"/>
    <sheet name="T12" sheetId="2105" r:id="rId13"/>
    <sheet name="T13" sheetId="2106" r:id="rId14"/>
    <sheet name="T14" sheetId="2107" r:id="rId15"/>
    <sheet name="T15" sheetId="2108" r:id="rId16"/>
    <sheet name="T16" sheetId="255" r:id="rId17"/>
    <sheet name="T17" sheetId="861" r:id="rId18"/>
    <sheet name="T18" sheetId="1129" r:id="rId19"/>
    <sheet name="T19" sheetId="862" r:id="rId20"/>
    <sheet name="T20" sheetId="863" r:id="rId21"/>
    <sheet name="T21" sheetId="864" r:id="rId22"/>
    <sheet name="T22" sheetId="865" r:id="rId23"/>
    <sheet name="T23" sheetId="1130" r:id="rId24"/>
    <sheet name="T24" sheetId="866" r:id="rId25"/>
    <sheet name="T25" sheetId="868" r:id="rId26"/>
    <sheet name="T26" sheetId="870" r:id="rId27"/>
    <sheet name="T27" sheetId="1799" r:id="rId28"/>
    <sheet name="T28" sheetId="1800" r:id="rId29"/>
    <sheet name="T29" sheetId="1571" r:id="rId30"/>
    <sheet name="T30" sheetId="1506" r:id="rId31"/>
    <sheet name="T31" sheetId="1507" r:id="rId32"/>
    <sheet name="T32" sheetId="1508" r:id="rId33"/>
    <sheet name="T33" sheetId="1258" r:id="rId34"/>
    <sheet name="F1" sheetId="2071" r:id="rId35"/>
    <sheet name="F2" sheetId="2073" r:id="rId36"/>
    <sheet name="F3" sheetId="2069" r:id="rId37"/>
    <sheet name="F4" sheetId="2074" r:id="rId38"/>
    <sheet name="F5" sheetId="2075" r:id="rId39"/>
    <sheet name="F6" sheetId="2076" r:id="rId40"/>
    <sheet name="F7" sheetId="2077" r:id="rId41"/>
    <sheet name="F8" sheetId="2078" r:id="rId42"/>
    <sheet name="F9" sheetId="2081" r:id="rId43"/>
    <sheet name="F10" sheetId="2082" r:id="rId44"/>
    <sheet name="F11" sheetId="2083" r:id="rId45"/>
    <sheet name="F12" sheetId="2079" r:id="rId46"/>
    <sheet name="F13" sheetId="2085" r:id="rId47"/>
    <sheet name="F14" sheetId="2086" r:id="rId48"/>
    <sheet name="F15" sheetId="2087" r:id="rId49"/>
    <sheet name="F16" sheetId="2088" r:id="rId50"/>
    <sheet name="F17" sheetId="2089" r:id="rId51"/>
    <sheet name="F18" sheetId="2090" r:id="rId52"/>
    <sheet name="F19" sheetId="2091" r:id="rId53"/>
    <sheet name="F20" sheetId="2096" r:id="rId54"/>
    <sheet name="F21" sheetId="2097" r:id="rId55"/>
    <sheet name="F22" sheetId="2098" r:id="rId56"/>
    <sheet name="F23" sheetId="2110" r:id="rId57"/>
    <sheet name="F24" sheetId="2109" r:id="rId58"/>
    <sheet name="F25" sheetId="1320" r:id="rId59"/>
    <sheet name="F26" sheetId="903" r:id="rId60"/>
    <sheet name="F27" sheetId="905" r:id="rId61"/>
    <sheet name="F28" sheetId="904" r:id="rId62"/>
    <sheet name="F29" sheetId="906" r:id="rId63"/>
    <sheet name="F30" sheetId="2111" r:id="rId64"/>
    <sheet name="F31" sheetId="2112" r:id="rId65"/>
    <sheet name="F32" sheetId="2113" r:id="rId66"/>
    <sheet name="F33" sheetId="2114" r:id="rId67"/>
    <sheet name="F34" sheetId="2116" r:id="rId68"/>
    <sheet name="F35" sheetId="2117" r:id="rId69"/>
    <sheet name="F36" sheetId="2118" r:id="rId70"/>
    <sheet name="F37" sheetId="2119" r:id="rId71"/>
    <sheet name="F38" sheetId="2120" r:id="rId72"/>
    <sheet name="F39" sheetId="2121" r:id="rId73"/>
    <sheet name="F40" sheetId="2122" r:id="rId74"/>
    <sheet name="F41" sheetId="2123" r:id="rId75"/>
    <sheet name="F42" sheetId="2131" r:id="rId76"/>
    <sheet name="F43" sheetId="2132" r:id="rId77"/>
    <sheet name="F44" sheetId="2136" r:id="rId78"/>
    <sheet name="F45" sheetId="2133" r:id="rId79"/>
    <sheet name="F46" sheetId="2137" r:id="rId80"/>
    <sheet name="F47" sheetId="2134" r:id="rId81"/>
    <sheet name="F48" sheetId="2138" r:id="rId82"/>
    <sheet name="F49" sheetId="2135" r:id="rId83"/>
    <sheet name="F50" sheetId="1739" r:id="rId84"/>
    <sheet name="F51" sheetId="1740" r:id="rId85"/>
    <sheet name="F52" sheetId="1741" r:id="rId86"/>
    <sheet name="F53" sheetId="2000" r:id="rId87"/>
    <sheet name="F54" sheetId="1742" r:id="rId88"/>
    <sheet name="F55" sheetId="1838" r:id="rId89"/>
    <sheet name="F56" sheetId="1839" r:id="rId90"/>
    <sheet name="F57" sheetId="1903" r:id="rId91"/>
    <sheet name="F58" sheetId="1904" r:id="rId92"/>
    <sheet name="F59" sheetId="1905" r:id="rId93"/>
    <sheet name="F60" sheetId="2142" r:id="rId94"/>
    <sheet name="F61" sheetId="2143" r:id="rId95"/>
    <sheet name="F62" sheetId="2144" r:id="rId96"/>
    <sheet name="F63" sheetId="2145" r:id="rId97"/>
    <sheet name="F64" sheetId="2152" r:id="rId98"/>
    <sheet name="F65" sheetId="2146" r:id="rId99"/>
    <sheet name="F66" sheetId="2147" r:id="rId100"/>
    <sheet name="F67" sheetId="2148" r:id="rId101"/>
    <sheet name="F68" sheetId="2149" r:id="rId102"/>
    <sheet name="F69" sheetId="2150" r:id="rId103"/>
    <sheet name="F70" sheetId="2151" r:id="rId104"/>
    <sheet name="F71" sheetId="2154" r:id="rId105"/>
    <sheet name="F72" sheetId="2155" r:id="rId106"/>
    <sheet name="F73" sheetId="2156" r:id="rId107"/>
    <sheet name="F74" sheetId="2153" r:id="rId108"/>
    <sheet name="F75" sheetId="871" r:id="rId109"/>
    <sheet name="F76" sheetId="872" r:id="rId110"/>
    <sheet name="F77" sheetId="873" r:id="rId111"/>
    <sheet name="F78" sheetId="874" r:id="rId112"/>
    <sheet name="F79" sheetId="875" r:id="rId113"/>
    <sheet name="F80" sheetId="876" r:id="rId114"/>
    <sheet name="F81" sheetId="877" r:id="rId115"/>
    <sheet name="F82" sheetId="878" r:id="rId116"/>
    <sheet name="F83" sheetId="879" r:id="rId117"/>
    <sheet name="F84" sheetId="880" r:id="rId118"/>
    <sheet name="F85" sheetId="881" r:id="rId119"/>
    <sheet name="F86" sheetId="882" r:id="rId120"/>
    <sheet name="F87" sheetId="883" r:id="rId121"/>
    <sheet name="F88" sheetId="884" r:id="rId122"/>
    <sheet name="F89" sheetId="885" r:id="rId123"/>
    <sheet name="F90" sheetId="2157" r:id="rId124"/>
    <sheet name="F91" sheetId="2158" r:id="rId125"/>
    <sheet name="F92" sheetId="2159" r:id="rId126"/>
    <sheet name="F93" sheetId="2160" r:id="rId127"/>
    <sheet name="F94" sheetId="2161" r:id="rId128"/>
    <sheet name="F95" sheetId="2162" r:id="rId129"/>
    <sheet name="F96" sheetId="2163" r:id="rId130"/>
    <sheet name="F97" sheetId="2164" r:id="rId131"/>
    <sheet name="F98" sheetId="2165" r:id="rId132"/>
    <sheet name="F99" sheetId="2166" r:id="rId133"/>
    <sheet name="F100" sheetId="2167" r:id="rId134"/>
    <sheet name="F101" sheetId="2168" r:id="rId135"/>
    <sheet name="F102" sheetId="2169" r:id="rId136"/>
    <sheet name="F103" sheetId="2170" r:id="rId137"/>
    <sheet name="F104" sheetId="2171" r:id="rId138"/>
    <sheet name="F105" sheetId="2172" r:id="rId139"/>
    <sheet name="F106" sheetId="2173" r:id="rId140"/>
    <sheet name="F107" sheetId="2174" r:id="rId141"/>
    <sheet name="F108" sheetId="2175" r:id="rId142"/>
    <sheet name="F109" sheetId="2176" r:id="rId143"/>
    <sheet name="F110" sheetId="2177" r:id="rId144"/>
    <sheet name="F111" sheetId="2178" r:id="rId145"/>
    <sheet name="F112" sheetId="2179" r:id="rId146"/>
    <sheet name="F113" sheetId="2180" r:id="rId147"/>
    <sheet name="F114" sheetId="2183" r:id="rId148"/>
    <sheet name="F115" sheetId="2184" r:id="rId149"/>
    <sheet name="F116" sheetId="2185" r:id="rId150"/>
    <sheet name="F117" sheetId="2186" r:id="rId151"/>
    <sheet name="F118" sheetId="2187" r:id="rId152"/>
    <sheet name="F119" sheetId="2188" r:id="rId153"/>
    <sheet name="F120" sheetId="2189" r:id="rId154"/>
    <sheet name="F121" sheetId="2190" r:id="rId155"/>
    <sheet name="F122" sheetId="2191" r:id="rId156"/>
    <sheet name="F123" sheetId="2192" r:id="rId157"/>
    <sheet name="F124" sheetId="2193" r:id="rId158"/>
    <sheet name="F125" sheetId="2194" r:id="rId159"/>
    <sheet name="F126" sheetId="2195" r:id="rId160"/>
    <sheet name="F127" sheetId="2196" r:id="rId161"/>
    <sheet name="F128" sheetId="2197" r:id="rId162"/>
    <sheet name="F129" sheetId="2198" r:id="rId163"/>
    <sheet name="F130" sheetId="2199" r:id="rId164"/>
    <sheet name="F131" sheetId="2200" r:id="rId165"/>
    <sheet name="F132" sheetId="2201" r:id="rId166"/>
    <sheet name="F133" sheetId="2202" r:id="rId167"/>
    <sheet name="F134" sheetId="2203" r:id="rId168"/>
    <sheet name="F135" sheetId="2204" r:id="rId169"/>
    <sheet name="F136" sheetId="2205" r:id="rId170"/>
    <sheet name="F137" sheetId="2206" r:id="rId171"/>
    <sheet name="F138" sheetId="2207" r:id="rId172"/>
    <sheet name="F139" sheetId="2208" r:id="rId173"/>
    <sheet name="F140" sheetId="2209" r:id="rId174"/>
    <sheet name="F141" sheetId="2210" r:id="rId175"/>
    <sheet name="F142" sheetId="2211" r:id="rId176"/>
    <sheet name="F143" sheetId="2212" r:id="rId177"/>
    <sheet name="F144" sheetId="1494" r:id="rId178"/>
    <sheet name="F145" sheetId="1495" r:id="rId179"/>
    <sheet name="F146" sheetId="1496" r:id="rId180"/>
    <sheet name="F147" sheetId="1497" r:id="rId181"/>
    <sheet name="F148" sheetId="1498" r:id="rId182"/>
    <sheet name="F149" sheetId="1499" r:id="rId183"/>
    <sheet name="F150" sheetId="1500" r:id="rId184"/>
    <sheet name="F151" sheetId="1501" r:id="rId185"/>
    <sheet name="F152 bovino " sheetId="1502" r:id="rId186"/>
    <sheet name="F152 caprino" sheetId="1503" r:id="rId187"/>
    <sheet name="F152 ovino" sheetId="1504" r:id="rId188"/>
    <sheet name="F152 porcino" sheetId="1505" r:id="rId189"/>
    <sheet name="F153-164 empleo" sheetId="2061" r:id="rId190"/>
  </sheets>
  <definedNames>
    <definedName name="_xlnm._FilterDatabase" localSheetId="133" hidden="1">'F100'!$A$5:$B$38</definedName>
    <definedName name="_xlnm._FilterDatabase" localSheetId="136" hidden="1">'F103'!$A$5:$B$38</definedName>
    <definedName name="_xlnm._FilterDatabase" localSheetId="138" hidden="1">'F105'!$A$5:$B$38</definedName>
    <definedName name="_xlnm._FilterDatabase" localSheetId="142" hidden="1">'F109'!$A$5:$B$37</definedName>
    <definedName name="_xlnm._FilterDatabase" localSheetId="44" hidden="1">'F11'!$A$6:$F$6</definedName>
    <definedName name="_xlnm._FilterDatabase" localSheetId="143" hidden="1">'F110'!$A$5:$B$38</definedName>
    <definedName name="_xlnm._FilterDatabase" localSheetId="144" hidden="1">'F111'!$A$5:$B$38</definedName>
    <definedName name="_xlnm._FilterDatabase" localSheetId="145" hidden="1">'F112'!$A$5:$B$38</definedName>
    <definedName name="_xlnm._FilterDatabase" localSheetId="146" hidden="1">'F113'!$A$5:$B$38</definedName>
    <definedName name="_xlnm._FilterDatabase" localSheetId="151" hidden="1">'F118'!$A$5:$B$24</definedName>
    <definedName name="_xlnm._FilterDatabase" localSheetId="45" hidden="1">'F12'!$A$6:$B$57</definedName>
    <definedName name="_xlnm._FilterDatabase" localSheetId="154" hidden="1">'F121'!$A$5:$B$24</definedName>
    <definedName name="_xlnm._FilterDatabase" localSheetId="47" hidden="1">'F14'!$A$6:$G$38</definedName>
    <definedName name="_xlnm._FilterDatabase" localSheetId="48" hidden="1">'F15'!$A$6:$I$6</definedName>
    <definedName name="_xlnm._FilterDatabase" localSheetId="35" hidden="1">'F2'!$A$6:$B$39</definedName>
    <definedName name="_xlnm._FilterDatabase" localSheetId="36" hidden="1">'F3'!$A$6:$B$39</definedName>
    <definedName name="_xlnm._FilterDatabase" localSheetId="64" hidden="1">'F31'!$A$6:$E$57</definedName>
    <definedName name="_xlnm._FilterDatabase" localSheetId="65" hidden="1">'F32'!$A$6:$D$38</definedName>
    <definedName name="_xlnm._FilterDatabase" localSheetId="67" hidden="1">'F34'!$A$6:$D$6</definedName>
    <definedName name="_xlnm._FilterDatabase" localSheetId="68" hidden="1">'F35'!$A$6:$D$37</definedName>
    <definedName name="_xlnm._FilterDatabase" localSheetId="69" hidden="1">'F36'!$A$6:$D$37</definedName>
    <definedName name="_xlnm._FilterDatabase" localSheetId="70" hidden="1">'F37'!$A$6:$D$37</definedName>
    <definedName name="_xlnm._FilterDatabase" localSheetId="71" hidden="1">'F38'!$A$6:$D$37</definedName>
    <definedName name="_xlnm._FilterDatabase" localSheetId="72" hidden="1">'F39'!$A$6:$D$37</definedName>
    <definedName name="_xlnm._FilterDatabase" localSheetId="73" hidden="1">'F40'!$A$6:$D$38</definedName>
    <definedName name="_xlnm._FilterDatabase" localSheetId="74" hidden="1">'F41'!$A$6:$D$38</definedName>
    <definedName name="_xlnm._FilterDatabase" localSheetId="82" hidden="1">'F49'!$A$6:$D$39</definedName>
    <definedName name="_xlnm._FilterDatabase" localSheetId="88" hidden="1">'F55'!$A$7:$F$40</definedName>
    <definedName name="_xlnm._FilterDatabase" localSheetId="89" hidden="1">'F56'!$A$7:$F$40</definedName>
    <definedName name="_xlnm._FilterDatabase" localSheetId="91" hidden="1">'F58'!$A$6:$B$6</definedName>
    <definedName name="_xlnm._FilterDatabase" localSheetId="92" hidden="1">'F59'!$A$6:$B$6</definedName>
    <definedName name="_xlnm._FilterDatabase" localSheetId="97" hidden="1">'F64'!$A$6:$AG$6</definedName>
    <definedName name="_xlnm._FilterDatabase" localSheetId="98" hidden="1">'F65'!$A$6:$F$6</definedName>
    <definedName name="_xlnm._FilterDatabase" localSheetId="99" hidden="1">'F66'!$A$6:$F$6</definedName>
    <definedName name="_xlnm._FilterDatabase" localSheetId="104" hidden="1">'F71'!$A$6:$I$6</definedName>
    <definedName name="_xlnm._FilterDatabase" localSheetId="108" hidden="1">'F75'!#REF!</definedName>
    <definedName name="_xlnm._FilterDatabase" localSheetId="41" hidden="1">'F8'!$A$6:$F$6</definedName>
    <definedName name="_xlnm._FilterDatabase" localSheetId="130" hidden="1">'F97'!$A$5:$B$38</definedName>
    <definedName name="_xlnm._FilterDatabase" localSheetId="132" hidden="1">'F99'!$A$5:$B$38</definedName>
    <definedName name="_xlnm._FilterDatabase" localSheetId="1" hidden="1">'T1'!$A$10:$E$11</definedName>
    <definedName name="_xlnm._FilterDatabase" localSheetId="27" hidden="1">'T27'!$A$5:$D$5</definedName>
    <definedName name="actividad" localSheetId="1" hidden="1">{"'III15-0095'!$A$1:$N$151"}</definedName>
    <definedName name="actividad" localSheetId="33" hidden="1">{"'III15-0095'!$A$1:$N$151"}</definedName>
    <definedName name="actividad" hidden="1">{"'III15-0095'!$A$1:$N$151"}</definedName>
    <definedName name="HTML_CodePage" hidden="1">1252</definedName>
    <definedName name="HTML_Control" localSheetId="43" hidden="1">{"'III15-0095'!$A$1:$N$151"}</definedName>
    <definedName name="HTML_Control" localSheetId="44" hidden="1">{"'III15-0095'!$A$1:$N$151"}</definedName>
    <definedName name="HTML_Control" localSheetId="40" hidden="1">{"'III15-0095'!$A$1:$N$151"}</definedName>
    <definedName name="HTML_Control" localSheetId="41" hidden="1">{"'III15-0095'!$A$1:$N$151"}</definedName>
    <definedName name="HTML_Control" localSheetId="120" hidden="1">{"'III15-0095'!$A$1:$N$151"}</definedName>
    <definedName name="HTML_Control" localSheetId="1" hidden="1">{"'III15-0095'!$A$1:$N$151"}</definedName>
    <definedName name="HTML_Control" localSheetId="21" hidden="1">{"'III15-0095'!$A$1:$N$151"}</definedName>
    <definedName name="HTML_Control" localSheetId="33" hidden="1">{"'III15-0095'!$A$1:$N$151"}</definedName>
    <definedName name="HTML_Control" hidden="1">{"'III15-0095'!$A$1:$N$151"}</definedName>
    <definedName name="HTML_Description" hidden="1">""</definedName>
    <definedName name="HTML_Email" hidden="1">""</definedName>
    <definedName name="HTML_Header" hidden="1">""</definedName>
    <definedName name="HTML_LastUpdate" hidden="1">"07/02/2007"</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"G:\EstadInternet\Cap-3\0095.htm"</definedName>
    <definedName name="HTML_Title" hidden="1">""</definedName>
    <definedName name="Start10">'T9'!$H$1:$I$1</definedName>
    <definedName name="Start100">'F66'!$H$1:$I$1</definedName>
    <definedName name="Start101">'F67'!$H$1:$I$1</definedName>
    <definedName name="Start102">'F68'!$H$1:$I$1</definedName>
    <definedName name="Start103">'F69'!$H$1:$I$1</definedName>
    <definedName name="Start104">'F70'!$H$1:$I$1</definedName>
    <definedName name="Start105">'F71'!$H$1:$I$1</definedName>
    <definedName name="Start106">'F72'!$H$1:$I$1</definedName>
    <definedName name="Start107">'F73'!$H$1:$I$1</definedName>
    <definedName name="Start108">'F74'!$H$1:$I$1</definedName>
    <definedName name="Start109">'F75'!$H$1:$I$1</definedName>
    <definedName name="Start11">'T10'!$H$1:$I$1</definedName>
    <definedName name="Start110">'F76'!$H$1:$I$1</definedName>
    <definedName name="Start111">'F77'!$H$1:$I$1</definedName>
    <definedName name="Start112">'F78'!$H$1:$I$1</definedName>
    <definedName name="Start113">'F79'!$H$1:$I$1</definedName>
    <definedName name="Start114">'F80'!$H$1:$I$1</definedName>
    <definedName name="Start115">'F81'!$H$1:$I$1</definedName>
    <definedName name="Start116">'F82'!$H$1:$I$1</definedName>
    <definedName name="Start117">'F83'!$H$1:$I$1</definedName>
    <definedName name="Start118">'F84'!$H$1:$I$1</definedName>
    <definedName name="Start119">'F85'!$H$1:$I$1</definedName>
    <definedName name="Start12">'T11'!$H$1:$I$1</definedName>
    <definedName name="Start120">'F86'!$H$1:$I$1</definedName>
    <definedName name="Start121">'F87'!$H$1:$I$1</definedName>
    <definedName name="Start122">'F88'!$H$1:$I$1</definedName>
    <definedName name="Start123">'F89'!$H$1:$I$1</definedName>
    <definedName name="Start124">'F90'!$H$1:$I$1</definedName>
    <definedName name="Start125">'F91'!$H$1:$I$1</definedName>
    <definedName name="Start126">'F92'!$H$1:$I$1</definedName>
    <definedName name="Start127">'F93'!$H$1:$I$1</definedName>
    <definedName name="Start128">'F94'!$H$1:$I$1</definedName>
    <definedName name="Start129">'F95'!$H$1:$I$1</definedName>
    <definedName name="Start13">'T12'!$H$1:$I$1</definedName>
    <definedName name="Start130">'F96'!$H$1:$I$1</definedName>
    <definedName name="Start131">'F97'!$H$1:$I$1</definedName>
    <definedName name="Start132">'F98'!$H$1:$I$1</definedName>
    <definedName name="Start133">'F99'!$H$1:$I$1</definedName>
    <definedName name="Start134">'F100'!$H$1:$I$1</definedName>
    <definedName name="Start135">'F101'!$H$1:$I$1</definedName>
    <definedName name="Start136">'F102'!$H$1:$I$1</definedName>
    <definedName name="Start137">'F103'!$H$1:$I$1</definedName>
    <definedName name="Start138">'F104'!$H$1:$I$1</definedName>
    <definedName name="Start139">'F105'!$H$1:$I$1</definedName>
    <definedName name="Start14">'T13'!$H$1:$I$1</definedName>
    <definedName name="Start140">'F106'!$H$1:$I$1</definedName>
    <definedName name="Start141">'F107'!$H$1:$I$1</definedName>
    <definedName name="Start142">'F108'!$H$1:$I$1</definedName>
    <definedName name="Start143">'F109'!$H$1:$I$1</definedName>
    <definedName name="Start144">'F110'!$H$1:$I$1</definedName>
    <definedName name="Start145">'F111'!$H$1:$I$1</definedName>
    <definedName name="Start146">'F112'!$H$1:$I$1</definedName>
    <definedName name="Start147">'F113'!$H$1:$I$1</definedName>
    <definedName name="Start148">'F114'!$H$1:$I$1</definedName>
    <definedName name="Start149">'F115'!$H$1:$I$1</definedName>
    <definedName name="Start15">'T14'!$H$1:$I$1</definedName>
    <definedName name="Start150">'F116'!$H$1:$I$1</definedName>
    <definedName name="Start151">'F117'!$H$1:$I$1</definedName>
    <definedName name="Start152">'F118'!$H$1:$I$1</definedName>
    <definedName name="Start153">'F119'!$H$1:$I$1</definedName>
    <definedName name="Start154">'F120'!$H$1:$I$1</definedName>
    <definedName name="Start155">'F121'!$H$1:$I$1</definedName>
    <definedName name="Start156">'F122'!$H$1:$I$1</definedName>
    <definedName name="Start157">'F123'!$H$1:$I$1</definedName>
    <definedName name="Start158">'F124'!$H$1:$I$1</definedName>
    <definedName name="Start159">'F125'!$H$1:$I$1</definedName>
    <definedName name="Start16">'T15'!$H$1:$I$1</definedName>
    <definedName name="Start160">'F126'!$H$1:$I$1</definedName>
    <definedName name="Start161">'F127'!$H$1:$I$1</definedName>
    <definedName name="Start162">'F128'!$H$1:$I$1</definedName>
    <definedName name="Start163">'F129'!$H$1:$I$1</definedName>
    <definedName name="Start164">'F130'!$H$1:$I$1</definedName>
    <definedName name="Start165">'F131'!$H$1:$I$1</definedName>
    <definedName name="Start166">'F132'!$H$1:$I$1</definedName>
    <definedName name="Start167">'F133'!$H$1:$I$1</definedName>
    <definedName name="Start168">'F134'!$H$1:$I$1</definedName>
    <definedName name="Start169">'F135'!$H$1:$I$1</definedName>
    <definedName name="Start17">'T16'!$H$1:$I$1</definedName>
    <definedName name="Start170">'F136'!$H$1:$I$1</definedName>
    <definedName name="Start171">'F137'!$H$1:$I$1</definedName>
    <definedName name="Start172">'F138'!$H$1:$I$1</definedName>
    <definedName name="Start173">'F139'!$H$1:$I$1</definedName>
    <definedName name="Start174">'F140'!$H$1:$I$1</definedName>
    <definedName name="Start175">'F141'!$H$1:$I$1</definedName>
    <definedName name="Start176">'F142'!$H$1:$I$1</definedName>
    <definedName name="Start177">'F143'!$H$1:$I$1</definedName>
    <definedName name="Start178">'F144'!$H$1:$I$1</definedName>
    <definedName name="Start179">'F145'!$H$1:$I$1</definedName>
    <definedName name="Start18">'T17'!$H$1:$I$1</definedName>
    <definedName name="Start180">'F146'!$H$1:$I$1</definedName>
    <definedName name="Start181">'F147'!$H$1:$I$1</definedName>
    <definedName name="Start182">'F148'!$H$1:$I$1</definedName>
    <definedName name="Start183">'F149'!$H$1:$I$1</definedName>
    <definedName name="Start184">'F150'!$H$1:$I$1</definedName>
    <definedName name="Start185">'F151'!$H$1:$I$1</definedName>
    <definedName name="Start186">'F152 bovino '!$H$1:$I$1</definedName>
    <definedName name="Start187">'F152 caprino'!$H$1:$I$1</definedName>
    <definedName name="Start188">'F152 ovino'!$H$1:$I$1</definedName>
    <definedName name="Start189">'F152 porcino'!$H$1:$I$1</definedName>
    <definedName name="Start19">'T18'!$H$1:$I$1</definedName>
    <definedName name="Start190">'F153-164 empleo'!$H$1:$I$1</definedName>
    <definedName name="Start191">'F149'!$H$1:$I$1</definedName>
    <definedName name="Start192">'F150'!$H$1:$I$1</definedName>
    <definedName name="Start193">'F151'!$H$1:$I$1</definedName>
    <definedName name="Start194">'F152 bovino '!$H$1:$I$1</definedName>
    <definedName name="Start195">'F152 caprino'!$H$1:$I$1</definedName>
    <definedName name="Start196">'F152 ovino'!$H$1:$I$1</definedName>
    <definedName name="Start197">'F152 porcino'!$H$1:$I$1</definedName>
    <definedName name="Start2">'T1'!$H$1:$I$1</definedName>
    <definedName name="Start20">'T19'!$H$1:$I$1</definedName>
    <definedName name="Start21">'T20'!$H$1:$I$1</definedName>
    <definedName name="Start22">'T21'!$H$1:$I$1</definedName>
    <definedName name="Start23">'T22'!$H$1:$I$1</definedName>
    <definedName name="Start24">'T23'!$H$1:$I$1</definedName>
    <definedName name="Start25">'T24'!$H$1:$I$1</definedName>
    <definedName name="Start26">'T25'!$H$1:$I$1</definedName>
    <definedName name="Start27">'T26'!$H$1:$I$1</definedName>
    <definedName name="Start28">'T27'!$H$1:$I$1</definedName>
    <definedName name="Start29">'T28'!$H$1:$I$1</definedName>
    <definedName name="Start3">'T2'!$H$1:$I$1</definedName>
    <definedName name="Start30">'T29'!$H$1:$I$1</definedName>
    <definedName name="Start31">'T30'!$H$1:$I$1</definedName>
    <definedName name="Start32">'T31'!$H$1:$I$1</definedName>
    <definedName name="Start33">'T32'!$H$1:$I$1</definedName>
    <definedName name="Start34">'T33'!$H$1:$I$1</definedName>
    <definedName name="Start35">'F1'!$H$1:$I$1</definedName>
    <definedName name="Start36">'F2'!$H$1:$I$1</definedName>
    <definedName name="Start37">'F3'!$H$1:$I$1</definedName>
    <definedName name="Start38">'F4'!$H$1:$I$1</definedName>
    <definedName name="Start39">'F5'!$H$1:$I$1</definedName>
    <definedName name="Start4">'T3'!$H$1:$I$1</definedName>
    <definedName name="Start40">'F6'!$H$1:$I$1</definedName>
    <definedName name="Start41">'F7'!$H$1:$I$1</definedName>
    <definedName name="Start42">'F8'!$H$1:$I$1</definedName>
    <definedName name="Start43">'F9'!$H$1:$I$1</definedName>
    <definedName name="Start44">'F10'!$H$1:$I$1</definedName>
    <definedName name="Start45">'F11'!$H$1:$I$1</definedName>
    <definedName name="Start46">'F12'!$H$1:$I$1</definedName>
    <definedName name="Start47">'F13'!$H$1:$I$1</definedName>
    <definedName name="Start48">'F14'!$H$1:$I$1</definedName>
    <definedName name="Start49">'F15'!$H$1:$I$1</definedName>
    <definedName name="Start5">'T4'!$H$1:$I$1</definedName>
    <definedName name="Start50">'F16'!$H$1:$I$1</definedName>
    <definedName name="Start51">'F17'!$H$1:$I$1</definedName>
    <definedName name="Start52">'F18'!$H$1:$I$1</definedName>
    <definedName name="Start53">'F19'!$H$1:$I$1</definedName>
    <definedName name="Start54" localSheetId="86">'F53'!$H$1:$I$1</definedName>
    <definedName name="Start54">'F20'!$H$1:$I$1</definedName>
    <definedName name="Start55">'F21'!$H$1:$I$1</definedName>
    <definedName name="Start56">'F22'!$H$1:$I$1</definedName>
    <definedName name="Start57">'F23'!$H$1:$I$1</definedName>
    <definedName name="Start58">'F24'!$H$1:$I$1</definedName>
    <definedName name="Start59">'F25'!$H$1:$I$1</definedName>
    <definedName name="Start6">'T5'!$H$1:$I$1</definedName>
    <definedName name="Start60">'F26'!$H$1:$I$1</definedName>
    <definedName name="Start61">'F27'!$H$1:$I$1</definedName>
    <definedName name="Start62">'F28'!$H$1:$I$1</definedName>
    <definedName name="Start63">'F29'!$H$1:$I$1</definedName>
    <definedName name="Start64">'F30'!$H$1:$I$1</definedName>
    <definedName name="Start65">'F31'!$H$1:$I$1</definedName>
    <definedName name="Start66">'F32'!$H$1:$I$1</definedName>
    <definedName name="Start67">'F33'!$H$1:$I$1</definedName>
    <definedName name="Start68">'F34'!$H$1:$I$1</definedName>
    <definedName name="Start69">'F35'!$H$1:$I$1</definedName>
    <definedName name="Start7">'T6'!$H$1:$I$1</definedName>
    <definedName name="Start70">'F36'!$H$1:$I$1</definedName>
    <definedName name="Start71">'F37'!$H$1:$I$1</definedName>
    <definedName name="Start72">'F38'!$H$1:$I$1</definedName>
    <definedName name="Start73">'F39'!$H$1:$I$1</definedName>
    <definedName name="Start74">'F40'!$H$1:$I$1</definedName>
    <definedName name="Start75">'F41'!$H$1:$I$1</definedName>
    <definedName name="Start76">'F42'!$H$1:$I$1</definedName>
    <definedName name="Start77">'F43'!$H$1:$I$1</definedName>
    <definedName name="Start78">'F44'!$H$1:$I$1</definedName>
    <definedName name="Start79">'F45'!$H$1:$I$1</definedName>
    <definedName name="Start8">'T7'!$H$1:$I$1</definedName>
    <definedName name="Start80">'F46'!$H$1:$I$1</definedName>
    <definedName name="Start81">'F47'!$H$1:$I$1</definedName>
    <definedName name="Start82">'F48'!$H$1:$I$1</definedName>
    <definedName name="Start83">'F49'!$H$1:$I$1</definedName>
    <definedName name="Start84">'F50'!$H$1:$I$1</definedName>
    <definedName name="Start85">'F51'!$H$1:$I$1</definedName>
    <definedName name="Start86">'F52'!$H$1:$I$1</definedName>
    <definedName name="Start87">'F53'!$H$1:$I$1</definedName>
    <definedName name="Start88">'F54'!$H$1:$I$1</definedName>
    <definedName name="Start89">'F55'!$H$1:$I$1</definedName>
    <definedName name="Start9">'T8'!$H$1:$I$1</definedName>
    <definedName name="Start90">'F56'!$H$1:$I$1</definedName>
    <definedName name="Start91">'F57'!$H$1:$I$1</definedName>
    <definedName name="Start92">'F58'!$H$1:$I$1</definedName>
    <definedName name="Start93">'F59'!$H$1:$I$1</definedName>
    <definedName name="Start94">'F60'!$H$1:$I$1</definedName>
    <definedName name="Start95">'F61'!$H$1:$I$1</definedName>
    <definedName name="Start96">'F62'!$H$1:$I$1</definedName>
    <definedName name="Start97">'F63'!$H$1:$I$1</definedName>
    <definedName name="Start98">'F64'!$H$1:$I$1</definedName>
    <definedName name="Start99">'F65'!$H$1:$I$1</definedName>
  </definedNames>
  <calcPr calcId="191029"/>
</workbook>
</file>

<file path=xl/calcChain.xml><?xml version="1.0" encoding="utf-8"?>
<calcChain xmlns="http://schemas.openxmlformats.org/spreadsheetml/2006/main">
  <c r="G11" i="1508" l="1"/>
  <c r="F11" i="1508"/>
  <c r="E11" i="1508"/>
  <c r="J11" i="1508" s="1"/>
  <c r="D11" i="1508"/>
  <c r="I11" i="1508" s="1"/>
  <c r="J10" i="1508"/>
  <c r="I10" i="1508"/>
  <c r="H10" i="1508"/>
  <c r="J9" i="1508"/>
  <c r="I9" i="1508"/>
  <c r="H9" i="1508"/>
  <c r="J8" i="1508"/>
  <c r="I8" i="1508"/>
  <c r="H8" i="1508"/>
  <c r="J7" i="1508"/>
  <c r="I7" i="1508"/>
  <c r="H7" i="1508"/>
  <c r="G10" i="1507"/>
  <c r="F10" i="1507"/>
  <c r="E10" i="1507"/>
  <c r="D10" i="1507"/>
  <c r="I10" i="1507" s="1"/>
  <c r="C10" i="1507"/>
  <c r="B10" i="1507"/>
  <c r="J9" i="1507"/>
  <c r="I9" i="1507"/>
  <c r="H9" i="1507"/>
  <c r="J8" i="1507"/>
  <c r="I8" i="1507"/>
  <c r="H8" i="1507"/>
  <c r="J7" i="1507"/>
  <c r="I7" i="1507"/>
  <c r="H7" i="1507"/>
  <c r="J6" i="1507"/>
  <c r="I6" i="1507"/>
  <c r="H6" i="1507"/>
  <c r="H6" i="1506"/>
  <c r="I6" i="1506"/>
  <c r="J6" i="1506"/>
  <c r="H7" i="1506"/>
  <c r="I7" i="1506"/>
  <c r="J7" i="1506"/>
  <c r="H8" i="1506"/>
  <c r="I8" i="1506"/>
  <c r="J8" i="1506"/>
  <c r="H9" i="1506"/>
  <c r="I9" i="1506"/>
  <c r="J9" i="1506"/>
  <c r="D10" i="1506"/>
  <c r="I10" i="1506" s="1"/>
  <c r="E10" i="1506"/>
  <c r="J10" i="1506" s="1"/>
  <c r="F10" i="1506"/>
  <c r="H10" i="1506" s="1"/>
  <c r="G10" i="1506"/>
  <c r="H11" i="1508" l="1"/>
  <c r="J10" i="1507"/>
  <c r="H10" i="1507"/>
  <c r="G39" i="2162" l="1"/>
  <c r="G38" i="2162"/>
  <c r="G37" i="2162"/>
  <c r="G36" i="2162"/>
  <c r="G35" i="2162"/>
  <c r="G34" i="2162"/>
  <c r="G33" i="2162"/>
  <c r="G32" i="2162"/>
  <c r="G31" i="2162"/>
  <c r="G30" i="2162"/>
  <c r="G29" i="2162"/>
  <c r="G28" i="2162"/>
  <c r="G27" i="2162"/>
  <c r="G26" i="2162"/>
  <c r="G25" i="2162"/>
  <c r="G24" i="2162"/>
  <c r="G23" i="2162"/>
  <c r="G22" i="2162"/>
  <c r="G21" i="2162"/>
  <c r="G20" i="2162"/>
  <c r="G19" i="2162"/>
  <c r="G18" i="2162"/>
  <c r="G17" i="2162"/>
  <c r="G16" i="2162"/>
  <c r="G15" i="2162"/>
  <c r="G14" i="2162"/>
  <c r="G13" i="2162"/>
  <c r="G12" i="2162"/>
  <c r="G11" i="2162"/>
  <c r="G10" i="2162"/>
  <c r="G9" i="2162"/>
  <c r="G8" i="2162"/>
  <c r="G7" i="2162"/>
  <c r="G39" i="2161"/>
  <c r="G38" i="2161"/>
  <c r="G37" i="2161"/>
  <c r="G36" i="2161"/>
  <c r="G35" i="2161"/>
  <c r="G34" i="2161"/>
  <c r="G33" i="2161"/>
  <c r="G32" i="2161"/>
  <c r="G31" i="2161"/>
  <c r="G30" i="2161"/>
  <c r="G29" i="2161"/>
  <c r="G28" i="2161"/>
  <c r="G27" i="2161"/>
  <c r="G26" i="2161"/>
  <c r="G25" i="2161"/>
  <c r="G24" i="2161"/>
  <c r="G23" i="2161"/>
  <c r="G22" i="2161"/>
  <c r="G21" i="2161"/>
  <c r="G20" i="2161"/>
  <c r="G19" i="2161"/>
  <c r="G18" i="2161"/>
  <c r="G17" i="2161"/>
  <c r="G16" i="2161"/>
  <c r="G15" i="2161"/>
  <c r="G14" i="2161"/>
  <c r="G13" i="2161"/>
  <c r="G12" i="2161"/>
  <c r="G11" i="2161"/>
  <c r="G10" i="2161"/>
  <c r="G9" i="2161"/>
  <c r="G8" i="2161"/>
  <c r="G7" i="2161"/>
  <c r="G39" i="2160"/>
  <c r="G38" i="2160"/>
  <c r="G37" i="2160"/>
  <c r="G36" i="2160"/>
  <c r="G35" i="2160"/>
  <c r="G34" i="2160"/>
  <c r="G33" i="2160"/>
  <c r="G32" i="2160"/>
  <c r="G31" i="2160"/>
  <c r="G30" i="2160"/>
  <c r="G29" i="2160"/>
  <c r="G28" i="2160"/>
  <c r="G27" i="2160"/>
  <c r="G26" i="2160"/>
  <c r="G25" i="2160"/>
  <c r="G24" i="2160"/>
  <c r="G23" i="2160"/>
  <c r="G22" i="2160"/>
  <c r="G21" i="2160"/>
  <c r="G20" i="2160"/>
  <c r="G19" i="2160"/>
  <c r="G18" i="2160"/>
  <c r="G17" i="2160"/>
  <c r="G16" i="2160"/>
  <c r="G15" i="2160"/>
  <c r="G14" i="2160"/>
  <c r="G13" i="2160"/>
  <c r="G12" i="2160"/>
  <c r="G11" i="2160"/>
  <c r="G10" i="2160"/>
  <c r="G9" i="2160"/>
  <c r="G8" i="2160"/>
  <c r="G7" i="2160"/>
  <c r="G39" i="2159"/>
  <c r="G38" i="2159"/>
  <c r="G37" i="2159"/>
  <c r="G36" i="2159"/>
  <c r="G35" i="2159"/>
  <c r="G34" i="2159"/>
  <c r="G33" i="2159"/>
  <c r="G32" i="2159"/>
  <c r="G31" i="2159"/>
  <c r="G30" i="2159"/>
  <c r="G29" i="2159"/>
  <c r="G28" i="2159"/>
  <c r="G27" i="2159"/>
  <c r="G26" i="2159"/>
  <c r="G25" i="2159"/>
  <c r="G24" i="2159"/>
  <c r="G23" i="2159"/>
  <c r="G22" i="2159"/>
  <c r="G21" i="2159"/>
  <c r="G20" i="2159"/>
  <c r="G19" i="2159"/>
  <c r="G18" i="2159"/>
  <c r="G17" i="2159"/>
  <c r="G16" i="2159"/>
  <c r="G15" i="2159"/>
  <c r="G14" i="2159"/>
  <c r="G13" i="2159"/>
  <c r="G12" i="2159"/>
  <c r="G11" i="2159"/>
  <c r="G10" i="2159"/>
  <c r="G9" i="2159"/>
  <c r="G8" i="2159"/>
  <c r="G7" i="2159"/>
  <c r="G39" i="2158"/>
  <c r="G38" i="2158"/>
  <c r="G37" i="2158"/>
  <c r="G36" i="2158"/>
  <c r="G35" i="2158"/>
  <c r="G34" i="2158"/>
  <c r="G33" i="2158"/>
  <c r="G32" i="2158"/>
  <c r="G31" i="2158"/>
  <c r="G30" i="2158"/>
  <c r="G29" i="2158"/>
  <c r="G28" i="2158"/>
  <c r="G27" i="2158"/>
  <c r="G26" i="2158"/>
  <c r="G25" i="2158"/>
  <c r="G24" i="2158"/>
  <c r="G23" i="2158"/>
  <c r="G22" i="2158"/>
  <c r="G21" i="2158"/>
  <c r="G20" i="2158"/>
  <c r="G19" i="2158"/>
  <c r="G18" i="2158"/>
  <c r="G17" i="2158"/>
  <c r="G16" i="2158"/>
  <c r="G15" i="2158"/>
  <c r="G14" i="2158"/>
  <c r="G13" i="2158"/>
  <c r="G12" i="2158"/>
  <c r="G11" i="2158"/>
  <c r="G10" i="2158"/>
  <c r="G9" i="2158"/>
  <c r="G8" i="2158"/>
  <c r="G7" i="2158"/>
  <c r="G38" i="2157"/>
  <c r="G37" i="2157"/>
  <c r="G36" i="2157"/>
  <c r="G35" i="2157"/>
  <c r="G34" i="2157"/>
  <c r="G33" i="2157"/>
  <c r="G32" i="2157"/>
  <c r="G31" i="2157"/>
  <c r="G30" i="2157"/>
  <c r="G29" i="2157"/>
  <c r="G28" i="2157"/>
  <c r="G27" i="2157"/>
  <c r="G26" i="2157"/>
  <c r="G25" i="2157"/>
  <c r="G24" i="2157"/>
  <c r="G23" i="2157"/>
  <c r="G22" i="2157"/>
  <c r="G21" i="2157"/>
  <c r="G20" i="2157"/>
  <c r="G19" i="2157"/>
  <c r="G18" i="2157"/>
  <c r="G17" i="2157"/>
  <c r="G16" i="2157"/>
  <c r="G15" i="2157"/>
  <c r="G14" i="2157"/>
  <c r="G13" i="2157"/>
  <c r="G12" i="2157"/>
  <c r="G11" i="2157"/>
  <c r="G10" i="2157"/>
  <c r="G9" i="2157"/>
  <c r="G8" i="2157"/>
  <c r="G7" i="2157"/>
  <c r="G135" i="2154" l="1"/>
  <c r="G136" i="2154" s="1"/>
  <c r="G134" i="2154"/>
  <c r="G133" i="2154"/>
  <c r="G46" i="2151" l="1"/>
  <c r="F46" i="2151"/>
  <c r="H40" i="2151"/>
  <c r="G40" i="2151"/>
  <c r="E39" i="2150"/>
  <c r="E38" i="2150"/>
  <c r="E37" i="2150"/>
  <c r="E36" i="2150"/>
  <c r="E35" i="2150"/>
  <c r="E34" i="2150"/>
  <c r="E33" i="2150"/>
  <c r="E32" i="2150"/>
  <c r="E31" i="2150"/>
  <c r="E30" i="2150"/>
  <c r="E29" i="2150"/>
  <c r="E28" i="2150"/>
  <c r="E27" i="2150"/>
  <c r="E26" i="2150"/>
  <c r="E25" i="2150"/>
  <c r="E24" i="2150"/>
  <c r="E23" i="2150"/>
  <c r="E22" i="2150"/>
  <c r="E21" i="2150"/>
  <c r="E20" i="2150"/>
  <c r="E19" i="2150"/>
  <c r="E18" i="2150"/>
  <c r="E17" i="2150"/>
  <c r="E16" i="2150"/>
  <c r="E15" i="2150"/>
  <c r="E14" i="2150"/>
  <c r="E13" i="2150"/>
  <c r="E12" i="2150"/>
  <c r="E11" i="2150"/>
  <c r="E10" i="2150"/>
  <c r="E9" i="2150"/>
  <c r="E8" i="2150"/>
  <c r="E7" i="2150"/>
  <c r="E39" i="2149"/>
  <c r="E38" i="2149"/>
  <c r="E37" i="2149"/>
  <c r="E36" i="2149"/>
  <c r="E35" i="2149"/>
  <c r="E34" i="2149"/>
  <c r="E33" i="2149"/>
  <c r="E32" i="2149"/>
  <c r="E31" i="2149"/>
  <c r="E30" i="2149"/>
  <c r="E29" i="2149"/>
  <c r="E28" i="2149"/>
  <c r="E27" i="2149"/>
  <c r="E26" i="2149"/>
  <c r="E25" i="2149"/>
  <c r="E24" i="2149"/>
  <c r="E23" i="2149"/>
  <c r="E22" i="2149"/>
  <c r="E21" i="2149"/>
  <c r="E20" i="2149"/>
  <c r="E19" i="2149"/>
  <c r="E18" i="2149"/>
  <c r="E17" i="2149"/>
  <c r="E16" i="2149"/>
  <c r="E15" i="2149"/>
  <c r="E14" i="2149"/>
  <c r="E13" i="2149"/>
  <c r="E12" i="2149"/>
  <c r="E11" i="2149"/>
  <c r="E10" i="2149"/>
  <c r="E9" i="2149"/>
  <c r="E8" i="2149"/>
  <c r="E40" i="2147"/>
  <c r="F39" i="2147"/>
  <c r="F38" i="2147"/>
  <c r="F37" i="2147"/>
  <c r="F36" i="2147"/>
  <c r="F35" i="2147"/>
  <c r="F34" i="2147"/>
  <c r="F33" i="2147"/>
  <c r="F32" i="2147"/>
  <c r="F31" i="2147"/>
  <c r="F30" i="2147"/>
  <c r="F29" i="2147"/>
  <c r="F28" i="2147"/>
  <c r="F27" i="2147"/>
  <c r="F26" i="2147"/>
  <c r="F25" i="2147"/>
  <c r="F24" i="2147"/>
  <c r="F23" i="2147"/>
  <c r="F22" i="2147"/>
  <c r="F21" i="2147"/>
  <c r="F20" i="2147"/>
  <c r="F19" i="2147"/>
  <c r="F18" i="2147"/>
  <c r="F17" i="2147"/>
  <c r="F16" i="2147"/>
  <c r="F15" i="2147"/>
  <c r="F14" i="2147"/>
  <c r="F13" i="2147"/>
  <c r="F12" i="2147"/>
  <c r="F11" i="2147"/>
  <c r="F10" i="2147"/>
  <c r="F9" i="2147"/>
  <c r="F8" i="2147"/>
  <c r="F7" i="2147"/>
  <c r="E40" i="2146"/>
  <c r="F39" i="2146"/>
  <c r="F38" i="2146"/>
  <c r="F37" i="2146"/>
  <c r="F36" i="2146"/>
  <c r="F35" i="2146"/>
  <c r="F34" i="2146"/>
  <c r="F33" i="2146"/>
  <c r="F32" i="2146"/>
  <c r="F31" i="2146"/>
  <c r="F30" i="2146"/>
  <c r="F29" i="2146"/>
  <c r="F28" i="2146"/>
  <c r="F27" i="2146"/>
  <c r="F26" i="2146"/>
  <c r="F25" i="2146"/>
  <c r="F24" i="2146"/>
  <c r="F23" i="2146"/>
  <c r="F22" i="2146"/>
  <c r="F21" i="2146"/>
  <c r="F20" i="2146"/>
  <c r="F19" i="2146"/>
  <c r="F18" i="2146"/>
  <c r="F17" i="2146"/>
  <c r="F16" i="2146"/>
  <c r="F15" i="2146"/>
  <c r="F14" i="2146"/>
  <c r="F13" i="2146"/>
  <c r="F12" i="2146"/>
  <c r="F11" i="2146"/>
  <c r="F10" i="2146"/>
  <c r="F9" i="2146"/>
  <c r="F8" i="2146"/>
  <c r="F7" i="2146"/>
  <c r="E39" i="2145"/>
  <c r="E38" i="2145"/>
  <c r="E37" i="2145"/>
  <c r="E36" i="2145"/>
  <c r="E35" i="2145"/>
  <c r="E34" i="2145"/>
  <c r="E33" i="2145"/>
  <c r="E32" i="2145"/>
  <c r="E31" i="2145"/>
  <c r="E30" i="2145"/>
  <c r="E29" i="2145"/>
  <c r="E28" i="2145"/>
  <c r="E27" i="2145"/>
  <c r="E26" i="2145"/>
  <c r="E25" i="2145"/>
  <c r="E24" i="2145"/>
  <c r="E23" i="2145"/>
  <c r="E22" i="2145"/>
  <c r="E21" i="2145"/>
  <c r="E20" i="2145"/>
  <c r="E19" i="2145"/>
  <c r="E18" i="2145"/>
  <c r="E17" i="2145"/>
  <c r="E16" i="2145"/>
  <c r="E15" i="2145"/>
  <c r="E14" i="2145"/>
  <c r="E13" i="2145"/>
  <c r="E12" i="2145"/>
  <c r="E11" i="2145"/>
  <c r="E10" i="2145"/>
  <c r="E9" i="2145"/>
  <c r="E8" i="2145"/>
  <c r="E7" i="2145"/>
  <c r="E39" i="2144"/>
  <c r="E38" i="2144"/>
  <c r="E37" i="2144"/>
  <c r="E36" i="2144"/>
  <c r="E35" i="2144"/>
  <c r="E34" i="2144"/>
  <c r="E33" i="2144"/>
  <c r="E32" i="2144"/>
  <c r="E31" i="2144"/>
  <c r="E30" i="2144"/>
  <c r="E29" i="2144"/>
  <c r="E28" i="2144"/>
  <c r="E27" i="2144"/>
  <c r="E26" i="2144"/>
  <c r="E25" i="2144"/>
  <c r="E24" i="2144"/>
  <c r="E23" i="2144"/>
  <c r="E22" i="2144"/>
  <c r="E21" i="2144"/>
  <c r="E20" i="2144"/>
  <c r="E19" i="2144"/>
  <c r="E18" i="2144"/>
  <c r="E17" i="2144"/>
  <c r="E16" i="2144"/>
  <c r="E15" i="2144"/>
  <c r="E14" i="2144"/>
  <c r="E13" i="2144"/>
  <c r="E12" i="2144"/>
  <c r="E11" i="2144"/>
  <c r="E10" i="2144"/>
  <c r="E9" i="2144"/>
  <c r="E8" i="2144"/>
  <c r="I260" i="2143"/>
  <c r="I259" i="2143"/>
  <c r="I258" i="2143"/>
  <c r="I257" i="2143"/>
  <c r="I256" i="2143"/>
  <c r="I255" i="2143"/>
  <c r="I254" i="2143"/>
  <c r="I253" i="2143"/>
  <c r="I252" i="2143"/>
  <c r="I251" i="2143"/>
  <c r="I250" i="2143"/>
  <c r="I249" i="2143"/>
  <c r="I248" i="2143"/>
  <c r="I247" i="2143"/>
  <c r="I246" i="2143"/>
  <c r="D29" i="2142"/>
  <c r="G28" i="2142"/>
  <c r="G27" i="2142"/>
  <c r="G26" i="2142"/>
  <c r="G25" i="2142"/>
  <c r="G24" i="2142"/>
  <c r="G23" i="2142"/>
  <c r="G22" i="2142"/>
  <c r="G21" i="2142"/>
  <c r="G20" i="2142"/>
  <c r="G19" i="2142"/>
  <c r="G18" i="2142"/>
  <c r="G17" i="2142"/>
  <c r="G16" i="2142"/>
  <c r="G15" i="2142"/>
  <c r="G14" i="2142"/>
  <c r="G13" i="2142"/>
  <c r="G12" i="2142"/>
  <c r="G11" i="2142"/>
  <c r="G10" i="2142"/>
  <c r="G9" i="2142"/>
  <c r="G8" i="2142"/>
  <c r="G7" i="2142"/>
  <c r="D41" i="2123" l="1"/>
  <c r="D38" i="2123"/>
  <c r="D37" i="2123"/>
  <c r="D36" i="2123"/>
  <c r="D35" i="2123"/>
  <c r="D34" i="2123"/>
  <c r="D33" i="2123"/>
  <c r="D32" i="2123"/>
  <c r="D31" i="2123"/>
  <c r="D30" i="2123"/>
  <c r="D29" i="2123"/>
  <c r="D28" i="2123"/>
  <c r="D27" i="2123"/>
  <c r="D26" i="2123"/>
  <c r="D25" i="2123"/>
  <c r="D24" i="2123"/>
  <c r="D23" i="2123"/>
  <c r="D22" i="2123"/>
  <c r="D21" i="2123"/>
  <c r="D20" i="2123"/>
  <c r="D19" i="2123"/>
  <c r="D18" i="2123"/>
  <c r="D17" i="2123"/>
  <c r="D16" i="2123"/>
  <c r="D15" i="2123"/>
  <c r="D14" i="2123"/>
  <c r="D13" i="2123"/>
  <c r="D12" i="2123"/>
  <c r="D11" i="2123"/>
  <c r="D10" i="2123"/>
  <c r="D9" i="2123"/>
  <c r="D8" i="2123"/>
  <c r="D7" i="2123"/>
  <c r="D41" i="2122"/>
  <c r="D38" i="2122"/>
  <c r="D37" i="2122"/>
  <c r="D36" i="2122"/>
  <c r="D35" i="2122"/>
  <c r="D34" i="2122"/>
  <c r="D33" i="2122"/>
  <c r="D32" i="2122"/>
  <c r="D31" i="2122"/>
  <c r="D30" i="2122"/>
  <c r="D29" i="2122"/>
  <c r="D28" i="2122"/>
  <c r="D27" i="2122"/>
  <c r="D26" i="2122"/>
  <c r="D25" i="2122"/>
  <c r="D24" i="2122"/>
  <c r="D23" i="2122"/>
  <c r="D22" i="2122"/>
  <c r="D21" i="2122"/>
  <c r="D20" i="2122"/>
  <c r="D19" i="2122"/>
  <c r="D18" i="2122"/>
  <c r="D17" i="2122"/>
  <c r="D16" i="2122"/>
  <c r="D15" i="2122"/>
  <c r="D14" i="2122"/>
  <c r="D13" i="2122"/>
  <c r="D12" i="2122"/>
  <c r="D11" i="2122"/>
  <c r="D10" i="2122"/>
  <c r="D9" i="2122"/>
  <c r="D8" i="2122"/>
  <c r="D7" i="2122"/>
  <c r="D41" i="2121"/>
  <c r="D38" i="2121"/>
  <c r="D37" i="2121"/>
  <c r="D36" i="2121"/>
  <c r="D35" i="2121"/>
  <c r="D34" i="2121"/>
  <c r="D33" i="2121"/>
  <c r="D32" i="2121"/>
  <c r="D31" i="2121"/>
  <c r="D30" i="2121"/>
  <c r="D29" i="2121"/>
  <c r="D28" i="2121"/>
  <c r="D27" i="2121"/>
  <c r="D26" i="2121"/>
  <c r="D25" i="2121"/>
  <c r="D24" i="2121"/>
  <c r="D23" i="2121"/>
  <c r="D22" i="2121"/>
  <c r="D21" i="2121"/>
  <c r="D20" i="2121"/>
  <c r="D19" i="2121"/>
  <c r="D18" i="2121"/>
  <c r="D17" i="2121"/>
  <c r="D16" i="2121"/>
  <c r="D15" i="2121"/>
  <c r="D14" i="2121"/>
  <c r="D13" i="2121"/>
  <c r="D12" i="2121"/>
  <c r="D11" i="2121"/>
  <c r="D10" i="2121"/>
  <c r="D9" i="2121"/>
  <c r="D8" i="2121"/>
  <c r="D7" i="2121"/>
  <c r="D41" i="2120"/>
  <c r="D38" i="2120"/>
  <c r="D37" i="2120"/>
  <c r="D36" i="2120"/>
  <c r="D35" i="2120"/>
  <c r="D34" i="2120"/>
  <c r="D33" i="2120"/>
  <c r="D32" i="2120"/>
  <c r="D31" i="2120"/>
  <c r="D30" i="2120"/>
  <c r="D29" i="2120"/>
  <c r="D28" i="2120"/>
  <c r="D27" i="2120"/>
  <c r="D26" i="2120"/>
  <c r="D25" i="2120"/>
  <c r="D24" i="2120"/>
  <c r="D23" i="2120"/>
  <c r="D22" i="2120"/>
  <c r="D21" i="2120"/>
  <c r="D20" i="2120"/>
  <c r="D19" i="2120"/>
  <c r="D18" i="2120"/>
  <c r="D17" i="2120"/>
  <c r="D16" i="2120"/>
  <c r="D15" i="2120"/>
  <c r="D14" i="2120"/>
  <c r="D13" i="2120"/>
  <c r="D12" i="2120"/>
  <c r="D11" i="2120"/>
  <c r="D10" i="2120"/>
  <c r="D9" i="2120"/>
  <c r="D8" i="2120"/>
  <c r="D7" i="2120"/>
  <c r="D41" i="2119"/>
  <c r="D38" i="2119"/>
  <c r="D37" i="2119"/>
  <c r="D36" i="2119"/>
  <c r="D35" i="2119"/>
  <c r="D34" i="2119"/>
  <c r="D33" i="2119"/>
  <c r="D32" i="2119"/>
  <c r="D31" i="2119"/>
  <c r="D30" i="2119"/>
  <c r="D29" i="2119"/>
  <c r="D28" i="2119"/>
  <c r="D27" i="2119"/>
  <c r="D26" i="2119"/>
  <c r="D25" i="2119"/>
  <c r="D24" i="2119"/>
  <c r="D23" i="2119"/>
  <c r="D22" i="2119"/>
  <c r="D21" i="2119"/>
  <c r="D20" i="2119"/>
  <c r="D19" i="2119"/>
  <c r="D18" i="2119"/>
  <c r="D17" i="2119"/>
  <c r="D16" i="2119"/>
  <c r="D15" i="2119"/>
  <c r="D14" i="2119"/>
  <c r="D13" i="2119"/>
  <c r="D12" i="2119"/>
  <c r="D11" i="2119"/>
  <c r="D10" i="2119"/>
  <c r="D9" i="2119"/>
  <c r="D8" i="2119"/>
  <c r="D7" i="2119"/>
  <c r="D41" i="2118"/>
  <c r="D38" i="2118"/>
  <c r="D37" i="2118"/>
  <c r="D36" i="2118"/>
  <c r="D35" i="2118"/>
  <c r="D34" i="2118"/>
  <c r="D33" i="2118"/>
  <c r="D32" i="2118"/>
  <c r="D31" i="2118"/>
  <c r="D30" i="2118"/>
  <c r="D29" i="2118"/>
  <c r="D28" i="2118"/>
  <c r="D27" i="2118"/>
  <c r="D26" i="2118"/>
  <c r="D25" i="2118"/>
  <c r="D24" i="2118"/>
  <c r="D23" i="2118"/>
  <c r="D22" i="2118"/>
  <c r="D21" i="2118"/>
  <c r="D20" i="2118"/>
  <c r="D19" i="2118"/>
  <c r="D18" i="2118"/>
  <c r="D17" i="2118"/>
  <c r="D16" i="2118"/>
  <c r="D15" i="2118"/>
  <c r="D14" i="2118"/>
  <c r="D13" i="2118"/>
  <c r="D12" i="2118"/>
  <c r="D11" i="2118"/>
  <c r="D10" i="2118"/>
  <c r="D9" i="2118"/>
  <c r="D8" i="2118"/>
  <c r="D7" i="2118"/>
  <c r="D41" i="2117"/>
  <c r="D38" i="2117"/>
  <c r="D37" i="2117"/>
  <c r="D36" i="2117"/>
  <c r="D35" i="2117"/>
  <c r="D34" i="2117"/>
  <c r="D33" i="2117"/>
  <c r="D32" i="2117"/>
  <c r="D31" i="2117"/>
  <c r="D30" i="2117"/>
  <c r="D29" i="2117"/>
  <c r="D28" i="2117"/>
  <c r="D27" i="2117"/>
  <c r="D26" i="2117"/>
  <c r="D25" i="2117"/>
  <c r="D24" i="2117"/>
  <c r="D23" i="2117"/>
  <c r="D22" i="2117"/>
  <c r="D21" i="2117"/>
  <c r="D20" i="2117"/>
  <c r="D19" i="2117"/>
  <c r="D18" i="2117"/>
  <c r="D17" i="2117"/>
  <c r="D16" i="2117"/>
  <c r="D15" i="2117"/>
  <c r="D14" i="2117"/>
  <c r="D13" i="2117"/>
  <c r="D12" i="2117"/>
  <c r="D11" i="2117"/>
  <c r="D10" i="2117"/>
  <c r="D9" i="2117"/>
  <c r="D8" i="2117"/>
  <c r="D7" i="2117"/>
  <c r="D41" i="2116"/>
  <c r="D38" i="2116"/>
  <c r="D37" i="2116"/>
  <c r="D36" i="2116"/>
  <c r="D35" i="2116"/>
  <c r="D34" i="2116"/>
  <c r="D33" i="2116"/>
  <c r="D32" i="2116"/>
  <c r="D31" i="2116"/>
  <c r="D30" i="2116"/>
  <c r="D29" i="2116"/>
  <c r="D28" i="2116"/>
  <c r="D27" i="2116"/>
  <c r="D26" i="2116"/>
  <c r="D25" i="2116"/>
  <c r="D24" i="2116"/>
  <c r="D23" i="2116"/>
  <c r="D22" i="2116"/>
  <c r="D21" i="2116"/>
  <c r="D20" i="2116"/>
  <c r="D19" i="2116"/>
  <c r="D18" i="2116"/>
  <c r="D17" i="2116"/>
  <c r="D16" i="2116"/>
  <c r="D15" i="2116"/>
  <c r="D14" i="2116"/>
  <c r="D13" i="2116"/>
  <c r="D12" i="2116"/>
  <c r="D11" i="2116"/>
  <c r="D10" i="2116"/>
  <c r="D9" i="2116"/>
  <c r="D8" i="2116"/>
  <c r="D7" i="2116"/>
  <c r="D42" i="2113" l="1"/>
  <c r="D65" i="2112"/>
  <c r="E61" i="2112"/>
  <c r="E60" i="2112"/>
  <c r="E59" i="2112"/>
  <c r="E58" i="2112"/>
  <c r="E57" i="2112"/>
  <c r="E56" i="2112"/>
  <c r="E55" i="2112"/>
  <c r="E54" i="2112"/>
  <c r="E53" i="2112"/>
  <c r="E52" i="2112"/>
  <c r="E51" i="2112"/>
  <c r="E50" i="2112"/>
  <c r="E49" i="2112"/>
  <c r="E48" i="2112"/>
  <c r="E47" i="2112"/>
  <c r="E46" i="2112"/>
  <c r="E45" i="2112"/>
  <c r="E44" i="2112"/>
  <c r="E43" i="2112"/>
  <c r="E42" i="2112"/>
  <c r="E41" i="2112"/>
  <c r="E40" i="2112"/>
  <c r="E39" i="2112"/>
  <c r="E38" i="2112"/>
  <c r="E37" i="2112"/>
  <c r="E36" i="2112"/>
  <c r="E35" i="2112"/>
  <c r="E34" i="2112"/>
  <c r="E33" i="2112"/>
  <c r="E32" i="2112"/>
  <c r="E31" i="2112"/>
  <c r="E30" i="2112"/>
  <c r="E29" i="2112"/>
  <c r="E28" i="2112"/>
  <c r="E27" i="2112"/>
  <c r="E26" i="2112"/>
  <c r="E25" i="2112"/>
  <c r="E24" i="2112"/>
  <c r="E23" i="2112"/>
  <c r="E22" i="2112"/>
  <c r="E21" i="2112"/>
  <c r="E20" i="2112"/>
  <c r="E19" i="2112"/>
  <c r="E18" i="2112"/>
  <c r="E17" i="2112"/>
  <c r="E16" i="2112"/>
  <c r="E15" i="2112"/>
  <c r="E14" i="2112"/>
  <c r="E13" i="2112"/>
  <c r="E12" i="2112"/>
  <c r="E11" i="2112"/>
  <c r="E10" i="2112"/>
  <c r="E9" i="2112"/>
  <c r="E8" i="2112"/>
  <c r="E7" i="2112"/>
  <c r="E168" i="2111"/>
  <c r="E158" i="2111"/>
  <c r="E157" i="2111"/>
  <c r="E156" i="2111"/>
  <c r="E155" i="2111"/>
  <c r="E154" i="2111"/>
  <c r="E153" i="2111"/>
  <c r="E152" i="2111"/>
  <c r="E151" i="2111"/>
  <c r="E150" i="2111"/>
  <c r="E149" i="2111"/>
  <c r="E148" i="2111"/>
  <c r="E147" i="2111"/>
  <c r="E146" i="2111"/>
  <c r="E145" i="2111"/>
  <c r="E144" i="2111"/>
  <c r="E143" i="2111"/>
  <c r="E142" i="2111"/>
  <c r="E141" i="2111"/>
  <c r="E140" i="2111"/>
  <c r="E139" i="2111"/>
  <c r="E138" i="2111"/>
  <c r="E137" i="2111"/>
  <c r="E136" i="2111"/>
  <c r="E135" i="2111"/>
  <c r="E134" i="2111"/>
  <c r="E133" i="2111"/>
  <c r="E132" i="2111"/>
  <c r="E131" i="2111"/>
  <c r="H130" i="2111"/>
  <c r="E130" i="2111"/>
  <c r="H129" i="2111"/>
  <c r="E129" i="2111"/>
  <c r="H128" i="2111"/>
  <c r="E128" i="2111"/>
  <c r="H127" i="2111"/>
  <c r="E127" i="2111"/>
  <c r="H126" i="2111"/>
  <c r="E126" i="2111"/>
  <c r="H125" i="2111"/>
  <c r="E125" i="2111"/>
  <c r="H124" i="2111"/>
  <c r="E124" i="2111"/>
  <c r="H123" i="2111"/>
  <c r="E123" i="2111"/>
  <c r="H122" i="2111"/>
  <c r="E122" i="2111"/>
  <c r="H121" i="2111"/>
  <c r="F121" i="2111"/>
  <c r="E167" i="2111" s="1"/>
  <c r="E121" i="2111"/>
  <c r="H120" i="2111"/>
  <c r="F120" i="2111"/>
  <c r="E166" i="2111" s="1"/>
  <c r="E120" i="2111"/>
  <c r="H119" i="2111"/>
  <c r="F119" i="2111"/>
  <c r="E165" i="2111" s="1"/>
  <c r="E119" i="2111"/>
  <c r="I118" i="2111"/>
  <c r="H118" i="2111"/>
  <c r="F118" i="2111"/>
  <c r="E164" i="2111" s="1"/>
  <c r="E118" i="2111"/>
  <c r="I117" i="2111"/>
  <c r="H117" i="2111"/>
  <c r="F117" i="2111"/>
  <c r="E163" i="2111" s="1"/>
  <c r="E117" i="2111"/>
  <c r="I116" i="2111"/>
  <c r="H116" i="2111"/>
  <c r="F116" i="2111"/>
  <c r="E162" i="2111" s="1"/>
  <c r="E116" i="2111"/>
  <c r="I115" i="2111"/>
  <c r="H115" i="2111"/>
  <c r="F115" i="2111"/>
  <c r="E161" i="2111" s="1"/>
  <c r="E115" i="2111"/>
  <c r="I114" i="2111"/>
  <c r="H114" i="2111"/>
  <c r="F114" i="2111"/>
  <c r="E170" i="2111" s="1"/>
  <c r="E114" i="2111"/>
  <c r="I113" i="2111"/>
  <c r="H113" i="2111"/>
  <c r="F113" i="2111"/>
  <c r="E169" i="2111" s="1"/>
  <c r="E113" i="2111"/>
  <c r="P10" i="2111"/>
  <c r="Q9" i="2111"/>
  <c r="P7" i="2111"/>
  <c r="Q6" i="2111"/>
  <c r="E159" i="2111" l="1"/>
  <c r="E160" i="2111"/>
  <c r="E171" i="2111"/>
  <c r="E172" i="2111"/>
  <c r="V15" i="255"/>
  <c r="U15" i="255"/>
  <c r="T15" i="255"/>
  <c r="S15" i="255"/>
  <c r="V14" i="255"/>
  <c r="U14" i="255"/>
  <c r="T14" i="255"/>
  <c r="S14" i="255"/>
  <c r="V13" i="255"/>
  <c r="U13" i="255"/>
  <c r="T13" i="255"/>
  <c r="S13" i="255"/>
  <c r="V12" i="255"/>
  <c r="U12" i="255"/>
  <c r="T12" i="255"/>
  <c r="S12" i="255"/>
  <c r="V11" i="255"/>
  <c r="U11" i="255"/>
  <c r="T11" i="255"/>
  <c r="S11" i="255"/>
  <c r="V10" i="255"/>
  <c r="U10" i="255"/>
  <c r="T10" i="255"/>
  <c r="S10" i="255"/>
  <c r="C12" i="2106" l="1"/>
  <c r="C11" i="2106"/>
  <c r="C10" i="2106"/>
  <c r="C9" i="2106"/>
  <c r="C8" i="2106"/>
  <c r="C7" i="2106"/>
  <c r="E13" i="2105"/>
  <c r="E12" i="2105"/>
  <c r="E11" i="2105"/>
  <c r="E10" i="2105"/>
  <c r="E9" i="2105"/>
  <c r="E8" i="2105"/>
  <c r="E7" i="2105"/>
  <c r="C12" i="2101"/>
  <c r="C11" i="2101"/>
  <c r="C10" i="2101"/>
  <c r="C9" i="2101"/>
  <c r="C8" i="2101"/>
  <c r="C7" i="2101"/>
  <c r="E13" i="2100"/>
  <c r="C13" i="2100"/>
  <c r="E12" i="2100"/>
  <c r="C12" i="2100"/>
  <c r="E11" i="2100"/>
  <c r="C11" i="2100"/>
  <c r="E10" i="2100"/>
  <c r="C10" i="2100"/>
  <c r="E9" i="2100"/>
  <c r="C9" i="2100"/>
  <c r="E8" i="2100"/>
  <c r="C8" i="2100"/>
  <c r="E7" i="2100"/>
  <c r="C7" i="2100"/>
  <c r="D36" i="2098" l="1"/>
  <c r="D35" i="2098"/>
  <c r="D34" i="2098"/>
  <c r="D33" i="2098"/>
  <c r="D32" i="2098"/>
  <c r="D31" i="2098"/>
  <c r="D30" i="2098"/>
  <c r="D29" i="2098"/>
  <c r="D28" i="2098"/>
  <c r="D27" i="2098"/>
  <c r="D26" i="2098"/>
  <c r="D25" i="2098"/>
  <c r="D24" i="2098"/>
  <c r="D23" i="2098"/>
  <c r="D22" i="2098"/>
  <c r="D21" i="2098"/>
  <c r="D20" i="2098"/>
  <c r="D19" i="2098"/>
  <c r="D18" i="2098"/>
  <c r="D17" i="2098"/>
  <c r="D16" i="2098"/>
  <c r="D15" i="2098"/>
  <c r="D14" i="2098"/>
  <c r="D13" i="2098"/>
  <c r="D12" i="2098"/>
  <c r="D11" i="2098"/>
  <c r="D10" i="2098"/>
  <c r="D9" i="2098"/>
  <c r="D8" i="2098"/>
  <c r="D7" i="2098"/>
  <c r="D6" i="2098"/>
  <c r="D5" i="2098"/>
  <c r="D4" i="2098"/>
  <c r="BQ15" i="2096"/>
  <c r="BP15" i="2096"/>
  <c r="BQ14" i="2096"/>
  <c r="BP14" i="2096"/>
  <c r="BP12" i="2096"/>
  <c r="BO12" i="2096"/>
  <c r="BN12" i="2096"/>
  <c r="BP11" i="2096"/>
  <c r="BO11" i="2096"/>
  <c r="BN11" i="2096"/>
  <c r="J16" i="2095" l="1"/>
  <c r="I16" i="2095"/>
  <c r="J15" i="2095"/>
  <c r="I15" i="2095"/>
  <c r="J14" i="2095"/>
  <c r="I14" i="2095"/>
  <c r="J13" i="2095"/>
  <c r="I13" i="2095"/>
  <c r="J12" i="2095"/>
  <c r="I12" i="2095"/>
  <c r="J11" i="2095"/>
  <c r="I11" i="2095"/>
  <c r="J10" i="2095"/>
  <c r="I10" i="2095"/>
  <c r="J9" i="2095"/>
  <c r="I9" i="2095"/>
  <c r="E25" i="2094"/>
  <c r="F25" i="2094" s="1"/>
  <c r="E24" i="2094"/>
  <c r="F24" i="2094" s="1"/>
  <c r="E23" i="2094"/>
  <c r="E22" i="2094"/>
  <c r="E21" i="2094"/>
  <c r="H20" i="2094"/>
  <c r="G20" i="2094"/>
  <c r="E20" i="2094"/>
  <c r="E18" i="2094"/>
  <c r="F18" i="2094" s="1"/>
  <c r="E17" i="2094"/>
  <c r="F17" i="2094" s="1"/>
  <c r="E16" i="2094"/>
  <c r="E15" i="2094"/>
  <c r="E14" i="2094"/>
  <c r="H13" i="2094"/>
  <c r="G13" i="2094"/>
  <c r="E13" i="2094"/>
  <c r="E11" i="2094"/>
  <c r="F11" i="2094" s="1"/>
  <c r="E10" i="2094"/>
  <c r="F10" i="2094" s="1"/>
  <c r="E9" i="2094"/>
  <c r="E8" i="2094"/>
  <c r="E7" i="2094"/>
  <c r="H6" i="2094"/>
  <c r="G6" i="2094"/>
  <c r="E6" i="2094"/>
  <c r="E13" i="2093"/>
  <c r="D13" i="2093"/>
  <c r="E12" i="2093"/>
  <c r="D12" i="2093"/>
  <c r="E11" i="2093"/>
  <c r="D11" i="2093"/>
  <c r="E10" i="2093"/>
  <c r="D10" i="2093"/>
  <c r="E9" i="2093"/>
  <c r="D9" i="2093"/>
  <c r="E8" i="2093"/>
  <c r="D8" i="2093"/>
  <c r="E7" i="2093"/>
  <c r="D7" i="2093"/>
  <c r="E6" i="2093"/>
  <c r="D6" i="2093"/>
  <c r="F12" i="2092"/>
  <c r="G11" i="2092"/>
  <c r="F11" i="2092"/>
  <c r="G10" i="2092"/>
  <c r="F10" i="2092"/>
  <c r="G9" i="2092"/>
  <c r="F9" i="2092"/>
  <c r="G8" i="2092"/>
  <c r="F8" i="2092"/>
  <c r="G7" i="2092"/>
  <c r="F7" i="2092"/>
  <c r="B29" i="2091"/>
  <c r="D19" i="2091"/>
  <c r="C19" i="2091"/>
  <c r="B25" i="2091" s="1"/>
  <c r="D18" i="2091"/>
  <c r="C18" i="2091"/>
  <c r="B24" i="2091" s="1"/>
  <c r="D17" i="2091"/>
  <c r="C17" i="2091"/>
  <c r="D16" i="2091"/>
  <c r="C16" i="2091"/>
  <c r="B23" i="2091" s="1"/>
  <c r="D15" i="2091"/>
  <c r="C15" i="2091"/>
  <c r="B22" i="2091" s="1"/>
  <c r="D14" i="2091"/>
  <c r="C14" i="2091"/>
  <c r="I6" i="2094" l="1"/>
  <c r="I13" i="2094"/>
  <c r="I20" i="2094"/>
  <c r="B26" i="2091"/>
  <c r="C23" i="2091" s="1"/>
  <c r="C24" i="2091" l="1"/>
  <c r="C22" i="2091"/>
  <c r="C25" i="2091"/>
  <c r="H80" i="2087" l="1"/>
  <c r="H78" i="2087"/>
  <c r="H77" i="2087"/>
  <c r="D43" i="2086"/>
  <c r="AC65" i="2085"/>
  <c r="AA65" i="2085"/>
  <c r="AA61" i="2085"/>
  <c r="AB65" i="2085" l="1"/>
  <c r="D12" i="2080"/>
  <c r="D13" i="2080"/>
  <c r="D14" i="2080"/>
  <c r="D15" i="2080"/>
  <c r="D16" i="2080"/>
  <c r="D17" i="2080"/>
  <c r="D18" i="2080"/>
  <c r="D19" i="2080"/>
  <c r="D20" i="2080"/>
  <c r="D21" i="2080"/>
  <c r="D22" i="2080"/>
  <c r="D23" i="2080"/>
  <c r="D24" i="2080"/>
  <c r="D25" i="2080"/>
  <c r="D26" i="2080"/>
  <c r="D27" i="2080"/>
  <c r="D28" i="2080"/>
  <c r="D29" i="2080"/>
  <c r="E29" i="2080"/>
  <c r="F38" i="2083"/>
  <c r="E38" i="2083"/>
  <c r="D38" i="2083"/>
  <c r="F37" i="2083"/>
  <c r="E37" i="2083"/>
  <c r="D37" i="2083"/>
  <c r="F36" i="2083"/>
  <c r="E36" i="2083"/>
  <c r="D36" i="2083"/>
  <c r="F35" i="2083"/>
  <c r="E35" i="2083"/>
  <c r="D35" i="2083"/>
  <c r="F34" i="2083"/>
  <c r="E34" i="2083"/>
  <c r="D34" i="2083"/>
  <c r="F33" i="2083"/>
  <c r="E33" i="2083"/>
  <c r="D33" i="2083"/>
  <c r="F32" i="2083"/>
  <c r="E32" i="2083"/>
  <c r="D32" i="2083"/>
  <c r="F31" i="2083"/>
  <c r="E31" i="2083"/>
  <c r="D31" i="2083"/>
  <c r="F30" i="2083"/>
  <c r="E30" i="2083"/>
  <c r="D30" i="2083"/>
  <c r="F29" i="2083"/>
  <c r="E29" i="2083"/>
  <c r="D29" i="2083"/>
  <c r="F28" i="2083"/>
  <c r="E28" i="2083"/>
  <c r="D28" i="2083"/>
  <c r="F27" i="2083"/>
  <c r="E27" i="2083"/>
  <c r="D27" i="2083"/>
  <c r="F26" i="2083"/>
  <c r="E26" i="2083"/>
  <c r="D26" i="2083"/>
  <c r="F25" i="2083"/>
  <c r="E25" i="2083"/>
  <c r="D25" i="2083"/>
  <c r="F24" i="2083"/>
  <c r="E24" i="2083"/>
  <c r="D24" i="2083"/>
  <c r="F23" i="2083"/>
  <c r="E23" i="2083"/>
  <c r="D23" i="2083"/>
  <c r="F22" i="2083"/>
  <c r="E22" i="2083"/>
  <c r="D22" i="2083"/>
  <c r="F21" i="2083"/>
  <c r="E21" i="2083"/>
  <c r="D21" i="2083"/>
  <c r="F20" i="2083"/>
  <c r="E20" i="2083"/>
  <c r="D20" i="2083"/>
  <c r="F19" i="2083"/>
  <c r="E19" i="2083"/>
  <c r="D19" i="2083"/>
  <c r="F18" i="2083"/>
  <c r="E18" i="2083"/>
  <c r="D18" i="2083"/>
  <c r="F17" i="2083"/>
  <c r="E17" i="2083"/>
  <c r="D17" i="2083"/>
  <c r="F16" i="2083"/>
  <c r="E16" i="2083"/>
  <c r="D16" i="2083"/>
  <c r="F15" i="2083"/>
  <c r="E15" i="2083"/>
  <c r="D15" i="2083"/>
  <c r="F14" i="2083"/>
  <c r="E14" i="2083"/>
  <c r="D14" i="2083"/>
  <c r="F13" i="2083"/>
  <c r="E13" i="2083"/>
  <c r="D13" i="2083"/>
  <c r="F12" i="2083"/>
  <c r="E12" i="2083"/>
  <c r="D12" i="2083"/>
  <c r="F11" i="2083"/>
  <c r="E11" i="2083"/>
  <c r="D11" i="2083"/>
  <c r="F10" i="2083"/>
  <c r="E10" i="2083"/>
  <c r="D10" i="2083"/>
  <c r="F9" i="2083"/>
  <c r="E9" i="2083"/>
  <c r="D9" i="2083"/>
  <c r="F8" i="2083"/>
  <c r="E8" i="2083"/>
  <c r="D8" i="2083"/>
  <c r="F7" i="2083"/>
  <c r="E7" i="2083"/>
  <c r="D7" i="2083"/>
  <c r="F38" i="2078"/>
  <c r="E38" i="2078"/>
  <c r="D38" i="2078"/>
  <c r="F37" i="2078"/>
  <c r="E37" i="2078"/>
  <c r="D37" i="2078"/>
  <c r="F36" i="2078"/>
  <c r="E36" i="2078"/>
  <c r="D36" i="2078"/>
  <c r="F35" i="2078"/>
  <c r="E35" i="2078"/>
  <c r="D35" i="2078"/>
  <c r="F34" i="2078"/>
  <c r="E34" i="2078"/>
  <c r="D34" i="2078"/>
  <c r="F33" i="2078"/>
  <c r="E33" i="2078"/>
  <c r="D33" i="2078"/>
  <c r="F32" i="2078"/>
  <c r="E32" i="2078"/>
  <c r="D32" i="2078"/>
  <c r="F31" i="2078"/>
  <c r="E31" i="2078"/>
  <c r="D31" i="2078"/>
  <c r="F30" i="2078"/>
  <c r="E30" i="2078"/>
  <c r="D30" i="2078"/>
  <c r="F29" i="2078"/>
  <c r="E29" i="2078"/>
  <c r="D29" i="2078"/>
  <c r="F28" i="2078"/>
  <c r="E28" i="2078"/>
  <c r="D28" i="2078"/>
  <c r="F27" i="2078"/>
  <c r="E27" i="2078"/>
  <c r="D27" i="2078"/>
  <c r="F26" i="2078"/>
  <c r="E26" i="2078"/>
  <c r="D26" i="2078"/>
  <c r="F25" i="2078"/>
  <c r="E25" i="2078"/>
  <c r="D25" i="2078"/>
  <c r="F24" i="2078"/>
  <c r="E24" i="2078"/>
  <c r="D24" i="2078"/>
  <c r="F23" i="2078"/>
  <c r="E23" i="2078"/>
  <c r="D23" i="2078"/>
  <c r="F22" i="2078"/>
  <c r="E22" i="2078"/>
  <c r="D22" i="2078"/>
  <c r="F21" i="2078"/>
  <c r="E21" i="2078"/>
  <c r="D21" i="2078"/>
  <c r="F20" i="2078"/>
  <c r="E20" i="2078"/>
  <c r="D20" i="2078"/>
  <c r="F19" i="2078"/>
  <c r="E19" i="2078"/>
  <c r="D19" i="2078"/>
  <c r="F18" i="2078"/>
  <c r="E18" i="2078"/>
  <c r="D18" i="2078"/>
  <c r="F17" i="2078"/>
  <c r="E17" i="2078"/>
  <c r="D17" i="2078"/>
  <c r="F16" i="2078"/>
  <c r="E16" i="2078"/>
  <c r="D16" i="2078"/>
  <c r="F15" i="2078"/>
  <c r="E15" i="2078"/>
  <c r="D15" i="2078"/>
  <c r="F14" i="2078"/>
  <c r="E14" i="2078"/>
  <c r="D14" i="2078"/>
  <c r="F13" i="2078"/>
  <c r="E13" i="2078"/>
  <c r="D13" i="2078"/>
  <c r="F12" i="2078"/>
  <c r="E12" i="2078"/>
  <c r="D12" i="2078"/>
  <c r="F11" i="2078"/>
  <c r="E11" i="2078"/>
  <c r="D11" i="2078"/>
  <c r="F10" i="2078"/>
  <c r="E10" i="2078"/>
  <c r="D10" i="2078"/>
  <c r="F9" i="2078"/>
  <c r="E9" i="2078"/>
  <c r="D9" i="2078"/>
  <c r="F8" i="2078"/>
  <c r="E8" i="2078"/>
  <c r="D8" i="2078"/>
  <c r="F7" i="2078"/>
  <c r="E7" i="2078"/>
  <c r="D7" i="2078"/>
  <c r="B28" i="885" l="1"/>
  <c r="B21" i="884"/>
  <c r="B15" i="880"/>
  <c r="B6" i="880"/>
  <c r="B16" i="879"/>
  <c r="B17" i="877"/>
  <c r="B16" i="875"/>
  <c r="B17" i="873"/>
  <c r="B16" i="873"/>
  <c r="E12" i="1740" l="1"/>
  <c r="C16" i="1740" s="1"/>
  <c r="D12" i="1740"/>
  <c r="E11" i="1740"/>
  <c r="C15" i="1740" s="1"/>
  <c r="D11" i="1740"/>
  <c r="E7" i="1740"/>
  <c r="B16" i="1740" s="1"/>
  <c r="D7" i="1740"/>
  <c r="E6" i="1740"/>
  <c r="B15" i="1740" s="1"/>
  <c r="D6" i="1740"/>
  <c r="C35" i="883" l="1"/>
  <c r="F18" i="883"/>
  <c r="F17" i="883"/>
  <c r="F16" i="883"/>
  <c r="F15" i="883"/>
  <c r="F14" i="883"/>
  <c r="F13" i="883"/>
  <c r="F12" i="883"/>
  <c r="F11" i="883"/>
  <c r="F10" i="883"/>
  <c r="F9" i="883"/>
  <c r="F8" i="883"/>
  <c r="F7" i="883"/>
  <c r="F6" i="883"/>
  <c r="F5" i="883"/>
  <c r="E18" i="883"/>
  <c r="E17" i="883"/>
  <c r="E16" i="883"/>
  <c r="E15" i="883"/>
  <c r="E14" i="883"/>
  <c r="E13" i="883"/>
  <c r="E12" i="883"/>
  <c r="E11" i="883"/>
  <c r="E10" i="883"/>
  <c r="E9" i="883"/>
  <c r="E8" i="883"/>
  <c r="E7" i="883"/>
  <c r="E6" i="883"/>
  <c r="E5" i="883"/>
  <c r="C19" i="883"/>
  <c r="D19" i="883"/>
  <c r="E13" i="881"/>
  <c r="D13" i="881"/>
  <c r="C13" i="881"/>
  <c r="B10" i="876"/>
  <c r="B5" i="876"/>
  <c r="F19" i="883" l="1"/>
  <c r="C26" i="883"/>
  <c r="C23" i="883"/>
  <c r="E19" i="883"/>
  <c r="C22" i="1903" l="1"/>
  <c r="C21" i="1903"/>
  <c r="C20" i="1903"/>
  <c r="C19" i="1903"/>
  <c r="C18" i="1903"/>
  <c r="C17" i="1903"/>
  <c r="C16" i="1903"/>
  <c r="C15" i="1903"/>
  <c r="C14" i="1903"/>
  <c r="C13" i="1903"/>
  <c r="C12" i="1903"/>
  <c r="C11" i="1903"/>
  <c r="C10" i="1903"/>
  <c r="C9" i="1903"/>
  <c r="C8" i="1903"/>
  <c r="C7" i="1903"/>
  <c r="B12" i="876" l="1"/>
  <c r="B16" i="871" l="1"/>
  <c r="B17" i="871"/>
  <c r="N15" i="871"/>
  <c r="O7" i="871" s="1"/>
  <c r="O11" i="871" l="1"/>
  <c r="M9" i="874" l="1"/>
  <c r="B6" i="874" s="1"/>
  <c r="B11" i="885" l="1"/>
  <c r="B22" i="884"/>
  <c r="B7" i="880"/>
  <c r="B8" i="880"/>
  <c r="B11" i="878"/>
  <c r="B6" i="878"/>
  <c r="B11" i="876"/>
  <c r="B13" i="872" l="1"/>
  <c r="C5" i="872" s="1"/>
  <c r="C18" i="881" l="1"/>
  <c r="B12" i="880"/>
  <c r="B9" i="878"/>
  <c r="B18" i="877"/>
  <c r="B17" i="875"/>
  <c r="B8" i="874"/>
  <c r="B7" i="874"/>
  <c r="C13" i="870" l="1"/>
  <c r="B13" i="870"/>
  <c r="E12" i="870"/>
  <c r="D12" i="870"/>
  <c r="E11" i="870"/>
  <c r="D11" i="870"/>
  <c r="E10" i="870"/>
  <c r="D10" i="870"/>
  <c r="E9" i="870"/>
  <c r="D9" i="870"/>
  <c r="E8" i="870"/>
  <c r="D8" i="870"/>
  <c r="E7" i="870"/>
  <c r="D7" i="870"/>
  <c r="E6" i="870"/>
  <c r="D6" i="870"/>
  <c r="C13" i="868"/>
  <c r="B13" i="868"/>
  <c r="E12" i="868"/>
  <c r="D12" i="868"/>
  <c r="E11" i="868"/>
  <c r="D11" i="868"/>
  <c r="E10" i="868"/>
  <c r="D10" i="868"/>
  <c r="E9" i="868"/>
  <c r="D9" i="868"/>
  <c r="E8" i="868"/>
  <c r="D8" i="868"/>
  <c r="E7" i="868"/>
  <c r="D7" i="868"/>
  <c r="E6" i="868"/>
  <c r="D6" i="868"/>
  <c r="C14" i="866"/>
  <c r="B14" i="866"/>
  <c r="E13" i="866"/>
  <c r="D13" i="866"/>
  <c r="E12" i="866"/>
  <c r="D12" i="866"/>
  <c r="E11" i="866"/>
  <c r="D11" i="866"/>
  <c r="E10" i="866"/>
  <c r="D10" i="866"/>
  <c r="E9" i="866"/>
  <c r="D9" i="866"/>
  <c r="E8" i="866"/>
  <c r="D8" i="866"/>
  <c r="E7" i="866"/>
  <c r="D7" i="866"/>
  <c r="E6" i="866"/>
  <c r="D6" i="866"/>
  <c r="C14" i="1130"/>
  <c r="B14" i="1130"/>
  <c r="E13" i="1130"/>
  <c r="D13" i="1130"/>
  <c r="E12" i="1130"/>
  <c r="D12" i="1130"/>
  <c r="E11" i="1130"/>
  <c r="D11" i="1130"/>
  <c r="E10" i="1130"/>
  <c r="D10" i="1130"/>
  <c r="E9" i="1130"/>
  <c r="D9" i="1130"/>
  <c r="E8" i="1130"/>
  <c r="D8" i="1130"/>
  <c r="E7" i="1130"/>
  <c r="D7" i="1130"/>
  <c r="E6" i="1130"/>
  <c r="D6" i="1130"/>
  <c r="C14" i="865"/>
  <c r="B14" i="865"/>
  <c r="E13" i="865"/>
  <c r="D13" i="865"/>
  <c r="E12" i="865"/>
  <c r="D12" i="865"/>
  <c r="E11" i="865"/>
  <c r="D11" i="865"/>
  <c r="E10" i="865"/>
  <c r="D10" i="865"/>
  <c r="E9" i="865"/>
  <c r="D9" i="865"/>
  <c r="E8" i="865"/>
  <c r="D8" i="865"/>
  <c r="E7" i="865"/>
  <c r="D7" i="865"/>
  <c r="E6" i="865"/>
  <c r="D6" i="865"/>
  <c r="E14" i="1130" l="1"/>
  <c r="E13" i="868"/>
  <c r="D14" i="865"/>
  <c r="E13" i="870"/>
  <c r="D14" i="1130"/>
  <c r="E14" i="866"/>
  <c r="D13" i="868"/>
  <c r="E14" i="865"/>
  <c r="D13" i="870"/>
  <c r="D14" i="866"/>
  <c r="C19" i="864" l="1"/>
  <c r="B19" i="864"/>
  <c r="E18" i="864"/>
  <c r="D18" i="864"/>
  <c r="E17" i="864"/>
  <c r="D17" i="864"/>
  <c r="E16" i="864"/>
  <c r="D16" i="864"/>
  <c r="E15" i="864"/>
  <c r="D15" i="864"/>
  <c r="E14" i="864"/>
  <c r="D14" i="864"/>
  <c r="E13" i="864"/>
  <c r="D13" i="864"/>
  <c r="E12" i="864"/>
  <c r="D12" i="864"/>
  <c r="E11" i="864"/>
  <c r="D11" i="864"/>
  <c r="E10" i="864"/>
  <c r="D10" i="864"/>
  <c r="E9" i="864"/>
  <c r="D9" i="864"/>
  <c r="E8" i="864"/>
  <c r="D8" i="864"/>
  <c r="E7" i="864"/>
  <c r="D7" i="864"/>
  <c r="E6" i="864"/>
  <c r="D6" i="864"/>
  <c r="E5" i="864"/>
  <c r="D5" i="864"/>
  <c r="G14" i="863"/>
  <c r="F14" i="863"/>
  <c r="E14" i="863"/>
  <c r="D14" i="863"/>
  <c r="C14" i="863"/>
  <c r="B14" i="863"/>
  <c r="I13" i="863"/>
  <c r="H13" i="863"/>
  <c r="I12" i="863"/>
  <c r="H12" i="863"/>
  <c r="I11" i="863"/>
  <c r="H11" i="863"/>
  <c r="I10" i="863"/>
  <c r="H10" i="863"/>
  <c r="I9" i="863"/>
  <c r="H9" i="863"/>
  <c r="I8" i="863"/>
  <c r="H8" i="863"/>
  <c r="I7" i="863"/>
  <c r="H7" i="863"/>
  <c r="I6" i="863"/>
  <c r="H6" i="863"/>
  <c r="C13" i="862"/>
  <c r="B13" i="862"/>
  <c r="E12" i="862"/>
  <c r="D12" i="862"/>
  <c r="E11" i="862"/>
  <c r="D11" i="862"/>
  <c r="E10" i="862"/>
  <c r="D10" i="862"/>
  <c r="E9" i="862"/>
  <c r="D9" i="862"/>
  <c r="E8" i="862"/>
  <c r="D8" i="862"/>
  <c r="E7" i="862"/>
  <c r="D7" i="862"/>
  <c r="E6" i="862"/>
  <c r="D6" i="862"/>
  <c r="E5" i="862"/>
  <c r="D5" i="862"/>
  <c r="C13" i="1129"/>
  <c r="B13" i="1129"/>
  <c r="E12" i="1129"/>
  <c r="D12" i="1129"/>
  <c r="E11" i="1129"/>
  <c r="D11" i="1129"/>
  <c r="E10" i="1129"/>
  <c r="D10" i="1129"/>
  <c r="E9" i="1129"/>
  <c r="D9" i="1129"/>
  <c r="E8" i="1129"/>
  <c r="D8" i="1129"/>
  <c r="E7" i="1129"/>
  <c r="D7" i="1129"/>
  <c r="E6" i="1129"/>
  <c r="D6" i="1129"/>
  <c r="E5" i="1129"/>
  <c r="D5" i="1129"/>
  <c r="C13" i="861"/>
  <c r="B13" i="861"/>
  <c r="E12" i="861"/>
  <c r="D12" i="861"/>
  <c r="E11" i="861"/>
  <c r="D11" i="861"/>
  <c r="E10" i="861"/>
  <c r="D10" i="861"/>
  <c r="E9" i="861"/>
  <c r="D9" i="861"/>
  <c r="E8" i="861"/>
  <c r="D8" i="861"/>
  <c r="E7" i="861"/>
  <c r="D7" i="861"/>
  <c r="E6" i="861"/>
  <c r="D6" i="861"/>
  <c r="E5" i="861"/>
  <c r="D5" i="861"/>
  <c r="J10" i="863" l="1"/>
  <c r="J8" i="863"/>
  <c r="J13" i="863"/>
  <c r="J6" i="863"/>
  <c r="D13" i="861"/>
  <c r="J11" i="863"/>
  <c r="E19" i="864"/>
  <c r="J12" i="863"/>
  <c r="I14" i="863"/>
  <c r="D19" i="864"/>
  <c r="E13" i="861"/>
  <c r="J7" i="863"/>
  <c r="E13" i="1129"/>
  <c r="H14" i="863"/>
  <c r="E13" i="862"/>
  <c r="J9" i="863"/>
  <c r="D13" i="862"/>
  <c r="D13" i="1129"/>
  <c r="J14" i="863" l="1"/>
  <c r="B17" i="879" l="1"/>
  <c r="I17" i="871" l="1"/>
  <c r="I16" i="871"/>
  <c r="C10" i="1258" l="1"/>
  <c r="A10" i="1258"/>
  <c r="O13" i="871" l="1"/>
  <c r="B8" i="885"/>
  <c r="B6" i="885"/>
  <c r="D23" i="881" l="1"/>
  <c r="C23" i="881"/>
  <c r="D19" i="881"/>
  <c r="C19" i="881"/>
  <c r="D17" i="881"/>
  <c r="C17" i="881"/>
  <c r="B14" i="880" l="1"/>
  <c r="B13" i="880"/>
  <c r="B11" i="880"/>
  <c r="B10" i="880"/>
  <c r="B9" i="880"/>
  <c r="B14" i="878"/>
  <c r="B7" i="878"/>
  <c r="B14" i="876"/>
  <c r="B13" i="876"/>
  <c r="B9" i="876"/>
  <c r="B8" i="876"/>
  <c r="B7" i="876"/>
  <c r="B6" i="876"/>
  <c r="B10" i="874"/>
  <c r="B9" i="874"/>
  <c r="B14" i="874" l="1"/>
  <c r="B11" i="874"/>
  <c r="C12" i="872"/>
  <c r="C11" i="872"/>
  <c r="C10" i="872"/>
  <c r="C9" i="872"/>
  <c r="C8" i="872"/>
  <c r="C7" i="872"/>
  <c r="C6" i="872"/>
  <c r="H17" i="871"/>
  <c r="G17" i="871"/>
  <c r="F17" i="871"/>
  <c r="E17" i="871"/>
  <c r="D17" i="871"/>
  <c r="C17" i="871"/>
  <c r="H16" i="871"/>
  <c r="G16" i="871"/>
  <c r="F16" i="871"/>
  <c r="E16" i="871"/>
  <c r="D16" i="871"/>
  <c r="C16" i="871"/>
  <c r="C13" i="872" l="1"/>
  <c r="O14" i="871"/>
  <c r="O12" i="871"/>
  <c r="O10" i="871"/>
  <c r="O9" i="871"/>
  <c r="O8" i="871"/>
  <c r="O15" i="871" l="1"/>
  <c r="B13" i="885" l="1"/>
  <c r="B13" i="878"/>
  <c r="B12" i="885" l="1"/>
  <c r="B10" i="878" l="1"/>
  <c r="B12" i="878" l="1"/>
  <c r="B8" i="878"/>
  <c r="B26" i="877"/>
  <c r="B25" i="877"/>
  <c r="B22" i="877"/>
  <c r="B21" i="877"/>
  <c r="B37" i="875"/>
  <c r="B36" i="875"/>
  <c r="C31" i="883" l="1"/>
  <c r="C32" i="883"/>
  <c r="C25" i="883"/>
  <c r="C30" i="883"/>
  <c r="B7" i="885"/>
  <c r="D24" i="881"/>
  <c r="B10" i="885"/>
  <c r="B9" i="885"/>
  <c r="B15" i="878"/>
  <c r="B16" i="880"/>
  <c r="B15" i="876"/>
  <c r="C27" i="883"/>
  <c r="D18" i="881"/>
  <c r="C29" i="883"/>
  <c r="C20" i="881"/>
  <c r="C21" i="881"/>
  <c r="C22" i="881"/>
  <c r="C24" i="881"/>
  <c r="D20" i="881"/>
  <c r="D21" i="881"/>
  <c r="D22" i="881"/>
  <c r="C24" i="883"/>
  <c r="C28" i="883"/>
  <c r="C25" i="881" l="1"/>
  <c r="E18" i="881"/>
  <c r="B14" i="885"/>
  <c r="C33" i="883"/>
  <c r="D25" i="881"/>
</calcChain>
</file>

<file path=xl/sharedStrings.xml><?xml version="1.0" encoding="utf-8"?>
<sst xmlns="http://schemas.openxmlformats.org/spreadsheetml/2006/main" count="14048" uniqueCount="1812">
  <si>
    <t>Jalisco</t>
  </si>
  <si>
    <t>Nacional</t>
  </si>
  <si>
    <t>Entidad</t>
  </si>
  <si>
    <t>Aguascalientes</t>
  </si>
  <si>
    <t>Baja California</t>
  </si>
  <si>
    <t>Baja California Sur</t>
  </si>
  <si>
    <t>Campeche</t>
  </si>
  <si>
    <t>Chiapas</t>
  </si>
  <si>
    <t>Chihuahua</t>
  </si>
  <si>
    <t>Ciudad de México</t>
  </si>
  <si>
    <t>Coahuila</t>
  </si>
  <si>
    <t>Colima</t>
  </si>
  <si>
    <t>Durango</t>
  </si>
  <si>
    <t>Estado de México</t>
  </si>
  <si>
    <t>Guanajuato</t>
  </si>
  <si>
    <t>Guerrero</t>
  </si>
  <si>
    <t>Hidalgo</t>
  </si>
  <si>
    <t>Michoacán</t>
  </si>
  <si>
    <t>Morelos</t>
  </si>
  <si>
    <t>Nayarit</t>
  </si>
  <si>
    <t>Nuevo León</t>
  </si>
  <si>
    <t>Oaxaca</t>
  </si>
  <si>
    <t>Puebla</t>
  </si>
  <si>
    <t>Querétaro</t>
  </si>
  <si>
    <t>Quintana Roo</t>
  </si>
  <si>
    <t>San Luis Potosí</t>
  </si>
  <si>
    <t>Sinaloa</t>
  </si>
  <si>
    <t>Sonora</t>
  </si>
  <si>
    <t>Tabasco</t>
  </si>
  <si>
    <t>Tamaulipas</t>
  </si>
  <si>
    <t>Tlaxcala</t>
  </si>
  <si>
    <t>Veracruz</t>
  </si>
  <si>
    <t>Yucatán</t>
  </si>
  <si>
    <t>Zacatecas</t>
  </si>
  <si>
    <t>Empleos nuevos</t>
  </si>
  <si>
    <t>Concepto</t>
  </si>
  <si>
    <t>Indicador de Confianza del Consumidor Jalisciense</t>
  </si>
  <si>
    <t xml:space="preserve">   - Posibilidades en el momento actual de los integrantes del hogar, comparadas con las de hace un año, para realizar compras de muebles, televisor, lavadora, otros aparatos electrodomésticos, etc. </t>
  </si>
  <si>
    <t>Regresar al Índice</t>
  </si>
  <si>
    <t>Enero</t>
  </si>
  <si>
    <t>Febrero</t>
  </si>
  <si>
    <t>Marzo</t>
  </si>
  <si>
    <t>Abril</t>
  </si>
  <si>
    <t>Mayo</t>
  </si>
  <si>
    <t>Junio</t>
  </si>
  <si>
    <t>Julio</t>
  </si>
  <si>
    <t>Agosto</t>
  </si>
  <si>
    <t>Septiembre</t>
  </si>
  <si>
    <t>Octubre</t>
  </si>
  <si>
    <t>Noviembre</t>
  </si>
  <si>
    <t>Diciembre</t>
  </si>
  <si>
    <t>México</t>
  </si>
  <si>
    <t>Variación</t>
  </si>
  <si>
    <t>Total</t>
  </si>
  <si>
    <t/>
  </si>
  <si>
    <t>Fuente: IIEG, con información de INEGI, INPC.</t>
  </si>
  <si>
    <t>INPC Nacional</t>
  </si>
  <si>
    <t>Guadalajara</t>
  </si>
  <si>
    <t>Tepatitlán</t>
  </si>
  <si>
    <t>Inflación mes anterior Guadalajara</t>
  </si>
  <si>
    <t>Inflación promedio anual Guadalajara</t>
  </si>
  <si>
    <t>2013</t>
  </si>
  <si>
    <t>Ene</t>
  </si>
  <si>
    <t>Feb</t>
  </si>
  <si>
    <t>Mar</t>
  </si>
  <si>
    <t>Abr</t>
  </si>
  <si>
    <t>May</t>
  </si>
  <si>
    <t>Jun</t>
  </si>
  <si>
    <t>Jul</t>
  </si>
  <si>
    <t>Ago</t>
  </si>
  <si>
    <t>Sep</t>
  </si>
  <si>
    <t>Oct</t>
  </si>
  <si>
    <t>Nov</t>
  </si>
  <si>
    <t>Dic</t>
  </si>
  <si>
    <t>2014</t>
  </si>
  <si>
    <t>2015</t>
  </si>
  <si>
    <t>2016</t>
  </si>
  <si>
    <t>2017</t>
  </si>
  <si>
    <t>2018</t>
  </si>
  <si>
    <t>2019</t>
  </si>
  <si>
    <t>2020</t>
  </si>
  <si>
    <t>posic</t>
  </si>
  <si>
    <t>La Paz, B. C. S.</t>
  </si>
  <si>
    <t>Monclova, Coah.</t>
  </si>
  <si>
    <t>Mexicali, B. C.</t>
  </si>
  <si>
    <t>Chihuahua, Chih.</t>
  </si>
  <si>
    <t>Tepatitlán, Jal.</t>
  </si>
  <si>
    <t>Pachuca, Hgo.</t>
  </si>
  <si>
    <t>Saltillo, Coah.</t>
  </si>
  <si>
    <t>Esperanza, Son.</t>
  </si>
  <si>
    <t>Tepic, Nay.</t>
  </si>
  <si>
    <t>Chetumal, Q. R.</t>
  </si>
  <si>
    <t>Colima, Col.</t>
  </si>
  <si>
    <t>Cortazar, Gto.</t>
  </si>
  <si>
    <t>Hermosillo, Son.</t>
  </si>
  <si>
    <t>León, Gto.</t>
  </si>
  <si>
    <t>Huatabampo, Son.</t>
  </si>
  <si>
    <t>Fresnillo, Zac.</t>
  </si>
  <si>
    <t>Zacatecas, Zac.</t>
  </si>
  <si>
    <t>Cd. Jiménez, Chih.</t>
  </si>
  <si>
    <t>Campeche, Camp.</t>
  </si>
  <si>
    <t>Atlacomulco, Méx.</t>
  </si>
  <si>
    <t>Morelia, Mich</t>
  </si>
  <si>
    <t>Culiacán, Sin.</t>
  </si>
  <si>
    <t>Tijuana, B. C.</t>
  </si>
  <si>
    <t>San Luis Potosí, S. L. P.</t>
  </si>
  <si>
    <t>Tuxtla Gutiérrez, Chis.</t>
  </si>
  <si>
    <t>Cd. Acuña, Coah.</t>
  </si>
  <si>
    <t>Guadalajara, Jal.</t>
  </si>
  <si>
    <t>Tampico, Tamps.</t>
  </si>
  <si>
    <t>Monterrey, N. L.</t>
  </si>
  <si>
    <t>Mérida, Yuc.</t>
  </si>
  <si>
    <t>Veracruz, Ver.</t>
  </si>
  <si>
    <t>Matamoros, Tamps.</t>
  </si>
  <si>
    <t>San Andrés Tuxtla, Ver.</t>
  </si>
  <si>
    <t>Cancún, Q. Roo.</t>
  </si>
  <si>
    <t>Cuernavaca, Mor.</t>
  </si>
  <si>
    <t>Tulancingo, Hgo.</t>
  </si>
  <si>
    <t>Cd. Juárez, Chih</t>
  </si>
  <si>
    <t>Durango, Dgo.</t>
  </si>
  <si>
    <t>Toluca, Edo. de Méx.</t>
  </si>
  <si>
    <t>Puebla, Pue.</t>
  </si>
  <si>
    <t>Coatzacoalcos, Ver.</t>
  </si>
  <si>
    <t>Tlaxcala, Tlax.</t>
  </si>
  <si>
    <t>Querétaro, Qro.</t>
  </si>
  <si>
    <t>Aguascalientes, Ags.</t>
  </si>
  <si>
    <t>Tapachula, Chis.</t>
  </si>
  <si>
    <t>Córdoba, Ver.</t>
  </si>
  <si>
    <t>Acapulco, Gro.</t>
  </si>
  <si>
    <t>Oaxaca, Oax.</t>
  </si>
  <si>
    <t>Jacona, Mich.</t>
  </si>
  <si>
    <t>Torreón, Coah.</t>
  </si>
  <si>
    <t>Iguala, Gro.</t>
  </si>
  <si>
    <t>Izúcar de Matamoros, Pue.</t>
  </si>
  <si>
    <t>Tehuantepec, Oax.</t>
  </si>
  <si>
    <t>Villahermosa, Tab.</t>
  </si>
  <si>
    <t>Variación anual</t>
  </si>
  <si>
    <t>Fecha</t>
  </si>
  <si>
    <t>Clave</t>
  </si>
  <si>
    <t>Lugar</t>
  </si>
  <si>
    <t>var</t>
  </si>
  <si>
    <t>ENE</t>
  </si>
  <si>
    <t>FEB</t>
  </si>
  <si>
    <t>MAR</t>
  </si>
  <si>
    <t>ABR</t>
  </si>
  <si>
    <t>MAY</t>
  </si>
  <si>
    <t>JUN</t>
  </si>
  <si>
    <t>JUL</t>
  </si>
  <si>
    <t>AGO</t>
  </si>
  <si>
    <t>SEP</t>
  </si>
  <si>
    <t>OCT</t>
  </si>
  <si>
    <t>NOV</t>
  </si>
  <si>
    <t>DIC</t>
  </si>
  <si>
    <t>Fuente: IIEG, con información del IMSS.</t>
  </si>
  <si>
    <t>Zapopan</t>
  </si>
  <si>
    <t>Tlajomulco de Zúñiga</t>
  </si>
  <si>
    <t>Puerto Vallarta</t>
  </si>
  <si>
    <t>Tlaquepaque</t>
  </si>
  <si>
    <t>Zapotlán el Grande</t>
  </si>
  <si>
    <t>Ocotlán</t>
  </si>
  <si>
    <t>Arandas</t>
  </si>
  <si>
    <t>Zapotiltic</t>
  </si>
  <si>
    <t>Zapotlán del Rey</t>
  </si>
  <si>
    <t>Lagos de Moreno</t>
  </si>
  <si>
    <t>Jocotepec</t>
  </si>
  <si>
    <t>Tamazula de Gordiano</t>
  </si>
  <si>
    <t>Tonalá</t>
  </si>
  <si>
    <t>Tapalpa</t>
  </si>
  <si>
    <t>El Salto</t>
  </si>
  <si>
    <t>Ahualulco de Mercado</t>
  </si>
  <si>
    <t>Tuxpan</t>
  </si>
  <si>
    <t>La Huerta</t>
  </si>
  <si>
    <t>Tala</t>
  </si>
  <si>
    <t>Teuchitlán</t>
  </si>
  <si>
    <t>Poncitlán</t>
  </si>
  <si>
    <t>Teocuitatlán de Corona</t>
  </si>
  <si>
    <t>Sayula</t>
  </si>
  <si>
    <t>Cocula</t>
  </si>
  <si>
    <t>Juanacatlán</t>
  </si>
  <si>
    <t>Jalostotitlán</t>
  </si>
  <si>
    <t>Chapala</t>
  </si>
  <si>
    <t>Encarnación de Díaz</t>
  </si>
  <si>
    <t>Cihuatlán</t>
  </si>
  <si>
    <t>Tuxcacuesco</t>
  </si>
  <si>
    <t>Ameca</t>
  </si>
  <si>
    <t>Cabo Corrientes</t>
  </si>
  <si>
    <t>Acatic</t>
  </si>
  <si>
    <t>Huejuquilla el Alto</t>
  </si>
  <si>
    <t>Amatitán</t>
  </si>
  <si>
    <t>Villa Hidalgo</t>
  </si>
  <si>
    <t>Teocaltiche</t>
  </si>
  <si>
    <t>Jamay</t>
  </si>
  <si>
    <t>San Martín Hidalgo</t>
  </si>
  <si>
    <t>San Miguel el Alto</t>
  </si>
  <si>
    <t>San Juan de los Lagos</t>
  </si>
  <si>
    <t>San Sebastián del Oeste</t>
  </si>
  <si>
    <t>Unión de San Antonio</t>
  </si>
  <si>
    <t>Chiquilistlán</t>
  </si>
  <si>
    <t>Atotonilco el Alto</t>
  </si>
  <si>
    <t>Casimiro Castillo</t>
  </si>
  <si>
    <t>Tecolotlán</t>
  </si>
  <si>
    <t>Tonila</t>
  </si>
  <si>
    <t>Zapotitlán de Vadillo</t>
  </si>
  <si>
    <t>Degollado</t>
  </si>
  <si>
    <t>Juchitlán</t>
  </si>
  <si>
    <t>San Ignacio Cerro Gordo</t>
  </si>
  <si>
    <t>Tizapán el Alto</t>
  </si>
  <si>
    <t>Etzatlán</t>
  </si>
  <si>
    <t>Amacueca</t>
  </si>
  <si>
    <t>Pihuamo</t>
  </si>
  <si>
    <t>El Grullo</t>
  </si>
  <si>
    <t>Guachinango</t>
  </si>
  <si>
    <t>Ixtlahuacán del Río</t>
  </si>
  <si>
    <t>El Limón</t>
  </si>
  <si>
    <t>Atemajac de Brizuela</t>
  </si>
  <si>
    <t>Villa Guerrero</t>
  </si>
  <si>
    <t>Ayutla</t>
  </si>
  <si>
    <t>Hostotipaquillo</t>
  </si>
  <si>
    <t>Huejúcar</t>
  </si>
  <si>
    <t>San Martín de Bolaños</t>
  </si>
  <si>
    <t>Tenamaxtlán</t>
  </si>
  <si>
    <t>Totatiche</t>
  </si>
  <si>
    <t>Cañadas de Obregón</t>
  </si>
  <si>
    <t>Atenguillo</t>
  </si>
  <si>
    <t>Cuquío</t>
  </si>
  <si>
    <t>Santa María del Oro</t>
  </si>
  <si>
    <t>La Manzanilla de la Paz</t>
  </si>
  <si>
    <t>Mexticacán</t>
  </si>
  <si>
    <t>Mezquitic</t>
  </si>
  <si>
    <t>Mixtlán</t>
  </si>
  <si>
    <t>Villa Purificación</t>
  </si>
  <si>
    <t>Quitupan</t>
  </si>
  <si>
    <t>San Cristóbal de la Barranca</t>
  </si>
  <si>
    <t>San Julián</t>
  </si>
  <si>
    <t>San Marcos</t>
  </si>
  <si>
    <t>Santa María de los Ángeles</t>
  </si>
  <si>
    <t>Techaluta de Montenegro</t>
  </si>
  <si>
    <t>Atengo</t>
  </si>
  <si>
    <t>Unión de Tula</t>
  </si>
  <si>
    <t>Zapotlanejo</t>
  </si>
  <si>
    <t>Colotlán</t>
  </si>
  <si>
    <t>Cuautla</t>
  </si>
  <si>
    <t>Chimaltitán</t>
  </si>
  <si>
    <t>San Diego de Alejandría</t>
  </si>
  <si>
    <t>Mascota</t>
  </si>
  <si>
    <t>Tecalitlán</t>
  </si>
  <si>
    <t>Concepción de Buenos Aires</t>
  </si>
  <si>
    <t>Jilotlán de los Dolores</t>
  </si>
  <si>
    <t>Tonaya</t>
  </si>
  <si>
    <t>Ejutla</t>
  </si>
  <si>
    <t>Gómez Farías</t>
  </si>
  <si>
    <t>Talpa de Allende</t>
  </si>
  <si>
    <t>Mazamitla</t>
  </si>
  <si>
    <t>San Juanito de Escobedo</t>
  </si>
  <si>
    <t>Yahualica de González Gallo</t>
  </si>
  <si>
    <t>Acatlán de Juárez</t>
  </si>
  <si>
    <t>Magdalena</t>
  </si>
  <si>
    <t>Ojuelos de Jalisco</t>
  </si>
  <si>
    <t>Ixtlahuacán de los Membrillos</t>
  </si>
  <si>
    <t>Cuautitlán de García Barragán</t>
  </si>
  <si>
    <t>Tototlán</t>
  </si>
  <si>
    <t>Valle de Juárez</t>
  </si>
  <si>
    <t>Villa Corona</t>
  </si>
  <si>
    <t>Tequila</t>
  </si>
  <si>
    <t>Jesús María</t>
  </si>
  <si>
    <t>Atoyac</t>
  </si>
  <si>
    <t>Tuxcueca</t>
  </si>
  <si>
    <t>Autlán de Navarro</t>
  </si>
  <si>
    <t>Tolimán</t>
  </si>
  <si>
    <t>Valle de Guadalupe</t>
  </si>
  <si>
    <t>El Arenal</t>
  </si>
  <si>
    <t>Tepatitlán de Morelos</t>
  </si>
  <si>
    <t>Bolaños</t>
  </si>
  <si>
    <t>Ayotlán</t>
  </si>
  <si>
    <t>Tomatlán</t>
  </si>
  <si>
    <t>San Gabriel</t>
  </si>
  <si>
    <t>Zacoalco de Torres</t>
  </si>
  <si>
    <t>La Barca</t>
  </si>
  <si>
    <t>Regresar al índice</t>
  </si>
  <si>
    <t>Fuente: IIEG, con información del IMSS</t>
  </si>
  <si>
    <t>Sector de actividad económica</t>
  </si>
  <si>
    <t>Variación % mensual</t>
  </si>
  <si>
    <t>Agricultura, Ganadería, Silvicultura y Pesca</t>
  </si>
  <si>
    <t>Comercio</t>
  </si>
  <si>
    <t>Construcción</t>
  </si>
  <si>
    <t>Ind. Elec. y Captación de Agua Potable</t>
  </si>
  <si>
    <t>Industria de Transformación</t>
  </si>
  <si>
    <t>Industrias Extractivas</t>
  </si>
  <si>
    <t>Servicios</t>
  </si>
  <si>
    <t>Transporte y Comunicaciones</t>
  </si>
  <si>
    <t>Variación absoluta</t>
  </si>
  <si>
    <t>Variación 
% 
acumulada</t>
  </si>
  <si>
    <t>Hombres</t>
  </si>
  <si>
    <t>Mujeres</t>
  </si>
  <si>
    <t>Grupos de edad</t>
  </si>
  <si>
    <t>De 15 a 19 años.</t>
  </si>
  <si>
    <t>De 20 a 24 años.</t>
  </si>
  <si>
    <t>De 25 a 29 años.</t>
  </si>
  <si>
    <t>De 30 a 34 años.</t>
  </si>
  <si>
    <t>De 35 a 39 años.</t>
  </si>
  <si>
    <t>De 40 a 44 años.</t>
  </si>
  <si>
    <t>De 45 a 49 años.</t>
  </si>
  <si>
    <t>De 50 a 54 años.</t>
  </si>
  <si>
    <t>De 55 a 59 años.</t>
  </si>
  <si>
    <t>De 60 a 64 años.</t>
  </si>
  <si>
    <t>De 65 a 69 años.</t>
  </si>
  <si>
    <t>De 70 a 74 años.</t>
  </si>
  <si>
    <t>De 75 ó más años</t>
  </si>
  <si>
    <t>Menor a 15 años.</t>
  </si>
  <si>
    <t>% part</t>
  </si>
  <si>
    <t>De 60 y más</t>
  </si>
  <si>
    <t>60 y más</t>
  </si>
  <si>
    <t>División económica</t>
  </si>
  <si>
    <t>Absoluta</t>
  </si>
  <si>
    <t>%</t>
  </si>
  <si>
    <t>Ind. Elec. Cap. Agua Potable</t>
  </si>
  <si>
    <t xml:space="preserve">Total </t>
  </si>
  <si>
    <t>1 asegurado</t>
  </si>
  <si>
    <t>Entre 2 y 5 asegurados</t>
  </si>
  <si>
    <t>Entre 6 y 50 asegurados</t>
  </si>
  <si>
    <t>Entre 51 y 250 asegurados</t>
  </si>
  <si>
    <t>Entre 251 y 500 asegurados</t>
  </si>
  <si>
    <t>Entre 501 y 1000 asegurados</t>
  </si>
  <si>
    <t>Más de 1000 asegurados</t>
  </si>
  <si>
    <t>TOTAL</t>
  </si>
  <si>
    <t>Año</t>
  </si>
  <si>
    <t>Agricultura, ganadería, silvicultura, pesca y caza</t>
  </si>
  <si>
    <t>Industria de la construcción</t>
  </si>
  <si>
    <t>Industria eléctrica, captación y suministro de agua potable</t>
  </si>
  <si>
    <t>Industrias de transformación</t>
  </si>
  <si>
    <t>Industrias extractivas</t>
  </si>
  <si>
    <t>Transportes y comunicaciones</t>
  </si>
  <si>
    <t>Trabajadores Asegurados</t>
  </si>
  <si>
    <t>División Económica</t>
  </si>
  <si>
    <t>2019/Octubre</t>
  </si>
  <si>
    <t>Empleos</t>
  </si>
  <si>
    <t>Caza.</t>
  </si>
  <si>
    <t>Agricultura</t>
  </si>
  <si>
    <t>Ganadería.</t>
  </si>
  <si>
    <t>Caza</t>
  </si>
  <si>
    <t>Pesca.</t>
  </si>
  <si>
    <t>Ganadería</t>
  </si>
  <si>
    <t>Silvicultura.</t>
  </si>
  <si>
    <t>Pesca</t>
  </si>
  <si>
    <t>Silvicultura</t>
  </si>
  <si>
    <t>var-ago/jul</t>
  </si>
  <si>
    <t>abs-ago/jul</t>
  </si>
  <si>
    <t>Grupo económico</t>
  </si>
  <si>
    <t>Elaboración de alimentos.</t>
  </si>
  <si>
    <t>Fabricación y ensamble de maquinaria, equipos, aparatos y accesorios y artículos eléctricos, electrónicos y sus partes.</t>
  </si>
  <si>
    <t>Fabricación de productos metálicos, excepto maquinaria y equipo.</t>
  </si>
  <si>
    <t>Industria química.</t>
  </si>
  <si>
    <t>Fabricación de productos de hule y plástico.</t>
  </si>
  <si>
    <t>Construcción, reconstrucción y ensamble de equipo de transporte y sus partes.</t>
  </si>
  <si>
    <t>Elaboración de bebidas.</t>
  </si>
  <si>
    <t>Fabricación y/o reparación de muebles de madera y sus partes; excepto de metal y de plástico moldeado.</t>
  </si>
  <si>
    <t>Otros</t>
  </si>
  <si>
    <t>var-19/18</t>
  </si>
  <si>
    <t>abs-19/18</t>
  </si>
  <si>
    <t>var-dic19/nov19</t>
  </si>
  <si>
    <t>Compraventa de alimentos, bebidas y productos del tabaco.</t>
  </si>
  <si>
    <t>Compraventa de artículos para el hogar.</t>
  </si>
  <si>
    <t>Compraventa de equipo de transporte; sus refacciones y accesorios.</t>
  </si>
  <si>
    <t>Compraventa de gases, combustibles y lubricantes.</t>
  </si>
  <si>
    <t>Compraventa de inmuebles y artículos diversos.</t>
  </si>
  <si>
    <t>Compraventa de maquinaria, equipo, instrumentos, aparatos, herramientas.</t>
  </si>
  <si>
    <t>Compraventa de materias primas, materiales y auxiliares.</t>
  </si>
  <si>
    <t>Compraventa de prendas de vestir y artículos de uso personal.</t>
  </si>
  <si>
    <t>Compraventa en tiendas de autoservicios y departamentos especializados.</t>
  </si>
  <si>
    <t>Servicios de administración pública y seguridad social.</t>
  </si>
  <si>
    <t>Servicios profesionales y técnicos.</t>
  </si>
  <si>
    <t>Servicios de enseñanza, investigación científica y difusión cultural.</t>
  </si>
  <si>
    <t>Servicios personales para el hogar y diversos.</t>
  </si>
  <si>
    <t>Preparación y servicio de alimentos y bebidas.</t>
  </si>
  <si>
    <t>Servicios médicos, asistencia social y veterinarios.</t>
  </si>
  <si>
    <t>Servicios de alojamiento temporal.</t>
  </si>
  <si>
    <t>Servicios recreativos y de esparcimiento.</t>
  </si>
  <si>
    <t>Servicios financieros y de seguros (bancos, financieras).</t>
  </si>
  <si>
    <t>Patrones</t>
  </si>
  <si>
    <t>Mes</t>
  </si>
  <si>
    <t>Variación promedio</t>
  </si>
  <si>
    <t>Actividad</t>
  </si>
  <si>
    <t>Actividades secundarias</t>
  </si>
  <si>
    <t>Industrias manufactureras</t>
  </si>
  <si>
    <t>Fuente: IIEG, con información de INEGI, EMIM.</t>
  </si>
  <si>
    <t>Nota: Las cifras de partición se refieren al porcentaje correspondiente a la suma de los montos de los últimos 12 meses al mes de referencia del valor de producción de los productos elaborados, ya sea en la propia unidad económica o mediante la contratación de servicios de maquila, por los establecimientos considerados en la EMIM en Jalisco a millones de pesos constantes. De manera similar a la participación, las variaciones absolutas se refieren a la producción de Jalisco a pesos constantes. Asimismo, las variaciones porcentuales se refieren al cambio porcentual de la suma de los montos de los últimos 12 meses al mes de referencia del valor de producción de Jalisco a pesos constantes respecto al mismo mes del año anterior.</t>
  </si>
  <si>
    <t>Subsector</t>
  </si>
  <si>
    <t>311 Industria alimentaria</t>
  </si>
  <si>
    <t>312 Industria de las bebidas y del tabaco</t>
  </si>
  <si>
    <t>336 Fabricación de equipo de transporte</t>
  </si>
  <si>
    <t>325 Industria química</t>
  </si>
  <si>
    <t>334 Fabricación de equipo de computación, comunicación, medición y de otros equipos, componentes y accesorios electrónicos</t>
  </si>
  <si>
    <t>326 Industria del plástico y del hule</t>
  </si>
  <si>
    <t>332 Fabricación de productos metálicos</t>
  </si>
  <si>
    <t>327 Fabricación de productos a base de minerales no metálicos</t>
  </si>
  <si>
    <t>331 Industrias metálicas básicas</t>
  </si>
  <si>
    <t>322 Industria del papel</t>
  </si>
  <si>
    <t>Subsectores restantes</t>
  </si>
  <si>
    <t>Nota: Las variaciones absolutas se refieren al cambio en el número de empleados del personal ocupado total de los establecimientos considerados en la EMIM en Jalisco respecto al mismo mes del año anterior. Las variaciones porcentuales anuales se refieren al cambio porcentual del personal ocupado total respecto al mismo mes del año anterior.</t>
  </si>
  <si>
    <t>339 Otras industrias manufactureras</t>
  </si>
  <si>
    <t>337 Fabricación de muebles, colchones y persianas</t>
  </si>
  <si>
    <t>Personal Ocupado</t>
  </si>
  <si>
    <t>Remuneración Media</t>
  </si>
  <si>
    <t>Ingresos</t>
  </si>
  <si>
    <t>dif</t>
  </si>
  <si>
    <t>SERVICIOS SOCIALES Y COMUNALES</t>
  </si>
  <si>
    <t>INDUSTRIA DE LA CONSTRUCCION</t>
  </si>
  <si>
    <t>AGRICULTURA, GANADERIA, SILVICULTURA, PESCA Y CAZA</t>
  </si>
  <si>
    <t>INDUSTRIAS DE TRANSFORMACION</t>
  </si>
  <si>
    <t>TRANSPORTES Y COMUNICACIONES</t>
  </si>
  <si>
    <t>COMERCIO</t>
  </si>
  <si>
    <t>INDUSTRIAS EXTRACTIVAS</t>
  </si>
  <si>
    <t>SERVICIOS PARA EMPRESAS, PERSONAS Y EL HOGAR</t>
  </si>
  <si>
    <t>IND.ELECTRICA Y CAPTACION Y SUMINISTRO DE AGUA POT</t>
  </si>
  <si>
    <t>Fuente: IIEG, con información de INEGI, Sacrificio de Ganado en Rastros Municipales.</t>
  </si>
  <si>
    <t>Producción de Carne en Canal</t>
  </si>
  <si>
    <t>Nota 1: Carne en canal se refiere al cuerpo del animal sacrificado, sangrado, desollado, eviscerado, sin cabeza ni extremidades. La canal es el producto primario; es un paso intermedio en la producción de carne, que es el producto terminado.</t>
  </si>
  <si>
    <t>MES</t>
  </si>
  <si>
    <t>Cabezas Sacrificadas</t>
  </si>
  <si>
    <t>Ganado bovino</t>
  </si>
  <si>
    <t>Ganado porcino</t>
  </si>
  <si>
    <t>Ganado ovino</t>
  </si>
  <si>
    <t>Ganado caprino</t>
  </si>
  <si>
    <t>Valor de la Producción de Carne en Canal</t>
  </si>
  <si>
    <t>Miles de Pesos</t>
  </si>
  <si>
    <t>Municipios</t>
  </si>
  <si>
    <t>Ganaron</t>
  </si>
  <si>
    <t>Perdieron</t>
  </si>
  <si>
    <t>Sin cambios</t>
  </si>
  <si>
    <t>Índice de tablas, figuras y base de datos</t>
  </si>
  <si>
    <t>Número</t>
  </si>
  <si>
    <t>Título</t>
  </si>
  <si>
    <t>Tabla 1</t>
  </si>
  <si>
    <t>Tabla 2</t>
  </si>
  <si>
    <t>Tabla 3</t>
  </si>
  <si>
    <t>Tabla 4</t>
  </si>
  <si>
    <t>Tabla 5</t>
  </si>
  <si>
    <t>Tabla 6</t>
  </si>
  <si>
    <t>Tabla 7</t>
  </si>
  <si>
    <t>Tabla 8</t>
  </si>
  <si>
    <t>Tabla 9</t>
  </si>
  <si>
    <t>Tabla 10</t>
  </si>
  <si>
    <t>Tabla 11</t>
  </si>
  <si>
    <t>Tabla 12</t>
  </si>
  <si>
    <t>Tabla 13</t>
  </si>
  <si>
    <t>Tabla 14</t>
  </si>
  <si>
    <t>Tabla 15</t>
  </si>
  <si>
    <t>Tabla 16</t>
  </si>
  <si>
    <t>Tabla 17</t>
  </si>
  <si>
    <t>Tabla 18</t>
  </si>
  <si>
    <t>Tabla 19</t>
  </si>
  <si>
    <t>Figura 1</t>
  </si>
  <si>
    <t>Figura 20</t>
  </si>
  <si>
    <t>Figura 21</t>
  </si>
  <si>
    <t>Figura 22</t>
  </si>
  <si>
    <t>Figura 23</t>
  </si>
  <si>
    <t>Figura 24</t>
  </si>
  <si>
    <t>Figura 25</t>
  </si>
  <si>
    <t>Figura 32</t>
  </si>
  <si>
    <t>Figura 33</t>
  </si>
  <si>
    <t>Figura 34</t>
  </si>
  <si>
    <t>Figura 35</t>
  </si>
  <si>
    <t>Figura 36</t>
  </si>
  <si>
    <t>Figura 37</t>
  </si>
  <si>
    <t>Figura 38</t>
  </si>
  <si>
    <t>Figura 39</t>
  </si>
  <si>
    <t>Figura 40</t>
  </si>
  <si>
    <t>Figura 41</t>
  </si>
  <si>
    <t>Figura 42</t>
  </si>
  <si>
    <t>Figura 43</t>
  </si>
  <si>
    <t>Figura 72</t>
  </si>
  <si>
    <t>Figura 80</t>
  </si>
  <si>
    <t>Figura 81</t>
  </si>
  <si>
    <t>Figura 82</t>
  </si>
  <si>
    <t>Figura 83</t>
  </si>
  <si>
    <t>Figura 88</t>
  </si>
  <si>
    <t>Figura 89</t>
  </si>
  <si>
    <t>Figura 90</t>
  </si>
  <si>
    <t>Figura 91</t>
  </si>
  <si>
    <t>Figura 92</t>
  </si>
  <si>
    <t>Figura 93</t>
  </si>
  <si>
    <t>Figura 94</t>
  </si>
  <si>
    <t>Tamaño</t>
  </si>
  <si>
    <t>t</t>
  </si>
  <si>
    <t>Figura 99</t>
  </si>
  <si>
    <t>Figura 100</t>
  </si>
  <si>
    <t>Figura 101</t>
  </si>
  <si>
    <t>Figura 102</t>
  </si>
  <si>
    <t>Figura 103</t>
  </si>
  <si>
    <t>Figura 104</t>
  </si>
  <si>
    <t>Figura 105</t>
  </si>
  <si>
    <t>Trabajadores asegurados</t>
  </si>
  <si>
    <t>y1</t>
  </si>
  <si>
    <t>y2</t>
  </si>
  <si>
    <t>Variación mensual</t>
  </si>
  <si>
    <t>Puntos</t>
  </si>
  <si>
    <t>L. I. Banxico</t>
  </si>
  <si>
    <t>L. S. Banxico</t>
  </si>
  <si>
    <t>Jalisco: Cartera en prórroga</t>
  </si>
  <si>
    <t>Jalisco: Cartera vencida</t>
  </si>
  <si>
    <t>Nacional: Cartera en prórroga</t>
  </si>
  <si>
    <t>Nacional: Cartera vencida</t>
  </si>
  <si>
    <t>Participación</t>
  </si>
  <si>
    <t>Variación porcentual</t>
  </si>
  <si>
    <t>Número de Cabezas Sacrificadas</t>
  </si>
  <si>
    <t>Toneladas</t>
  </si>
  <si>
    <t>Figura 106</t>
  </si>
  <si>
    <t>Figura 107</t>
  </si>
  <si>
    <t>Figura 108</t>
  </si>
  <si>
    <t>Figura 109</t>
  </si>
  <si>
    <t>Figura 110</t>
  </si>
  <si>
    <t>Figura 111</t>
  </si>
  <si>
    <t>Figura 112</t>
  </si>
  <si>
    <t>Figura 113</t>
  </si>
  <si>
    <t>Figura 114</t>
  </si>
  <si>
    <t>Figura 115</t>
  </si>
  <si>
    <t>Figura 116</t>
  </si>
  <si>
    <t xml:space="preserve">   - Situación económica en el momento actual de los miembros del hogar comparada con la que se tenía hace 12 meses</t>
  </si>
  <si>
    <t xml:space="preserve">   - Situación económica esperada de los miembros del hogar dentro de 12 meses, respecto a la actual</t>
  </si>
  <si>
    <t xml:space="preserve">   - Situación económica de Jalisco hoy en día, comparada con la de hace 12 meses</t>
  </si>
  <si>
    <t xml:space="preserve">   - Situación económica de Jalisco esperada dentro de 12 meses, respecto a la actual</t>
  </si>
  <si>
    <t>Fabricación, ensamble y reparación de maquinaria, equipo y sus partes; excepto los eléctricos.</t>
  </si>
  <si>
    <t>Coahuila de Zaragoza</t>
  </si>
  <si>
    <t>Nivel del indicador y subíndices</t>
  </si>
  <si>
    <t>%Saldos cartera vencida y prorroga</t>
  </si>
  <si>
    <t>edo</t>
  </si>
  <si>
    <t>MMabs</t>
  </si>
  <si>
    <t>MMrel</t>
  </si>
  <si>
    <t>YYabs</t>
  </si>
  <si>
    <t>Figura 117</t>
  </si>
  <si>
    <t>Figura 118</t>
  </si>
  <si>
    <t>Figura 119</t>
  </si>
  <si>
    <t>Figura 120</t>
  </si>
  <si>
    <t>Figura 121</t>
  </si>
  <si>
    <t>Minería</t>
  </si>
  <si>
    <t>Cuentas</t>
  </si>
  <si>
    <t>Saldos (mdp)</t>
  </si>
  <si>
    <t>D=Cartera 
Total</t>
  </si>
  <si>
    <t>ICV=(C/D)</t>
  </si>
  <si>
    <t>Diciembre
2020</t>
  </si>
  <si>
    <t>2020/Diciembre</t>
  </si>
  <si>
    <t>año</t>
  </si>
  <si>
    <t>INPC Guadalajara</t>
  </si>
  <si>
    <t>INPC Tepatitlán</t>
  </si>
  <si>
    <t>Inflación acumulada Guadalajara</t>
  </si>
  <si>
    <t>Inflación mes anterior Tepatitlán</t>
  </si>
  <si>
    <t>Inflación promedio anual Tepatitlán</t>
  </si>
  <si>
    <t>Ciudad</t>
  </si>
  <si>
    <t>2020-12-01</t>
  </si>
  <si>
    <t>YYrel</t>
  </si>
  <si>
    <t>Fuente: IIEG con información de INEGI a partir de la Asociación Mexicana de la Industria Automotriz.</t>
  </si>
  <si>
    <t>Unidades Vehiculares Eléctricas</t>
  </si>
  <si>
    <t>Unidades Vehiculares Híbridas Plugin (conectables)</t>
  </si>
  <si>
    <t>Unidades Vehiculares Hibridas</t>
  </si>
  <si>
    <t>Total Jalisco</t>
  </si>
  <si>
    <t>Promedio Nacional</t>
  </si>
  <si>
    <t>Total Nacional</t>
  </si>
  <si>
    <t>Total de Unidades</t>
  </si>
  <si>
    <t>Población</t>
  </si>
  <si>
    <t>Tasa por cada millón de habitantes</t>
  </si>
  <si>
    <t>2021</t>
  </si>
  <si>
    <t>2021-01-01</t>
  </si>
  <si>
    <t>Periodo</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</si>
  <si>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</si>
  <si>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</si>
  <si>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</si>
  <si>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</si>
  <si>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</si>
  <si>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</si>
  <si>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</si>
  <si>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</si>
  <si>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</si>
  <si>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</si>
  <si>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</si>
  <si>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</si>
  <si>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</si>
  <si>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</si>
  <si>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</si>
  <si>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</si>
  <si>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</si>
  <si>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</si>
  <si>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</si>
  <si>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</si>
  <si>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</si>
  <si>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</si>
  <si>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</si>
  <si>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</si>
  <si>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</si>
  <si>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</si>
  <si>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</si>
  <si>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</si>
  <si>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</si>
  <si>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</si>
  <si>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</si>
  <si>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</si>
  <si>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</si>
  <si>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</si>
  <si>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</si>
  <si>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</si>
  <si>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</si>
  <si>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</si>
  <si>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</si>
  <si>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</si>
  <si>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</si>
  <si>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</si>
  <si>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</si>
  <si>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</si>
  <si>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</si>
  <si>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</si>
  <si>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</si>
  <si>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</si>
  <si>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</si>
  <si>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</si>
  <si>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</si>
  <si>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</si>
  <si>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</si>
  <si>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</si>
  <si>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</si>
  <si>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</si>
  <si>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</si>
  <si>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</si>
  <si>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</si>
  <si>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</si>
  <si>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</si>
  <si>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</si>
  <si>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</si>
  <si>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</si>
  <si>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</si>
  <si>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</si>
  <si>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</si>
  <si>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</si>
  <si>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</si>
  <si>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</si>
  <si>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</si>
  <si>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</si>
  <si>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</si>
  <si>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</si>
  <si>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</si>
  <si>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</si>
  <si>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</si>
  <si>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</si>
  <si>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</si>
  <si>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</si>
  <si>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</si>
  <si>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</si>
  <si>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</si>
  <si>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</si>
  <si>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Var anual gral.</t>
  </si>
  <si>
    <t>11</t>
  </si>
  <si>
    <t>9</t>
  </si>
  <si>
    <t>4</t>
  </si>
  <si>
    <t>1</t>
  </si>
  <si>
    <t>13</t>
  </si>
  <si>
    <t>3</t>
  </si>
  <si>
    <t>10</t>
  </si>
  <si>
    <t>6</t>
  </si>
  <si>
    <t>5</t>
  </si>
  <si>
    <t>14</t>
  </si>
  <si>
    <t>12</t>
  </si>
  <si>
    <t>8</t>
  </si>
  <si>
    <t>2</t>
  </si>
  <si>
    <t>7</t>
  </si>
  <si>
    <t>General</t>
  </si>
  <si>
    <t>Alimentos</t>
  </si>
  <si>
    <t>Ropa</t>
  </si>
  <si>
    <t>Vivienda</t>
  </si>
  <si>
    <t>Muebles</t>
  </si>
  <si>
    <t>Salud</t>
  </si>
  <si>
    <t>Transporte</t>
  </si>
  <si>
    <t>Educación</t>
  </si>
  <si>
    <t>Otros 
servicios</t>
  </si>
  <si>
    <t>Estado</t>
  </si>
  <si>
    <t>Var Ali</t>
  </si>
  <si>
    <t>Var Rop</t>
  </si>
  <si>
    <t>Var Viv Anual</t>
  </si>
  <si>
    <t>Var Mueb</t>
  </si>
  <si>
    <t>Var Salud</t>
  </si>
  <si>
    <t>Var Transp</t>
  </si>
  <si>
    <t>Var Edu</t>
  </si>
  <si>
    <t>Var Otr</t>
  </si>
  <si>
    <t>Regular</t>
  </si>
  <si>
    <t>Premium</t>
  </si>
  <si>
    <t>Diésel</t>
  </si>
  <si>
    <t>mes</t>
  </si>
  <si>
    <t>INPC</t>
  </si>
  <si>
    <t>deflactor</t>
  </si>
  <si>
    <t>cnc1</t>
  </si>
  <si>
    <t>m</t>
  </si>
  <si>
    <t>a</t>
  </si>
  <si>
    <t>nuevos</t>
  </si>
  <si>
    <t>cnc2</t>
  </si>
  <si>
    <t>acumulados</t>
  </si>
  <si>
    <t>mmabs</t>
  </si>
  <si>
    <t>mmvar</t>
  </si>
  <si>
    <t>aaabs</t>
  </si>
  <si>
    <t>aavar</t>
  </si>
  <si>
    <t>Diciembre 2020-12-01</t>
  </si>
  <si>
    <t>acabs</t>
  </si>
  <si>
    <t>acvar</t>
  </si>
  <si>
    <t>Nuevos</t>
  </si>
  <si>
    <t>Permanentes</t>
  </si>
  <si>
    <t>Eventuales</t>
  </si>
  <si>
    <t>2020-07-01</t>
  </si>
  <si>
    <t>2020-08-01</t>
  </si>
  <si>
    <t>2020-09-01</t>
  </si>
  <si>
    <t>2020-10-01</t>
  </si>
  <si>
    <t>2020-11-01</t>
  </si>
  <si>
    <t>2021-02-01</t>
  </si>
  <si>
    <t>Nuevos3</t>
  </si>
  <si>
    <t>Nuevos4</t>
  </si>
  <si>
    <t>Nuevos5</t>
  </si>
  <si>
    <t>Nuevos6</t>
  </si>
  <si>
    <t>Nuevos7</t>
  </si>
  <si>
    <t>Nuevos8</t>
  </si>
  <si>
    <t>Nuevos9</t>
  </si>
  <si>
    <t>CLAVE</t>
  </si>
  <si>
    <t>Municipio</t>
  </si>
  <si>
    <t>DMabs</t>
  </si>
  <si>
    <t>DMrel</t>
  </si>
  <si>
    <t>En-2021</t>
  </si>
  <si>
    <t xml:space="preserve">Fuente: IIEG con información de INEGI a partir de la Asociación Mexicana de la Industria Automotriz y proyecciones oficiales vigentes de población de CONAPO. </t>
  </si>
  <si>
    <t>Variación 2019/ 2020</t>
  </si>
  <si>
    <t>Figura 62</t>
  </si>
  <si>
    <t>Figura 63</t>
  </si>
  <si>
    <t>A. M.Cd. de México</t>
  </si>
  <si>
    <t>marzo</t>
  </si>
  <si>
    <t>2021-03-01</t>
  </si>
  <si>
    <t>Nuevos10</t>
  </si>
  <si>
    <t>120</t>
  </si>
  <si>
    <t>106</t>
  </si>
  <si>
    <t>101</t>
  </si>
  <si>
    <t>102</t>
  </si>
  <si>
    <t>105</t>
  </si>
  <si>
    <t>112</t>
  </si>
  <si>
    <t>114</t>
  </si>
  <si>
    <t>111</t>
  </si>
  <si>
    <t>100</t>
  </si>
  <si>
    <t>124</t>
  </si>
  <si>
    <t>121</t>
  </si>
  <si>
    <t>125</t>
  </si>
  <si>
    <t>113</t>
  </si>
  <si>
    <t>116</t>
  </si>
  <si>
    <t>103</t>
  </si>
  <si>
    <t>108</t>
  </si>
  <si>
    <t>107</t>
  </si>
  <si>
    <t>109</t>
  </si>
  <si>
    <t>119</t>
  </si>
  <si>
    <t>123</t>
  </si>
  <si>
    <t>104</t>
  </si>
  <si>
    <t>118</t>
  </si>
  <si>
    <t>110</t>
  </si>
  <si>
    <t>115</t>
  </si>
  <si>
    <t>117</t>
  </si>
  <si>
    <t>122</t>
  </si>
  <si>
    <t>99</t>
  </si>
  <si>
    <t>Comercio al por mayor</t>
  </si>
  <si>
    <t>Comercio al por menor</t>
  </si>
  <si>
    <t>Edo</t>
  </si>
  <si>
    <t>Ingresos_g</t>
  </si>
  <si>
    <t>Quintana Roo</t>
  </si>
  <si>
    <t>Baja California Sur</t>
  </si>
  <si>
    <t>Ciudad de México</t>
  </si>
  <si>
    <t>Nuevo León</t>
  </si>
  <si>
    <t>Baja California</t>
  </si>
  <si>
    <t>San Luis Potosí</t>
  </si>
  <si>
    <t>Estado de México</t>
  </si>
  <si>
    <t>Personal_Ocupado_g</t>
  </si>
  <si>
    <t>Entidad Federativa</t>
  </si>
  <si>
    <t>Cabezas Sacrificadas Total</t>
  </si>
  <si>
    <t>https://www.inegi.org.mx/programas/sacrificioganado/default.html#Datos_abiertos</t>
  </si>
  <si>
    <t>Producción de carne en canal</t>
  </si>
  <si>
    <t>% Partic. Nacional</t>
  </si>
  <si>
    <t>TOTAL:</t>
  </si>
  <si>
    <t xml:space="preserve"> </t>
  </si>
  <si>
    <t>AÑO</t>
  </si>
  <si>
    <t>2017 - 2018</t>
  </si>
  <si>
    <t>2018 - 2019</t>
  </si>
  <si>
    <t>2019-2020</t>
  </si>
  <si>
    <t>2020-2021</t>
  </si>
  <si>
    <t>2018-2019</t>
  </si>
  <si>
    <t>2019 - 2020</t>
  </si>
  <si>
    <t>2021-04-01</t>
  </si>
  <si>
    <t>Nuevos11</t>
  </si>
  <si>
    <t>abril</t>
  </si>
  <si>
    <t xml:space="preserve">Fuente: IIEG con información de INEGI, EMEC. Nota: Cálculos con cifras originales (sin desestacionalizar). </t>
  </si>
  <si>
    <t>Porcentaje de trabajadores asegurados mujeres, abril 2021</t>
  </si>
  <si>
    <t>Variación % anual</t>
  </si>
  <si>
    <t>Nota: Cifras preliminares para marzo 2021.</t>
  </si>
  <si>
    <t>mayo</t>
  </si>
  <si>
    <t>enero</t>
  </si>
  <si>
    <t>febrero</t>
  </si>
  <si>
    <t>junio</t>
  </si>
  <si>
    <t>julio</t>
  </si>
  <si>
    <t>agosto</t>
  </si>
  <si>
    <t>septiembre</t>
  </si>
  <si>
    <t>octubre</t>
  </si>
  <si>
    <t>noviembre</t>
  </si>
  <si>
    <t>diciembre</t>
  </si>
  <si>
    <t>2021-05-01</t>
  </si>
  <si>
    <t>Nuevos12</t>
  </si>
  <si>
    <t>Fuente: IIEG, con información de INEGI.</t>
  </si>
  <si>
    <t>Valor de la producción</t>
  </si>
  <si>
    <t>Nota: El promedio se refiere al de los últimos doce meses.</t>
  </si>
  <si>
    <t>Promedio</t>
  </si>
  <si>
    <t>Nota: La variación porcentual anual de las cifras acumuladas anuales se refiere a la variación respecto al mismo mes del año anterior de la suma de los últimos doce meses en pesos constantes. La variación promedio se refiere al promedio de las variaciones porcentual anuales de los últimos doce meses.</t>
  </si>
  <si>
    <t>Distribución porcentual</t>
  </si>
  <si>
    <t>Nota: La variación porcentual anual de se refiere a la variación de la producción mensual respecto al mismo mes del año anterior en pesos constantes con cifras originales.</t>
  </si>
  <si>
    <t>Nota: La variación porcentual mensual de se refiere a la variación de la producción mensual respecto al mes inmediato anterior en pesos constantes con cifras originales.</t>
  </si>
  <si>
    <t>Nota: La variación anual es la variación con respecto al mismo mes del año anterior. El personal ocupado total corresponde a la suma del personal dependiente de la razón social, del personal suministrado por otra razón social y del personal no remunerado.</t>
  </si>
  <si>
    <t>oct-2020</t>
  </si>
  <si>
    <t>nov-2020</t>
  </si>
  <si>
    <t>dic-2020</t>
  </si>
  <si>
    <t>feb-2021</t>
  </si>
  <si>
    <t>mar-2021</t>
  </si>
  <si>
    <t>abr-2021</t>
  </si>
  <si>
    <t>Índice</t>
  </si>
  <si>
    <t xml:space="preserve">Nota: Debido a la suspensión de actividades, no se levantó la ETCOJ de marzo y abril del 2020. </t>
  </si>
  <si>
    <t>Exportaciones</t>
  </si>
  <si>
    <t>Nota: Las cifras se refieren a la suma de los montos de los últimos 12 meses al mes de referencia.</t>
  </si>
  <si>
    <t>PROM %</t>
  </si>
  <si>
    <t>Establecimientos</t>
  </si>
  <si>
    <t>% 12M</t>
  </si>
  <si>
    <t>Personal ocupado</t>
  </si>
  <si>
    <t>Figura 44</t>
  </si>
  <si>
    <t>Figura 45</t>
  </si>
  <si>
    <t>Figura 46</t>
  </si>
  <si>
    <t>Figura 47</t>
  </si>
  <si>
    <t>Figura 64</t>
  </si>
  <si>
    <t>Figura 65</t>
  </si>
  <si>
    <t>Figura 66</t>
  </si>
  <si>
    <t>Figura 67</t>
  </si>
  <si>
    <t>2021-06-01</t>
  </si>
  <si>
    <t>Nuevos13</t>
  </si>
  <si>
    <t>Período</t>
  </si>
  <si>
    <t>may-2021</t>
  </si>
  <si>
    <t>2017/06</t>
  </si>
  <si>
    <t>2018/06</t>
  </si>
  <si>
    <t>2019/06</t>
  </si>
  <si>
    <t>2021/06</t>
  </si>
  <si>
    <t>year</t>
  </si>
  <si>
    <t>Nota: Por porcentaje de cuentas en cartera vencida se refiere al porcentaje de créditos que presentan retrasos en sus pagos por más de 90 días respecto a la cartera total de Infonavit.</t>
  </si>
  <si>
    <t>Nota: Por cartera en prórroga se refiere al porcentaje de la suma de los saldos de créditos vigentes de trabajadores que perdieron su relación laboral y que les fue otorgada una prórroga en sus pagos, mientras que por cartera vencida se refiere al porcentaje de la suma de los saldos de créditos que presenten retrasos en sus pagos por más de 90 días respecto a la cartera total de Infonavit.</t>
  </si>
  <si>
    <t>Fuente: IIEG con información de Infonavit.</t>
  </si>
  <si>
    <t>Figura 48</t>
  </si>
  <si>
    <t>Figura 49</t>
  </si>
  <si>
    <t>Figura 50</t>
  </si>
  <si>
    <t>Figura 51</t>
  </si>
  <si>
    <t>Figura 52</t>
  </si>
  <si>
    <t>Figura 68</t>
  </si>
  <si>
    <t>Figura 69</t>
  </si>
  <si>
    <t>Figura 70</t>
  </si>
  <si>
    <t>Figura 71</t>
  </si>
  <si>
    <t>JALISCO</t>
  </si>
  <si>
    <t>Contrataciones</t>
  </si>
  <si>
    <t xml:space="preserve"> Total Trabajadores</t>
  </si>
  <si>
    <t>Separaciones</t>
  </si>
  <si>
    <t>2021/Jul</t>
  </si>
  <si>
    <t>2020/Jul</t>
  </si>
  <si>
    <t>enero 2020-julio 2021</t>
  </si>
  <si>
    <t>2020/Ene</t>
  </si>
  <si>
    <t>2021/Jun</t>
  </si>
  <si>
    <t>2020/Feb</t>
  </si>
  <si>
    <t>2021/May</t>
  </si>
  <si>
    <t>2020/Mar</t>
  </si>
  <si>
    <t>2021/Apr</t>
  </si>
  <si>
    <t>2020/Abr</t>
  </si>
  <si>
    <t>2021/Mar</t>
  </si>
  <si>
    <t>2020/May</t>
  </si>
  <si>
    <t>2021/Feb</t>
  </si>
  <si>
    <t>2020/Jun</t>
  </si>
  <si>
    <t>2021/Jan</t>
  </si>
  <si>
    <t>2020/Dec</t>
  </si>
  <si>
    <t>2020/Ago</t>
  </si>
  <si>
    <t>2020/Nov</t>
  </si>
  <si>
    <t>2020/Sep</t>
  </si>
  <si>
    <t>2020/Oct</t>
  </si>
  <si>
    <t>2020/Aug</t>
  </si>
  <si>
    <t>2020/Dic</t>
  </si>
  <si>
    <t>2021/Ene</t>
  </si>
  <si>
    <t>2020/Apr</t>
  </si>
  <si>
    <t>2021/Abr</t>
  </si>
  <si>
    <t>2020/Jan</t>
  </si>
  <si>
    <t xml:space="preserve">Jalisco a/  </t>
  </si>
  <si>
    <t>2017/07</t>
  </si>
  <si>
    <t>2018/07</t>
  </si>
  <si>
    <t>2019/07</t>
  </si>
  <si>
    <t>2020/07</t>
  </si>
  <si>
    <t>2021/07</t>
  </si>
  <si>
    <t>2021-07-01</t>
  </si>
  <si>
    <t>Nuevos14</t>
  </si>
  <si>
    <t>PanSO</t>
  </si>
  <si>
    <t>Serie desestacionalizada</t>
  </si>
  <si>
    <t>Tendencia-ciclo</t>
  </si>
  <si>
    <t>2020/06</t>
  </si>
  <si>
    <t>jun-2021</t>
  </si>
  <si>
    <t>tasa contratacion</t>
  </si>
  <si>
    <t>tasa de contratación</t>
  </si>
  <si>
    <t>tasa de separación</t>
  </si>
  <si>
    <t>Contratacion-separación junio 2021</t>
  </si>
  <si>
    <t>Dif tasa Cont-Sep</t>
  </si>
  <si>
    <t>Figura 73</t>
  </si>
  <si>
    <t>2021/Aug</t>
  </si>
  <si>
    <t>abs</t>
  </si>
  <si>
    <t>2017/08</t>
  </si>
  <si>
    <t>2018/08</t>
  </si>
  <si>
    <t>2019/08</t>
  </si>
  <si>
    <t>2020/08</t>
  </si>
  <si>
    <t>2021/08</t>
  </si>
  <si>
    <t>Estados</t>
  </si>
  <si>
    <t>Tasa desocupaciòn</t>
  </si>
  <si>
    <t>2021-08-01</t>
  </si>
  <si>
    <t>Nuevos15</t>
  </si>
  <si>
    <t>TP_ago21</t>
  </si>
  <si>
    <t>TA_ago21</t>
  </si>
  <si>
    <t>Municipio.x</t>
  </si>
  <si>
    <t>División_económica</t>
  </si>
  <si>
    <t>part.x</t>
  </si>
  <si>
    <t>part.y</t>
  </si>
  <si>
    <t>2017/01</t>
  </si>
  <si>
    <t>En</t>
  </si>
  <si>
    <t>2017/02</t>
  </si>
  <si>
    <t>feb</t>
  </si>
  <si>
    <t>2017/03</t>
  </si>
  <si>
    <t>mar</t>
  </si>
  <si>
    <t>2017/04</t>
  </si>
  <si>
    <t>abr</t>
  </si>
  <si>
    <t>2017/05</t>
  </si>
  <si>
    <t>may</t>
  </si>
  <si>
    <t>jun</t>
  </si>
  <si>
    <t>jul</t>
  </si>
  <si>
    <t>ago</t>
  </si>
  <si>
    <t>2017/09</t>
  </si>
  <si>
    <t>sept</t>
  </si>
  <si>
    <t>2017/10</t>
  </si>
  <si>
    <t>oct</t>
  </si>
  <si>
    <t>2017/11</t>
  </si>
  <si>
    <t>nov</t>
  </si>
  <si>
    <t>2017/12</t>
  </si>
  <si>
    <t>dic</t>
  </si>
  <si>
    <t>2018/01</t>
  </si>
  <si>
    <t>2018/02</t>
  </si>
  <si>
    <t>2018/03</t>
  </si>
  <si>
    <t>2018/04</t>
  </si>
  <si>
    <t>2018/05</t>
  </si>
  <si>
    <t>2018/09</t>
  </si>
  <si>
    <t>2018/10</t>
  </si>
  <si>
    <t>2018/11</t>
  </si>
  <si>
    <t>2018/12</t>
  </si>
  <si>
    <t>2019/01</t>
  </si>
  <si>
    <t>2019/02</t>
  </si>
  <si>
    <t>2019/03</t>
  </si>
  <si>
    <t>2019/04</t>
  </si>
  <si>
    <t>2019/05</t>
  </si>
  <si>
    <t>2019/09</t>
  </si>
  <si>
    <t>2019/10</t>
  </si>
  <si>
    <t>2019/11</t>
  </si>
  <si>
    <t>2019/12</t>
  </si>
  <si>
    <t>2020/01</t>
  </si>
  <si>
    <t>2020/02</t>
  </si>
  <si>
    <t>2020/03</t>
  </si>
  <si>
    <t>2020/04</t>
  </si>
  <si>
    <t>2020/05</t>
  </si>
  <si>
    <t>2020/09</t>
  </si>
  <si>
    <t>2020/10</t>
  </si>
  <si>
    <t>2020/11</t>
  </si>
  <si>
    <t>2020/12</t>
  </si>
  <si>
    <t>2021/01</t>
  </si>
  <si>
    <t>2021/02</t>
  </si>
  <si>
    <t>2021/03</t>
  </si>
  <si>
    <t>2021/04</t>
  </si>
  <si>
    <t>2021/05</t>
  </si>
  <si>
    <t>jul-2021</t>
  </si>
  <si>
    <t>A=Cartera
Vigente1</t>
  </si>
  <si>
    <t>B=Cartera en
Prórroga2</t>
  </si>
  <si>
    <t>C=Cartera 
Vencida3</t>
  </si>
  <si>
    <t>Figura 74</t>
  </si>
  <si>
    <t>Figura 75</t>
  </si>
  <si>
    <t>Figura 76</t>
  </si>
  <si>
    <t>Figura 77</t>
  </si>
  <si>
    <t>Figura 78</t>
  </si>
  <si>
    <t>Figura 79</t>
  </si>
  <si>
    <t>Figura 95</t>
  </si>
  <si>
    <t>Figura 96</t>
  </si>
  <si>
    <t>Figura 97</t>
  </si>
  <si>
    <t>Figura 98</t>
  </si>
  <si>
    <t>Septiembre
2021</t>
  </si>
  <si>
    <t>var abs sep 21/dic 20</t>
  </si>
  <si>
    <t>var %  sep 21/dic 20</t>
  </si>
  <si>
    <t>Porcentaje de trabajadores asegurados hombres, septiembre2021</t>
  </si>
  <si>
    <t>2021/Sep</t>
  </si>
  <si>
    <t>Nota 1: Cifras preliminares para enero-agosto 2021.</t>
  </si>
  <si>
    <t>Nota 1: Carne en canal se refiere al cuerpo del animal sacrificado, sangrado, desollado, eviscerado, sin cabeza ni extremidades. La canal es el producto primario; es un paso intermedio en la producción de carne, que es el producto terminado. Nota 2: Cifras preliminares para enero-agosto 2021.</t>
  </si>
  <si>
    <t>Michoacán de Ocampo</t>
  </si>
  <si>
    <t>Nota 2: Cifras preliminares para agosto de 2021.</t>
  </si>
  <si>
    <t>Nota 2: Cifras preliminares para agosto 2021.</t>
  </si>
  <si>
    <t>Indicador</t>
  </si>
  <si>
    <t>Diferencia</t>
  </si>
  <si>
    <t>2021-09-01</t>
  </si>
  <si>
    <t>2006/09</t>
  </si>
  <si>
    <t>2007/09</t>
  </si>
  <si>
    <t>2008/09</t>
  </si>
  <si>
    <t>2009/09</t>
  </si>
  <si>
    <t>2010/09</t>
  </si>
  <si>
    <t>2011/09</t>
  </si>
  <si>
    <t>2012/09</t>
  </si>
  <si>
    <t>2013/09</t>
  </si>
  <si>
    <t>2014/09</t>
  </si>
  <si>
    <t>2015/09</t>
  </si>
  <si>
    <t>2016/09</t>
  </si>
  <si>
    <t>2021/09</t>
  </si>
  <si>
    <t>variación</t>
  </si>
  <si>
    <t>septiembre nuevos</t>
  </si>
  <si>
    <t>septiembre permanentes</t>
  </si>
  <si>
    <t>Nuevos16</t>
  </si>
  <si>
    <t>TA_sep21</t>
  </si>
  <si>
    <t>TP_sep21</t>
  </si>
  <si>
    <t>AGO %</t>
  </si>
  <si>
    <t>AGO PROM</t>
  </si>
  <si>
    <t>AGO $</t>
  </si>
  <si>
    <t>AGO EST</t>
  </si>
  <si>
    <t>Trab_aseg_sep21</t>
  </si>
  <si>
    <t>ago-2021</t>
  </si>
  <si>
    <t>Figura 26</t>
  </si>
  <si>
    <t>Figura 27</t>
  </si>
  <si>
    <t>Figura 28</t>
  </si>
  <si>
    <t>Figura 29</t>
  </si>
  <si>
    <t>Figura 30</t>
  </si>
  <si>
    <t>Figura 31</t>
  </si>
  <si>
    <t>Figura 53</t>
  </si>
  <si>
    <t>Figura 54</t>
  </si>
  <si>
    <t>Figura 55</t>
  </si>
  <si>
    <t>Figura 122</t>
  </si>
  <si>
    <t>Figura 123</t>
  </si>
  <si>
    <t>Figura 124</t>
  </si>
  <si>
    <t>Figura 125</t>
  </si>
  <si>
    <t>Figura 126</t>
  </si>
  <si>
    <t>Figura 127</t>
  </si>
  <si>
    <t>Figura 128</t>
  </si>
  <si>
    <t>Figura 129</t>
  </si>
  <si>
    <t>Figura 130</t>
  </si>
  <si>
    <t>Figura 131</t>
  </si>
  <si>
    <t>Figura 132</t>
  </si>
  <si>
    <t>Figura 133</t>
  </si>
  <si>
    <t>Figura 134</t>
  </si>
  <si>
    <t>Figura 135</t>
  </si>
  <si>
    <t>Figura 136</t>
  </si>
  <si>
    <t>Figura 137</t>
  </si>
  <si>
    <t>Figura 138</t>
  </si>
  <si>
    <t>Figura 139</t>
  </si>
  <si>
    <t>Figura 140</t>
  </si>
  <si>
    <t>Figura 141</t>
  </si>
  <si>
    <t>Figura 142</t>
  </si>
  <si>
    <t>Figura 143</t>
  </si>
  <si>
    <t>Figura 144</t>
  </si>
  <si>
    <t>Figura 145</t>
  </si>
  <si>
    <t>Figura 146</t>
  </si>
  <si>
    <t>Figura 147</t>
  </si>
  <si>
    <t>Figura 148</t>
  </si>
  <si>
    <t>Figura 149</t>
  </si>
  <si>
    <t>Figura 150</t>
  </si>
  <si>
    <t>Figura 151</t>
  </si>
  <si>
    <t>Octubre
2021</t>
  </si>
  <si>
    <t>Octubre
2020</t>
  </si>
  <si>
    <t>var  % oct 21/dic20</t>
  </si>
  <si>
    <t>var abs oct 21/dic 20</t>
  </si>
  <si>
    <t>2021/octubre</t>
  </si>
  <si>
    <t>var oct 21/dic 20</t>
  </si>
  <si>
    <t>abs-oct 21/dic 20</t>
  </si>
  <si>
    <t>Porcentaje de trabajadores asegurados registrados por grupo de edad, octubre 2021</t>
  </si>
  <si>
    <t>Nacional y Jalisco, septiembre y octubre 2021</t>
  </si>
  <si>
    <t>2000/Oct</t>
  </si>
  <si>
    <t>2001/Oct</t>
  </si>
  <si>
    <t>2002/Oct</t>
  </si>
  <si>
    <t>2003/Oct</t>
  </si>
  <si>
    <t>2004/Oct</t>
  </si>
  <si>
    <t>2005/Oct</t>
  </si>
  <si>
    <t>2006/Oct</t>
  </si>
  <si>
    <t>2007/Oct</t>
  </si>
  <si>
    <t>2008/Oct</t>
  </si>
  <si>
    <t>2009/Oct</t>
  </si>
  <si>
    <t>2010/Oct</t>
  </si>
  <si>
    <t>2011/Oct</t>
  </si>
  <si>
    <t>2012/Oct</t>
  </si>
  <si>
    <t>2013/Oct</t>
  </si>
  <si>
    <t>2014/Oct</t>
  </si>
  <si>
    <t>2015/Oct</t>
  </si>
  <si>
    <t>2016/Oct</t>
  </si>
  <si>
    <t>2017/Oct</t>
  </si>
  <si>
    <t>2018/Oct</t>
  </si>
  <si>
    <t>2019/Oct</t>
  </si>
  <si>
    <t>2021/Oct</t>
  </si>
  <si>
    <t>Porcentaje de contrataciones y separaciones de puestos de trabajo registrados al IMSS en el Estado de Jalisco, en los meses de octubre de 2006-2021</t>
  </si>
  <si>
    <t>Etiquetas de fila</t>
  </si>
  <si>
    <t>Suma de var aa</t>
  </si>
  <si>
    <t>tiempo</t>
  </si>
  <si>
    <t>value</t>
  </si>
  <si>
    <t>var tt</t>
  </si>
  <si>
    <t>var aa</t>
  </si>
  <si>
    <t>I</t>
  </si>
  <si>
    <t>II</t>
  </si>
  <si>
    <t>III</t>
  </si>
  <si>
    <t>IV</t>
  </si>
  <si>
    <t>Altos Sur</t>
  </si>
  <si>
    <t>Lagunas</t>
  </si>
  <si>
    <t>Valles</t>
  </si>
  <si>
    <t>Sierra de Amula</t>
  </si>
  <si>
    <t>Costa-Sierra Occidental</t>
  </si>
  <si>
    <t>Ciénega</t>
  </si>
  <si>
    <t>Norte</t>
  </si>
  <si>
    <t>Costa Sur</t>
  </si>
  <si>
    <t>Sureste</t>
  </si>
  <si>
    <t>Centro</t>
  </si>
  <si>
    <t>Altos Norte</t>
  </si>
  <si>
    <t>Estatal</t>
  </si>
  <si>
    <t>Sur</t>
  </si>
  <si>
    <t>No identificado</t>
  </si>
  <si>
    <t>NO</t>
  </si>
  <si>
    <t>Trimestre</t>
  </si>
  <si>
    <t>Remesas</t>
  </si>
  <si>
    <t>Clv. región</t>
  </si>
  <si>
    <t>Clv. Mpio.</t>
  </si>
  <si>
    <t>Nombre región</t>
  </si>
  <si>
    <t>Participación %</t>
  </si>
  <si>
    <t>Nuevas inversiones</t>
  </si>
  <si>
    <t>Reinversión de utilidades</t>
  </si>
  <si>
    <t>Var % trim anterior</t>
  </si>
  <si>
    <t>Diferencia abs</t>
  </si>
  <si>
    <t>Cuentas entre compañías</t>
  </si>
  <si>
    <t>3er trimestre</t>
  </si>
  <si>
    <t>Total general</t>
  </si>
  <si>
    <t>Inversión Extranjera Directa, enero-diciembre de 2017, 2018 y 2019 en Jalisco, con cifras preliminares, millones de dólares</t>
  </si>
  <si>
    <t>3er timestre</t>
  </si>
  <si>
    <t>3T 2020</t>
  </si>
  <si>
    <t>3T 2021</t>
  </si>
  <si>
    <t>Dif</t>
  </si>
  <si>
    <t>Var anual</t>
  </si>
  <si>
    <t>Veracruz de Ignacio de la Llave</t>
  </si>
  <si>
    <t>Pais</t>
  </si>
  <si>
    <t>IED</t>
  </si>
  <si>
    <t>Belice</t>
  </si>
  <si>
    <t>Ecuador</t>
  </si>
  <si>
    <t>El Salvador</t>
  </si>
  <si>
    <t>Guatemala</t>
  </si>
  <si>
    <t>Luxemburgo</t>
  </si>
  <si>
    <t>Malasia</t>
  </si>
  <si>
    <t>Noruega</t>
  </si>
  <si>
    <t>Puerto Rico</t>
  </si>
  <si>
    <t>Sudáfrica</t>
  </si>
  <si>
    <t>Suiza</t>
  </si>
  <si>
    <t>Francia</t>
  </si>
  <si>
    <t>Chile</t>
  </si>
  <si>
    <t>Costa Rica</t>
  </si>
  <si>
    <t>Colombia</t>
  </si>
  <si>
    <t>Argentina</t>
  </si>
  <si>
    <t>Venezuela</t>
  </si>
  <si>
    <t>India</t>
  </si>
  <si>
    <t>Dinamarca</t>
  </si>
  <si>
    <t>Singapur</t>
  </si>
  <si>
    <t>Bélgica</t>
  </si>
  <si>
    <t>Australia</t>
  </si>
  <si>
    <t>Italia</t>
  </si>
  <si>
    <t>Hong Kong</t>
  </si>
  <si>
    <t>Otros países</t>
  </si>
  <si>
    <t>China</t>
  </si>
  <si>
    <t>Alemania</t>
  </si>
  <si>
    <t>Países Bajos</t>
  </si>
  <si>
    <t>Brasil</t>
  </si>
  <si>
    <t>Japón</t>
  </si>
  <si>
    <t>Canadá</t>
  </si>
  <si>
    <t>España</t>
  </si>
  <si>
    <t>Reino Unido de la 
Gran Bretaña e Irlanda del Norte</t>
  </si>
  <si>
    <t>Estados Unidos de América</t>
  </si>
  <si>
    <t>Austria</t>
  </si>
  <si>
    <t>C</t>
  </si>
  <si>
    <t>Corea, República de</t>
  </si>
  <si>
    <t>Federación de Rusia</t>
  </si>
  <si>
    <t>Filipinas</t>
  </si>
  <si>
    <t>Finlandia</t>
  </si>
  <si>
    <t>Irlanda</t>
  </si>
  <si>
    <t>Israel</t>
  </si>
  <si>
    <t>Nicaragua</t>
  </si>
  <si>
    <t>Nueva Zelandia</t>
  </si>
  <si>
    <t>Panamá</t>
  </si>
  <si>
    <t>Perú</t>
  </si>
  <si>
    <t>Polonia</t>
  </si>
  <si>
    <t>Portugal</t>
  </si>
  <si>
    <t>República Checa</t>
  </si>
  <si>
    <t>Suecia</t>
  </si>
  <si>
    <t>Taiwán</t>
  </si>
  <si>
    <t>Uruguay</t>
  </si>
  <si>
    <t>(millones de dólares)</t>
  </si>
  <si>
    <t>Sector económico</t>
  </si>
  <si>
    <t>ene-sep 2020</t>
  </si>
  <si>
    <t>ene-sep 2021</t>
  </si>
  <si>
    <t>% var</t>
  </si>
  <si>
    <t>Var abs</t>
  </si>
  <si>
    <t>11 Agricultura, cría y explotación de animales, aprovechamiento forestal, pesca y caza</t>
  </si>
  <si>
    <t>21 Minería</t>
  </si>
  <si>
    <t>22 Generación, transmisión y distribución de energía eléctrica, suministro de agua y de gas por ductos al consumidor final</t>
  </si>
  <si>
    <t>23 Construcción</t>
  </si>
  <si>
    <t>31-33 Industrias manufactureras</t>
  </si>
  <si>
    <t>43 y 46 Comercio</t>
  </si>
  <si>
    <t>48 y 49 Transportes, correos y almacenamiento</t>
  </si>
  <si>
    <t>51 Información en medios masivos</t>
  </si>
  <si>
    <t>52 Servicios financieros y de seguros</t>
  </si>
  <si>
    <t>53 Servicios inmobiliarios y de alquiler de bienes muebles e intangibles</t>
  </si>
  <si>
    <t>54 Servicios profesionales, científicos y técnicos</t>
  </si>
  <si>
    <t>56 Servicios de apoyo a los negocios y manejo de residuos y desechos, y servicios de remediación</t>
  </si>
  <si>
    <t>61 Servicios educativos</t>
  </si>
  <si>
    <t>62 Servicios de salud y de asistencia social</t>
  </si>
  <si>
    <t>71 Servicios de esparcimiento culturales y deportivos, y otros servicios recreativos</t>
  </si>
  <si>
    <t>72 Servicios de alojamiento temporal y de preparación de alimentos y bebidas</t>
  </si>
  <si>
    <t>81 Otros servicios excepto actividades gubernamentales</t>
  </si>
  <si>
    <t>acumulado</t>
  </si>
  <si>
    <t>acumulado 2020</t>
  </si>
  <si>
    <t>acumulado 2021</t>
  </si>
  <si>
    <t>Monterrey</t>
  </si>
  <si>
    <t>Puebla-Tlaxcala</t>
  </si>
  <si>
    <t>Toluca</t>
  </si>
  <si>
    <t>Valle de México</t>
  </si>
  <si>
    <t>Indice</t>
  </si>
  <si>
    <t>var_trim_anterior</t>
  </si>
  <si>
    <t>var_trimestral</t>
  </si>
  <si>
    <t>var_promedio_trim</t>
  </si>
  <si>
    <t>MunEdo</t>
  </si>
  <si>
    <t>Guadalupe</t>
  </si>
  <si>
    <t>Guadalupe, Zac</t>
  </si>
  <si>
    <t>Zacatecas, Zac</t>
  </si>
  <si>
    <t>Gustavo A. Madero</t>
  </si>
  <si>
    <t>Gustavo A. Madero, CDMX</t>
  </si>
  <si>
    <t>Mexicali</t>
  </si>
  <si>
    <t>Iztapalapa</t>
  </si>
  <si>
    <t>Iztapalapa, CDMX</t>
  </si>
  <si>
    <t>Tijuana</t>
  </si>
  <si>
    <t>Benito Juárez</t>
  </si>
  <si>
    <t>Benito Juárez, CDMX</t>
  </si>
  <si>
    <t>La Paz</t>
  </si>
  <si>
    <t>Nacajuca</t>
  </si>
  <si>
    <t>Nacajuca, Tab</t>
  </si>
  <si>
    <t>Los Cabos</t>
  </si>
  <si>
    <t>Centro, Tab</t>
  </si>
  <si>
    <t>Tizayuca</t>
  </si>
  <si>
    <t>Tizayuca, Hdo</t>
  </si>
  <si>
    <t>Carmen</t>
  </si>
  <si>
    <t>Cuauhtémoc</t>
  </si>
  <si>
    <t>Cuauhtémoc, CDMX</t>
  </si>
  <si>
    <t>Tapachula</t>
  </si>
  <si>
    <t>Aguascalientes, Ags</t>
  </si>
  <si>
    <t>Tuxtla Gutiérrez</t>
  </si>
  <si>
    <t>Mineral de la Reforma</t>
  </si>
  <si>
    <t>Mineral de la Reforma, Hdo</t>
  </si>
  <si>
    <t>León</t>
  </si>
  <si>
    <t>León, Gto</t>
  </si>
  <si>
    <t>Juárez</t>
  </si>
  <si>
    <t>Jesús María, Ags</t>
  </si>
  <si>
    <t>Celaya</t>
  </si>
  <si>
    <t>Celaya, Gto</t>
  </si>
  <si>
    <t>Tecámac</t>
  </si>
  <si>
    <t>Tecámac, Edomex</t>
  </si>
  <si>
    <t>Zumpango</t>
  </si>
  <si>
    <t>Zumpango, Edomex</t>
  </si>
  <si>
    <t>Toluca, Edomex</t>
  </si>
  <si>
    <t>Saltillo</t>
  </si>
  <si>
    <t>Gómez Palacio</t>
  </si>
  <si>
    <t>Gómez Palacio, Dur</t>
  </si>
  <si>
    <t>Torreón</t>
  </si>
  <si>
    <t>Durango, Dur</t>
  </si>
  <si>
    <t>Manzanillo</t>
  </si>
  <si>
    <t>Apizaco</t>
  </si>
  <si>
    <t>Apizaco, Tlax</t>
  </si>
  <si>
    <t>Villa de Álvarez</t>
  </si>
  <si>
    <t>Querétaro, Qro</t>
  </si>
  <si>
    <t>Tlaxcala, Tlax</t>
  </si>
  <si>
    <t>Tlacolula de Matamoros</t>
  </si>
  <si>
    <t>Tlacolula de Matamoros, Oax</t>
  </si>
  <si>
    <t>Reynosa</t>
  </si>
  <si>
    <t>Reynosa, Tamps</t>
  </si>
  <si>
    <t>Matamoros</t>
  </si>
  <si>
    <t>Matamoros, Tamps</t>
  </si>
  <si>
    <t>Acapulco de Juárez</t>
  </si>
  <si>
    <t>Apodaca</t>
  </si>
  <si>
    <t>Apodaca, NL</t>
  </si>
  <si>
    <t>Zihuatanejo de Azueta</t>
  </si>
  <si>
    <t>Hermosillo</t>
  </si>
  <si>
    <t>Hermosillo, Son</t>
  </si>
  <si>
    <t>El Marqués</t>
  </si>
  <si>
    <t>El Marqués, Qro</t>
  </si>
  <si>
    <t>Tapachula, Chis</t>
  </si>
  <si>
    <t>San Pedro Tlaquepaque</t>
  </si>
  <si>
    <t>Villa de Álvarez, Col</t>
  </si>
  <si>
    <t>Cajeme</t>
  </si>
  <si>
    <t>Cajeme, Son</t>
  </si>
  <si>
    <t>San Juan Bautista Tuxtepec</t>
  </si>
  <si>
    <t>San Juan Bautista Tuxtepec, Oax</t>
  </si>
  <si>
    <t>Juárez, NL</t>
  </si>
  <si>
    <t>García</t>
  </si>
  <si>
    <t>García, NL</t>
  </si>
  <si>
    <t>Tuxtla Gutiérrez, Chis</t>
  </si>
  <si>
    <t>Morelia</t>
  </si>
  <si>
    <t>Soledad de Graciano Sánchez</t>
  </si>
  <si>
    <t>Soledad de Graciano Sánchez, SLP</t>
  </si>
  <si>
    <t>Uruapan</t>
  </si>
  <si>
    <t>Saltillo, Coah</t>
  </si>
  <si>
    <t>Emiliano Zapata</t>
  </si>
  <si>
    <t>Mérida</t>
  </si>
  <si>
    <t>Mérida, Yuc</t>
  </si>
  <si>
    <t>Temixco</t>
  </si>
  <si>
    <t>Manzanillo, Col</t>
  </si>
  <si>
    <t>Bahía de Banderas</t>
  </si>
  <si>
    <t>San Luis Potosí, SLP</t>
  </si>
  <si>
    <t>Tepic</t>
  </si>
  <si>
    <t>Torreón, Coah</t>
  </si>
  <si>
    <t>Kanasín</t>
  </si>
  <si>
    <t>Kanasín, Yuc</t>
  </si>
  <si>
    <t>Tlajomulco de Zúñiga, Jal</t>
  </si>
  <si>
    <t>Puebla, Pue</t>
  </si>
  <si>
    <t>Mexicali, BC</t>
  </si>
  <si>
    <t>San Pedro Tlaquepaque, Jal</t>
  </si>
  <si>
    <t>Huejotzingo</t>
  </si>
  <si>
    <t>Zapopan, Jal</t>
  </si>
  <si>
    <t>Huejotzingo, Pue</t>
  </si>
  <si>
    <t>Acapulco de Juárez, Gue</t>
  </si>
  <si>
    <t>Culiacán</t>
  </si>
  <si>
    <t>Culiacán, Sin</t>
  </si>
  <si>
    <t>Zihuatanejo de Azueta, Gue</t>
  </si>
  <si>
    <t>Solidaridad</t>
  </si>
  <si>
    <t>Coatzacoalcos</t>
  </si>
  <si>
    <t>Coatzacoalcos, Ver</t>
  </si>
  <si>
    <t>Uruapan, Mich</t>
  </si>
  <si>
    <t>Temixco, Mor</t>
  </si>
  <si>
    <t>Mazatlán</t>
  </si>
  <si>
    <t>Veracruz, Ver</t>
  </si>
  <si>
    <t>Mazatlán, Sin</t>
  </si>
  <si>
    <t>Emiliano Zapata, Mor</t>
  </si>
  <si>
    <t>Campeche, Camp</t>
  </si>
  <si>
    <t>Carmen, Camp</t>
  </si>
  <si>
    <t>Chihuahua, Chih</t>
  </si>
  <si>
    <t>Juárez, Chih</t>
  </si>
  <si>
    <t>Tijuana, BC</t>
  </si>
  <si>
    <t>Tepic, Nay</t>
  </si>
  <si>
    <t>Bahía de Banderas, Nay</t>
  </si>
  <si>
    <t>La Paz, BCS</t>
  </si>
  <si>
    <t>Los Cabos, BCS</t>
  </si>
  <si>
    <t>Benito Juárez, Qroo</t>
  </si>
  <si>
    <t>Solidaridad, Qroo</t>
  </si>
  <si>
    <t>Var % mun seleccionados</t>
  </si>
  <si>
    <t>trim</t>
  </si>
  <si>
    <t>2005</t>
  </si>
  <si>
    <t>2006</t>
  </si>
  <si>
    <t>2007</t>
  </si>
  <si>
    <t>2008</t>
  </si>
  <si>
    <t>2009</t>
  </si>
  <si>
    <t>2010</t>
  </si>
  <si>
    <t>2011</t>
  </si>
  <si>
    <t>2012</t>
  </si>
  <si>
    <t>2020*</t>
  </si>
  <si>
    <t>II*</t>
  </si>
  <si>
    <t>Entidades</t>
  </si>
  <si>
    <t>Primer trimestre</t>
  </si>
  <si>
    <t>Informalidad</t>
  </si>
  <si>
    <t>Instituto Nacional de Estadística y Geografía</t>
  </si>
  <si>
    <t>Encuesta Nacional de Ocupación y Empleo trimestral. Indicadores estratégicos</t>
  </si>
  <si>
    <t>Indicadores</t>
  </si>
  <si>
    <t>Tercer trimestre</t>
  </si>
  <si>
    <t>1. Población</t>
  </si>
  <si>
    <t>   15 años y más</t>
  </si>
  <si>
    <t>2. Población de 15 años y más</t>
  </si>
  <si>
    <t>   2.1. Población económicamente activa</t>
  </si>
  <si>
    <t>      Población ocupada</t>
  </si>
  <si>
    <t>      Población desocupada</t>
  </si>
  <si>
    <t>   2.2. Población no económicamente activa</t>
  </si>
  <si>
    <t>      Población disponible</t>
  </si>
  <si>
    <t>      Población no disponible</t>
  </si>
  <si>
    <t>PEA Ocupada</t>
  </si>
  <si>
    <t>PEA Desocupada</t>
  </si>
  <si>
    <t>PNEA Disponible</t>
  </si>
  <si>
    <t>PNEA No disponible</t>
  </si>
  <si>
    <t>TD</t>
  </si>
  <si>
    <t>Tipo de ocupación</t>
  </si>
  <si>
    <t>Miles de personas</t>
  </si>
  <si>
    <t>Porcentaje dentro de la PEA</t>
  </si>
  <si>
    <t>Porcentaje dentro de la PEA ocupada</t>
  </si>
  <si>
    <t>PEA</t>
  </si>
  <si>
    <t>Ocupados</t>
  </si>
  <si>
    <t xml:space="preserve">         Trabajadores subordinados y remunerados</t>
  </si>
  <si>
    <t xml:space="preserve">         Empleadores</t>
  </si>
  <si>
    <t xml:space="preserve">         Trabajadores por cuenta propia</t>
  </si>
  <si>
    <t xml:space="preserve">         Trabajadores no remunerados</t>
  </si>
  <si>
    <t>Desocupados</t>
  </si>
  <si>
    <t>2021 T2</t>
  </si>
  <si>
    <t>2021 T3</t>
  </si>
  <si>
    <t>Variación %</t>
  </si>
  <si>
    <t>Tasa de desocupación</t>
  </si>
  <si>
    <t>Población de 15 años y más</t>
  </si>
  <si>
    <t>PNEA</t>
  </si>
  <si>
    <t>PEA ocupada</t>
  </si>
  <si>
    <t>Tasa de participación</t>
  </si>
  <si>
    <t xml:space="preserve"> Trabajadores subordinados y remunerados</t>
  </si>
  <si>
    <t xml:space="preserve"> Empleadores</t>
  </si>
  <si>
    <t xml:space="preserve"> Trabajadores por cuenta propia</t>
  </si>
  <si>
    <t xml:space="preserve"> Trabajadores no remunerados</t>
  </si>
  <si>
    <t>ll</t>
  </si>
  <si>
    <t>ll*</t>
  </si>
  <si>
    <t>tercer trimestre de 2021</t>
  </si>
  <si>
    <t xml:space="preserve">Coahuila </t>
  </si>
  <si>
    <t xml:space="preserve">Michoacán </t>
  </si>
  <si>
    <t xml:space="preserve">Veracruz </t>
  </si>
  <si>
    <t>Segundo trimestre de 2021</t>
  </si>
  <si>
    <t>Tercer trimestre de 2021</t>
  </si>
  <si>
    <t>Precio Promedio</t>
  </si>
  <si>
    <t>Precio Mediana</t>
  </si>
  <si>
    <t>Precio Mínimo</t>
  </si>
  <si>
    <t>Precio Máximo</t>
  </si>
  <si>
    <t>Número de viviendas</t>
  </si>
  <si>
    <t>Tlajomulco</t>
  </si>
  <si>
    <t>Tonala</t>
  </si>
  <si>
    <t>Colonias con información</t>
  </si>
  <si>
    <t>Colonias sin información</t>
  </si>
  <si>
    <t>Total de colonias</t>
  </si>
  <si>
    <t>% de colonias con información</t>
  </si>
  <si>
    <t>Rango de precios</t>
  </si>
  <si>
    <t>Colonias</t>
  </si>
  <si>
    <t>% de colonias</t>
  </si>
  <si>
    <t>2 millones o menos</t>
  </si>
  <si>
    <t>2 a 4 millones</t>
  </si>
  <si>
    <t>4 a 7.5 millones</t>
  </si>
  <si>
    <t>7.5 millones a 15 millones</t>
  </si>
  <si>
    <t>15 millones y más</t>
  </si>
  <si>
    <t>Colonia</t>
  </si>
  <si>
    <t>Oferta</t>
  </si>
  <si>
    <t>Los Pinos</t>
  </si>
  <si>
    <t>Zotogrande</t>
  </si>
  <si>
    <t>Puerta Aqua</t>
  </si>
  <si>
    <t>Ayamonte</t>
  </si>
  <si>
    <t>Los Frailes</t>
  </si>
  <si>
    <t>Alcazar Poniente</t>
  </si>
  <si>
    <t>Bosque De Los Lagos</t>
  </si>
  <si>
    <t>Las Lomas Golf  Habitat</t>
  </si>
  <si>
    <t>San Miguel De La Colina</t>
  </si>
  <si>
    <t>Real San Bernardo</t>
  </si>
  <si>
    <t>Colinas De La Abadia</t>
  </si>
  <si>
    <t>Alcazar Oriente</t>
  </si>
  <si>
    <t>Rancho Contento</t>
  </si>
  <si>
    <t>Santa Isabel</t>
  </si>
  <si>
    <t>Lomas Del Bosque</t>
  </si>
  <si>
    <t>Puerta Las Lomas</t>
  </si>
  <si>
    <t>Condominio Campo De Golf Santa Anita</t>
  </si>
  <si>
    <t>Atlas Colomos</t>
  </si>
  <si>
    <t>Colinas De San Javier</t>
  </si>
  <si>
    <t>Villa Fontana Aqua</t>
  </si>
  <si>
    <t>Arvento</t>
  </si>
  <si>
    <t>Lomas Del Mirador E3</t>
  </si>
  <si>
    <t>Colinas Desarrollo</t>
  </si>
  <si>
    <t>Valle De Los Encinos</t>
  </si>
  <si>
    <t>Campo Bello</t>
  </si>
  <si>
    <t>Cima Serena</t>
  </si>
  <si>
    <t>Hacienda La Noria</t>
  </si>
  <si>
    <t>Los Abedules</t>
  </si>
  <si>
    <t>Paseo De Los Agaves</t>
  </si>
  <si>
    <t>Hacienda Santa Fe</t>
  </si>
  <si>
    <t>Mision La Valenciana</t>
  </si>
  <si>
    <t>Renaceres</t>
  </si>
  <si>
    <t>Albereda Residencial</t>
  </si>
  <si>
    <t>Puesta Del Sol</t>
  </si>
  <si>
    <t>Los Cantaros</t>
  </si>
  <si>
    <t>Lomas Del Sur</t>
  </si>
  <si>
    <t>Villalta</t>
  </si>
  <si>
    <t>Rancho Alegre</t>
  </si>
  <si>
    <t>Hacienda Los Fresnos</t>
  </si>
  <si>
    <t>Promedio de Precio</t>
  </si>
  <si>
    <t>Rango de precio</t>
  </si>
  <si>
    <t>Menos a 10,000</t>
  </si>
  <si>
    <t>$10,000 - $19,999</t>
  </si>
  <si>
    <t>$20,000 - $29,999</t>
  </si>
  <si>
    <t>$30,000 - $39,999</t>
  </si>
  <si>
    <t>Mayor o igual a $40,000</t>
  </si>
  <si>
    <t>Condominio Campo de Golf Santa Anita</t>
  </si>
  <si>
    <t>Virreyes</t>
  </si>
  <si>
    <t>Colinas Virreyes</t>
  </si>
  <si>
    <t>El Bajio</t>
  </si>
  <si>
    <t>Villa Verona</t>
  </si>
  <si>
    <t>Puerta de Hierro</t>
  </si>
  <si>
    <t>Puerta de Plata</t>
  </si>
  <si>
    <t>Olivos Residencial</t>
  </si>
  <si>
    <t>El Palomar</t>
  </si>
  <si>
    <t>Valle Real</t>
  </si>
  <si>
    <t>Vallarta San Jorge</t>
  </si>
  <si>
    <t>Vallarta Poniente</t>
  </si>
  <si>
    <t>Terranova</t>
  </si>
  <si>
    <t>Country Club</t>
  </si>
  <si>
    <t>Santa Fe</t>
  </si>
  <si>
    <t>Colinas de San Javier</t>
  </si>
  <si>
    <t>Las Cumbres</t>
  </si>
  <si>
    <t>Monraz</t>
  </si>
  <si>
    <t>La Perla</t>
  </si>
  <si>
    <t>Huentitan El Bajo</t>
  </si>
  <si>
    <t>Santa Cruz del Valle</t>
  </si>
  <si>
    <t>Arcos de Zapopan</t>
  </si>
  <si>
    <t>Villa Fontana</t>
  </si>
  <si>
    <t>Lomas De Zapopan</t>
  </si>
  <si>
    <t>Campo Real</t>
  </si>
  <si>
    <t>Independencia Oriente</t>
  </si>
  <si>
    <t>Santa Eduwiges</t>
  </si>
  <si>
    <t>Lagos del Country</t>
  </si>
  <si>
    <t>Las Terrazas</t>
  </si>
  <si>
    <t>Valle de San Isidro</t>
  </si>
  <si>
    <t>Hacienda del Tepeyac</t>
  </si>
  <si>
    <t>Santa Ana Tepetitlan</t>
  </si>
  <si>
    <t>Vista del Pinar</t>
  </si>
  <si>
    <t>Lomas Universidad</t>
  </si>
  <si>
    <t>Independencia</t>
  </si>
  <si>
    <t>Las Aguilas</t>
  </si>
  <si>
    <t>Las Agujas</t>
  </si>
  <si>
    <t>La Aurora</t>
  </si>
  <si>
    <t>Base de datos, shp, y consulta interactiva:</t>
  </si>
  <si>
    <t>https://iieg.gob.mx/ns/?page_id=11967</t>
  </si>
  <si>
    <t>Fuente: IIEG, Encuesta Telefónica de Confianza del Consumidor Jalisciense (ETCOJ).</t>
  </si>
  <si>
    <t>dic 2020 - oct 2021</t>
  </si>
  <si>
    <t>sep 2021 - oct 2021</t>
  </si>
  <si>
    <t>oct 2020 - oct 2021</t>
  </si>
  <si>
    <t>Jalisco.1</t>
  </si>
  <si>
    <t>Nacional.1</t>
  </si>
  <si>
    <t>2006/10</t>
  </si>
  <si>
    <t>2007/10</t>
  </si>
  <si>
    <t>2008/10</t>
  </si>
  <si>
    <t>2009/10</t>
  </si>
  <si>
    <t>2010/10</t>
  </si>
  <si>
    <t>2011/10</t>
  </si>
  <si>
    <t>2012/10</t>
  </si>
  <si>
    <t>2013/10</t>
  </si>
  <si>
    <t>2014/10</t>
  </si>
  <si>
    <t>2015/10</t>
  </si>
  <si>
    <t>2016/10</t>
  </si>
  <si>
    <t>2021/10</t>
  </si>
  <si>
    <t>Mes anterior 2021-09-01</t>
  </si>
  <si>
    <t>Mes actual 2021-10-01</t>
  </si>
  <si>
    <t>Hace un Año 2020-10-01</t>
  </si>
  <si>
    <t>octubre nuevos</t>
  </si>
  <si>
    <t>octubre permanentes</t>
  </si>
  <si>
    <t>2021-10-01</t>
  </si>
  <si>
    <t>Nuevos17</t>
  </si>
  <si>
    <t>Servicios públicos</t>
  </si>
  <si>
    <t>Nota: La variación anual es la variación con respecto al mismo mes del año anterior. Las horas trabajadas por el personal ocupado total son la suma de las horas normales y extraordinarias efectivamente trabajadas por el personal dependiente de la razón social, el personal suministrado por otra razón social y el personal no remunerado.</t>
  </si>
  <si>
    <t>SEP %</t>
  </si>
  <si>
    <t>SEP PROM</t>
  </si>
  <si>
    <t>SEP $</t>
  </si>
  <si>
    <t>SEP EST</t>
  </si>
  <si>
    <t>2020-09-01 EST</t>
  </si>
  <si>
    <t>sept-2021</t>
  </si>
  <si>
    <t>Ingreso, Índice</t>
  </si>
  <si>
    <t>Variación anual, %</t>
  </si>
  <si>
    <t>Sector SCIAN</t>
  </si>
  <si>
    <t>Personal ocupado, Índice</t>
  </si>
  <si>
    <t>ene-sep 2008</t>
  </si>
  <si>
    <t>ene-sep 2009</t>
  </si>
  <si>
    <t>ene-sep 2010</t>
  </si>
  <si>
    <t>ene-sep 2011</t>
  </si>
  <si>
    <t>ene-sep 2012</t>
  </si>
  <si>
    <t>ene-sep 2013</t>
  </si>
  <si>
    <t>ene-sep 2014</t>
  </si>
  <si>
    <t>ene-sep 2015</t>
  </si>
  <si>
    <t>ene-sep 2016</t>
  </si>
  <si>
    <t>ene-sep 2017</t>
  </si>
  <si>
    <t>ene-sep 2018</t>
  </si>
  <si>
    <t>ene-sep 2019</t>
  </si>
  <si>
    <t>Rank Sep 2021</t>
  </si>
  <si>
    <t>Trab_aseg_oct21</t>
  </si>
  <si>
    <t>Ene-Sep 2021 1/</t>
  </si>
  <si>
    <t>% Participación Jalisco en el Nacional                           (Ene-Sep 2021)</t>
  </si>
  <si>
    <t>Nota 2: Cifras preliminares para septiembre de 2021.</t>
  </si>
  <si>
    <t>% Participación Jalisco en el Nacional                            (Ene-Sep 2021)</t>
  </si>
  <si>
    <t>Nota: Cifras preliminares para septiembre de 2021.</t>
  </si>
  <si>
    <t>Figura 1. Ingresos por remesas, millones de dólares, T1 2003 – T3 2021</t>
  </si>
  <si>
    <t>Figura 2. Porcentaje de los ingresos por remesas por entidad federativa respecto al total nacional, 2021 T3</t>
  </si>
  <si>
    <t>Figura 3. Variación porcentual anual de los ingresos por remesas por entidad federativa, 2021 T3</t>
  </si>
  <si>
    <t>Figura 4. Porcentaje de participación de los ingresos por remesas por municipio con respecto al total estatal, 2021 T3</t>
  </si>
  <si>
    <t>Figura 5. Variación porcentual anual de los ingresos por remesas por municipio, 2021 T3</t>
  </si>
  <si>
    <t>Figura 6. Inversión Extranjera Directa, julio-septiembre de 2019, 2020 y 2021 en Jalisco, con cifras preliminares, millones de dólares</t>
  </si>
  <si>
    <t>Figura 7. Inversión Extranjera Directa por tipo, julio-septiembre de 2019, 2020 y 2021 en Jalisco, con cifras preliminares, millones de dólares</t>
  </si>
  <si>
    <t>Figura 8. Inversión Extranjera Directa por entidad federativa, julio-septiembre 2020-2021, con cifras preliminares, millones de dólares</t>
  </si>
  <si>
    <t>Figura 9. Inversión Extranjera Directa, enero-septiembre de 2019, 2020 y 2021 en Jalisco, con cifras preliminares, millones de dólares</t>
  </si>
  <si>
    <t>Figura 10. Inversión Extranjera Directa por tipo, enero-septiembre de 2019, 2020 y 2021, con cifras preliminares, millones de dólares</t>
  </si>
  <si>
    <t>Figura 11. Inversión Extranjera Directa por entidad federativa, acumulado de 2020 y 2021, con cifras preliminares, millones de dólares</t>
  </si>
  <si>
    <t>Figura 12. Inversión Extranjera Directa en Jalisco por país, enero a septiembre de 2021 con cifras preliminares, millones de dólares</t>
  </si>
  <si>
    <t>Figura 13. Variación porcentual anual de los precios de las viviendas en las principales zonas metropolitanas, primer trimestre de 2013 al tercer trimestre de 2021</t>
  </si>
  <si>
    <t>Figura 14. Comparativo estatal de la variación anual del Índice de Precios de la Vivienda de la Sociedad Hipotecaria Federal, tercer trimestre de 2021</t>
  </si>
  <si>
    <t>Figura 15. Comparativo municipal de la variación anual del Índice de Precios de la Vivienda de la Sociedad Hipotecaria Federal, tercer trimestre de 2021</t>
  </si>
  <si>
    <t>Figura 16. Tasa de desocupación trimestral de Jalisco y Nacional, 2005 T1 – 2021 T3</t>
  </si>
  <si>
    <t>Figura 17. Tasa de desocupación por entidad federativa, 2021 T3</t>
  </si>
  <si>
    <t>Figura 18. Tasa de informalidad laboral por entidad federativa, 2021 T3</t>
  </si>
  <si>
    <t>Figura 19. Composición de la población de 15 años y más de Jalisco, miles de personas y porcentaje, 2021 T3</t>
  </si>
  <si>
    <t>Figura 20. Porcentaje de la población con ingreso laboral inferior al costo de la canasta alimentaria, primer trimestre de 2005 al tercer trimestre de 2021</t>
  </si>
  <si>
    <t>Figura 21. Porcentaje de la población con ingreso laboral inferior al costo de la canasta alimentaria por entidad federativa, tercer trimestre de 2021</t>
  </si>
  <si>
    <t>Figura 22. Variación trimestral del porcentaje de la población en pobreza laboral por entidad federativa, tercer trimestre de 2021, puntos porcentuales</t>
  </si>
  <si>
    <t>Figura 23. Mapa de los precios promedio de venta de vivienda por colonia, julio 2021</t>
  </si>
  <si>
    <t>Figura 24. Mapa de precios promedio de renta de vivienda por colonia, julio 2021</t>
  </si>
  <si>
    <t>Figura 25. Indicador de Confianza del Consumidor Jalisciense, febrero de 2020 a octubre de 2021</t>
  </si>
  <si>
    <t>Figura 26. Porcentaje de cuentas Infonavit en cartera vencida en Jalisco y a nivel nacional, enero 2018 – septiembre 2021</t>
  </si>
  <si>
    <t>Figura 27. Porcentaje de cuentas en cartera vencida de Infonavit por entidad federativa, septiembre 2021</t>
  </si>
  <si>
    <t>Figura 28. Porcentaje de saldos en cartera vencida y prórroga, Jalisco y Nacional, enero 2018 – septiembre 2021</t>
  </si>
  <si>
    <t>Figura 29. Porcentaje del saldo en cartera vencida de Infonavit por entidad federativa, septiembre 2021</t>
  </si>
  <si>
    <t>Figura 30. Inflación mensual a tasa anual, enero 2013 - octubre 2021</t>
  </si>
  <si>
    <t>Figura 31. Inflación anual por ciudades, octubre de 2021</t>
  </si>
  <si>
    <t>Figura 32. Inflación mensual a tasa anual por entidad federativa, octubre 2021</t>
  </si>
  <si>
    <t>Figura 33. Variación anual del índice de precios por objeto de gasto en Jalisco, junio-octubre 2021</t>
  </si>
  <si>
    <t>Figura 34. Inflación anual del rubro de alimentos, bebidas y tabaco por entidad federativa, octubre de 2021</t>
  </si>
  <si>
    <t>Figura 35. Inflación anual del rubro de ropa, calzado y accesorios por entidad federativa, octubre de 2021</t>
  </si>
  <si>
    <t>Figura 36. Inflación anual del rubro de gasto en vivienda por entidad federativa, octubre de 2021</t>
  </si>
  <si>
    <t>Figura 37. Inflación anual del rubro de muebles, aparatos y accesorios domésticos por entidad federativa, octubre de 2021</t>
  </si>
  <si>
    <t>Figura 38. Inflación anual del rubro de gasto en salud y cuidado personal por entidad federativa, octubre de 2021</t>
  </si>
  <si>
    <t>Figura 39. Inflación anual del rubro de gasto en transporte por entidad federativa, octubre de 2021</t>
  </si>
  <si>
    <t>Figura 40. Inflación anual del rubro de educación y esparcimiento por entidad federativa, octubre 2021</t>
  </si>
  <si>
    <t>Figura 41. Inflación anual del rubro de otros servicios por entidad federativa, septiembre 2021</t>
  </si>
  <si>
    <t>Figura 42. Precio promedio mensual de la gasolina regular, premium y diésel en Jalisco, septiembre- octubre 2021, pesos constantes</t>
  </si>
  <si>
    <t>Figura 43. Precio promedio mensual de la gasolina regular en Jalisco y México, enero 2017 - octubre 2021, a pesos constantes</t>
  </si>
  <si>
    <t>Figura 44. Precio promedio mensual de la gasolina regular en Jalisco y México, enero 2017 - octubre 2021, a pesos corrientes</t>
  </si>
  <si>
    <t>Figura 45. Precio promedio mensual de la gasolina premium Jalisco y México, enero 2017 a octubre 2021, a pesos constantes</t>
  </si>
  <si>
    <t>Figura 46. Precio promedio mensual de la gasolina premium Jalisco y México, enero 2017 a octubre 2021, a pesos corrientes</t>
  </si>
  <si>
    <t>Figura 47. Precio promedio mensual de diésel en Jalisco y México, enero 2017 - octubre 2021, a pesos constantes</t>
  </si>
  <si>
    <t>Figura 48. Precio promedio mensual de diésel en Jalisco y México, enero 2017 - octubre 2021, a pesos corrientes</t>
  </si>
  <si>
    <t>Figura 49. Precio promedio gasolina regular, premium, diésel, octubre 2021</t>
  </si>
  <si>
    <t>Figura 50. Número de contrataciones y separaciones registradas en el IMSS Nacional y Jalisco, septiembre y octubre 2021</t>
  </si>
  <si>
    <t>Figura 51. Variación mensual de las contrataciones y separaciones Nacional y Jalisco, octubre vs septiembre 2021</t>
  </si>
  <si>
    <t>Figura 52. Tasa de contrataciones y separaciones de puestos de trabajo registrados al IMSS en Jalisco, en octubre de 2000-2021</t>
  </si>
  <si>
    <t>Figura 53. Tasa de contrataciones y separaciones de puestos de trabajo registrados al IMSS a nivel nacional, en octubre de 2000-2021</t>
  </si>
  <si>
    <t>Figura 54. Tasa de contrataciones y separaciones de puestos de trabajo registrados al IMSS en Jalisco, enero 2020-octubre 2021</t>
  </si>
  <si>
    <t>Figura 55. Tasa de contrataciones y tasa de separación en el IMSS, por delegación estatal, septiembre-octubre 2021</t>
  </si>
  <si>
    <t>Figura 56. Tasa de contrataciones y tasa de separación en el IMSS por delegación estatal, octubre 2021</t>
  </si>
  <si>
    <t>Figura 57. Tasa de desocupación en Jalisco en octubre, 2006-2021</t>
  </si>
  <si>
    <t>Figura 58. Tasa de desocupación mensual por entidad federativa, octubre de 2021</t>
  </si>
  <si>
    <t>Figura 59. Variación mensual en puntos porcentuales de la tasa de desocupación por entidad federativa, octubre de 2021</t>
  </si>
  <si>
    <t>Figura 60. Empleos formales generados en octubre en Jalisco, 2000-2021</t>
  </si>
  <si>
    <t>Figura 61. Empleos formales generados en Jalisco de enero de 2020 a octubre de 2021</t>
  </si>
  <si>
    <t>Figura 62. Empleos formales generados en octubre 2021 por entidad federativa</t>
  </si>
  <si>
    <t>Figura 63. Variación porcentual mensual de empleos generados por entidad federativa, octubre 2021</t>
  </si>
  <si>
    <t>Figura 64. Empleos nuevos en los últimos quince meses (agosto 2020-octubre 2021) por entidad federativa</t>
  </si>
  <si>
    <t>Figura 65. Variación absoluta anual de empleo formal, octubre 2021</t>
  </si>
  <si>
    <t>Figura 66. Variación porcentual anual de empleo formal, octubre 2021</t>
  </si>
  <si>
    <t>Figura 67. Empleos nuevos formales en Jalisco, acumulados enero-octubre, 2000 - 2021</t>
  </si>
  <si>
    <t>Figura 68. Empleos generados por entidad federativa, acumulado 2021</t>
  </si>
  <si>
    <t>Figura 69. Variación porcentual acumulada por entidad federativa, 2021</t>
  </si>
  <si>
    <t>Figura 70. Empleos formales temporales y permanentes por entidad federativa, octubre 2021</t>
  </si>
  <si>
    <t>Figura 71. Los 20 municipios de Jalisco con mayor generación de empleo formal en octubre de 2021</t>
  </si>
  <si>
    <t>Figura 72. Los 20 municipios de Jalisco con mayor generación de empleo formal total, por tipo permanente y eventual, octubre de 2021</t>
  </si>
  <si>
    <t>Figura 73. Los 20 municipios de Jalisco con mayor pérdida de empleo formal en octubre de 2021</t>
  </si>
  <si>
    <t>Figura 74. Los 20 municipios de Jalisco con mayor pérdida de empleo formal total, por tipo permanente y eventual, octubre 2021</t>
  </si>
  <si>
    <t>Figura 75. Trabajadores asegurados en Jalisco por sector, cierre 2015-2020 y octubre de 2021</t>
  </si>
  <si>
    <t>Figura 76. Porcentaje de participación de trabajadores asegurados por división de actividad económica en Jalisco, octubre de 2021</t>
  </si>
  <si>
    <t>Figura 77. Serie histórica de trabajadores asegurados del sector agricultura, ganadería, silvicultura, pesca y caza de Jalisco, cierre 2013-2020 y octubre de 2021</t>
  </si>
  <si>
    <t>Figura 78. Distribución porcentual de los trabajadores asegurados del sector agropecuario de Jalisco por subsector, octubre de 2021</t>
  </si>
  <si>
    <t>Figura 79. Serie histórica del empleo formal en el sector industria de la transformación de Jalisco, cierre 2013-2020 y octubre de 2021</t>
  </si>
  <si>
    <t>Figura 80. Distribución porcentual de los trabajadores asegurados del sector industria de la transformación de Jalisco por subsector, octubre de 2021</t>
  </si>
  <si>
    <t>Figura 81. Serie histórica de los trabajadores asegurados en el IMSS del sector comercio de Jalisco, cierre 2013-2020 y octubre 2021</t>
  </si>
  <si>
    <t>Figura 82. Distribución porcentual de los trabajadores asegurados del sector comercio de Jalisco por subsector, octubre 2021</t>
  </si>
  <si>
    <t>Figura 83. Serie histórica de los trabajadores asegurados al IMSS del sector servicios de Jalisco, cierre 2013-2020 y octubre 2021</t>
  </si>
  <si>
    <t>Figura 84. Porcentaje de participación de los trabajadores asegurados del sector servicios, octubre 2021</t>
  </si>
  <si>
    <t>Figura 85. Distribución porcentual de trabajadores asegurados en el IMSS por sector de actividad económica, octubre 2021 (hombres)</t>
  </si>
  <si>
    <t>Figura 86. Distribución porcentual de trabajadores asegurados en el IMSS por sector de actividad económica, octubre 2021 (mujeres)</t>
  </si>
  <si>
    <t>Figura 87. Distribución porcentual de trabajadores asegurados en el IMSS grupo de edad, octubre 2021</t>
  </si>
  <si>
    <t>Figura 88. Patrones registrados en el IMSS en Jalisco, cierre 2013-2020 y octubre 2021</t>
  </si>
  <si>
    <t>Figura 89. Patrones de Jalisco registrados en el IMSS, por división económica, octubre 2021</t>
  </si>
  <si>
    <t>Figura 90. Patrones nuevos registrados ante el IMSS, por delegación, octubre de 2021</t>
  </si>
  <si>
    <t>Figura 91. Variación mensual de patrones nuevos registrados ante el IMSS, por delegación, octubre de 2021</t>
  </si>
  <si>
    <t>Figura 92. Variación anual absoluta de patrones nuevos registrados ante el IMSS, por delegación, octubre 2021</t>
  </si>
  <si>
    <t>Figura 93. Variación porcentual anual de patrones nuevos registrados ante el IMSS, por delegación, octubre 2021</t>
  </si>
  <si>
    <t>Figura 94. Patrones nuevos registrados ante el IMSS, por delegación, acumulado de 2021</t>
  </si>
  <si>
    <t>Figura 95. Variación porcentual acumulada a octubre de patrones nuevos registrados ante el IMSS, por delegación, 2021</t>
  </si>
  <si>
    <t>Figura 96. Indicador Mensual de la Actividad Industrial de Jalisco. Variación porcentual anual y variación promedio anual con cifras originales, enero 2013-julio 2021</t>
  </si>
  <si>
    <t>Figura 97. Variación porcentual anual del IMAIEF por entidad federativa con cifras originales, julio 2021</t>
  </si>
  <si>
    <t>Figura 98. Indicador Mensual de la Actividad Industrial de Jalisco. Serie desestacionalizada y de tendencia-ciclo, enero 2013-julio 2021</t>
  </si>
  <si>
    <t>Figura 99. Variación porcentual anual del IMAIEF por entidad federativa con cifras desestacionalizadas, julio 2021</t>
  </si>
  <si>
    <t>Figura 100. Variación porcentual mensual del IMAIEF por entidad federativa con cifras desestacionalizadas, julio 2021</t>
  </si>
  <si>
    <t>Figura 101. Variación porcentual con respecto al mismo periodo del año anterior del IMAIEF de actividades secundarias, industria de la construcción e industrias manufactureras de Jalisco con cifras originales, julio 2021</t>
  </si>
  <si>
    <t>Figura 102. Indicador Mensual de la Industria de la Construcción de Jalisco, variación porcentual anual y variación promedio anual con cifras originales, enero 2013-julio 2021</t>
  </si>
  <si>
    <t>Figura 103. Variación porcentual anual del IMAIEF de la industria de la construcción por entidad federativa con cifras originales, julio 2021</t>
  </si>
  <si>
    <t>Figura 104. Indicador Mensual de las Industrias Manufactureras de Jalisco, variación porcentual anual y variación promedio anual con cifras originales, enero 2013-julio 2021</t>
  </si>
  <si>
    <t>Figura 105. Variación porcentual anual del IMAIEF de las industrias manufactureras por entidad federativa con cifras originales, julio 2021</t>
  </si>
  <si>
    <t>Figura 106. Valor de la producción de la industria de la construcción en Jalisco, cifras mensuales en millones de pesos constantes, septiembre 2006-septiembre 2021</t>
  </si>
  <si>
    <t>Figura 107. Valor de la producción de la industria de la construcción en Jalisco, cifras mensuales en millones de pesos constantes, enero 2013-septiembre 2021</t>
  </si>
  <si>
    <t>Figura 108. Variación porcentual anual de la producción de los últimos doce meses de la industria de la construcción en Jalisco, enero 2013-septiembre 2021</t>
  </si>
  <si>
    <t>Figura 109. Distribución porcentual de la producción de la industria de la construcción por entidad federativa, septiembre 2021</t>
  </si>
  <si>
    <t>Figura 110. Variación porcentual anual de la producción de la industria de la construcción por entidad federativa, septiembre 2021</t>
  </si>
  <si>
    <t>Figura 111. Variación porcentual mensual de la producción de la industria de la construcción por entidad federativa, septiembre 2021</t>
  </si>
  <si>
    <t>Figura 112. Variación porcentual anual del personal ocupado de la industria manufacturera por entidad federativa, septiembre 2021</t>
  </si>
  <si>
    <t>Figura 113. Variación porcentual anual de las horas trabajadas por el personal ocupado total en la industria manufacturera por entidad federativa, septiembre 2021</t>
  </si>
  <si>
    <t>Figura 114. Ingresos provenientes del mercado extranjero que obtuvieron los establecimientos manufactureros del programa IMMEX en Jalisco. Cifras mensuales en millones de pesos, enero 2013-septiembre 2021</t>
  </si>
  <si>
    <t>Figura 115. Ingresos provenientes del mercado extranjero que obtuvieron los establecimientos no manufactureros en el programa IMMEX en Jalisco. Cifras mensuales en millones de pesos, enero 2013-septiembre 2021</t>
  </si>
  <si>
    <t>Figura 116. Ingresos provenientes del mercado extranjero que obtuvieron los establecimientos manufactureros y no manufactureros en el programa IMMEX en Jalisco. Cifras acumuladas anuales en millones de pesos y su variación anual, enero 2013-septiembre 2021</t>
  </si>
  <si>
    <t>Figura 117. Número de establecimientos manufactureros y no manufactureros en el programa IMMEX en Jalisco, enero 2013-septiembre 2021</t>
  </si>
  <si>
    <t>Figura 118. Distribución porcentual de los establecimientos manufactureros y no manufactureros con programa IMMEX por entidad federativa, septiembre 2021</t>
  </si>
  <si>
    <t>Figura 119. Personal ocupado en establecimientos manufactureros y no manufactureros en el programa IMMEX en Jalisco, enero 2013-septiembre 2021</t>
  </si>
  <si>
    <t>Figura 120. Variación porcentual anual de personal ocupado en establecimientos manufactureros y no manufactureros en el programa IMMEX en Jalisco, enero 2013-septiembre 2021</t>
  </si>
  <si>
    <t>Figura 121. Distribución porcentual del personal ocupado de los establecimientos manufactureros y no manufactureros con programa IMMEX por entidad federativa, septiembre 2021</t>
  </si>
  <si>
    <t>Figura 122. Índice de los Ingresos totales y variación mensual del comercio al por mayor, enero 2017 – septiembre 2021</t>
  </si>
  <si>
    <t>Figura 123. Variación porcentual anual de los ingresos por suministro de bienes y servicios de empresas de comercio al por mayor por entidad federativa, septiembre de 2021</t>
  </si>
  <si>
    <t>Figura 124. Variación porcentual anual del personal ocupado de las empresas de comercio al por mayor, septiembre de 2021</t>
  </si>
  <si>
    <t>Figura 125. Índice de los Ingresos totales y variación mensual del comercio al por menor, enero 2017 – septiembre 2021</t>
  </si>
  <si>
    <t>Figura 126. Variación porcentual anual de los ingresos por suministro de bienes y servicios de empresas de comercio al por menor por entidad federativa, septiembre de 2021</t>
  </si>
  <si>
    <t>Figura 127. Variación porcentual anual del personal ocupado de las empresas de comercio al por menor, septiembre de 2021</t>
  </si>
  <si>
    <t>Figura 128. Índice de los ingresos totales y variación anual, sector 51, enero 2014 – septiembre 2021</t>
  </si>
  <si>
    <t>Figura 129. Variación porcentual anual de los ingresos por suministro de bienes y servicios, sector 51 por entidad federativa, septiembre de 2021</t>
  </si>
  <si>
    <t>Figura 130. Índice de personal ocupado y variación anual, sector 51, enero 2014 – septiembre 2021</t>
  </si>
  <si>
    <t>Figura 131. Variación porcentual anual del personal ocupado, sector 51 por entidad federativa, septiembre de 2021</t>
  </si>
  <si>
    <t>Figura 132. Índice de los ingresos totales y variación anual, sector 56, enero 2014 – septiembre 2021</t>
  </si>
  <si>
    <t>Figura 133. Variación porcentual anual de los ingresos por suministro de bienes y servicios, sector 56 por entidad federativa, septiembre de 2021</t>
  </si>
  <si>
    <t>Figura 134. Índice de personal ocupado y variación anual, sector 56, enero 2014 – septiembre 2021</t>
  </si>
  <si>
    <t>Figura 135. Variación porcentual anual del personal ocupado, sector 56 por entidad federativa, septiembre de 2021</t>
  </si>
  <si>
    <t>Figura 136. Índice de los ingresos totales y variación anual, sector 72, enero 2014 – septiembre 2021</t>
  </si>
  <si>
    <t>Figura 137. Variación porcentual anual de los ingresos por suministro de bienes y servicios, sector 72 por entidad federativa, septiembre de 2021</t>
  </si>
  <si>
    <t>Figura 138. Índice de personal ocupado y variación anual, sector 72, enero 2014 – septiembre 2021</t>
  </si>
  <si>
    <t>Figura 139. Variación porcentual anual del personal ocupado, sector 72 por entidad federativa, septiembre de 2021</t>
  </si>
  <si>
    <t>Figura 140. Unidades vendidas eléctricas e hibridas (conectables y no conectables) en Jalisco, mensual, enero 2016- agosto 2021</t>
  </si>
  <si>
    <t>Figura 141. Distribución porcentual de unidades vendidas de vehículos híbridos (conectables y no conectables) en Jalisco en agosto 2021</t>
  </si>
  <si>
    <t>Figura 142. Vehículos híbridos y eléctricos vendidos por entidad federativa, agosto 2021</t>
  </si>
  <si>
    <t>Figura 143. Vehículos híbridos y eléctricos vendidos por cada millón de habitantes por entidad federativa, agosto 2021</t>
  </si>
  <si>
    <t>Figura 144. Número de cabezas sacrificadas en Jalisco en septiembre 2008 – 2021</t>
  </si>
  <si>
    <t>Figura 145. Producción de carne en canal en Jalisco en septiembre 2008 – 2021, toneladas</t>
  </si>
  <si>
    <t>Figura 146. Número de cabezas sacrificadas en Jalisco en enero-septiembre 2008 – 2021</t>
  </si>
  <si>
    <t>Figura 147. Producción de carne en canal en Jalisco en enero-septiembre 2008-2021, toneladas</t>
  </si>
  <si>
    <t>Figura 148. Producción de carne en canal de ganado bovino por entidad federativa, septiembre 2021, toneladas</t>
  </si>
  <si>
    <t>Figura 149. Producción de carne en canal de ganado porcino por entidad federativa, septiembre de 2021, toneladas</t>
  </si>
  <si>
    <t>Figura 150. Producción de carne en canal de ganado ovino por entidad federativa, septiembre 2021, toneladas</t>
  </si>
  <si>
    <t>Figura 151. Producción de carne en canal de ganado caprino por entidad federativa, septiembre 2021, toneladas</t>
  </si>
  <si>
    <t>Figura 152 bovino. Variación porcentual anual de la producción de carne en canal, Jalisco, enero de 2019 a septiembre 2021</t>
  </si>
  <si>
    <t>Figura 152 caprino. Variación porcentual anual de la producción de carne en canal, Jalisco, enero de 2019 a septiembre 2021</t>
  </si>
  <si>
    <t>Figura 152 porcino. Variación porcentual anual de la producción de carne en canal, Jalisco, enero de 2019 a septiembre 2021</t>
  </si>
  <si>
    <t>Figura 152 ovino. Variación porcentual anual de la producción de carne en canal, Jalisco, enero de 2019 a septiembre 2021</t>
  </si>
  <si>
    <t>Figura 153-164. empleo de octubre 2021</t>
  </si>
  <si>
    <t>Tabla 1. Inversión Extranjera Directa en Jalisco por sector de actividad económica, enero a septiembre de 2020 y 2021 con cifras preliminares, millones de dólares</t>
  </si>
  <si>
    <t>Tabla 2. Composición de la población ocupada en Jalisco, 2021 T3</t>
  </si>
  <si>
    <t>Tabla 3. Variación mensual de la PEA de Jalisco por posición en la ocupación durante el 2020 T2</t>
  </si>
  <si>
    <t>Tabla 4. Población de 15 años y más de Jalisco, por condición de la actividad y disponibilidad, segundo y tercer trimestre de 2021</t>
  </si>
  <si>
    <t>Tabla 5. Variación mensual de la PEA de Jalisco por posición en la ocupación por sexo, segundo y tercer trimestre de 2021</t>
  </si>
  <si>
    <t>Tabla 6. Precio de venta de viviendas y oferta por municipio, julio 2021</t>
  </si>
  <si>
    <t>Tabla 7. Colonias con información de venta de viviendas por municipio, julio 2021</t>
  </si>
  <si>
    <t>Tabla 8. Distribución de las colonias por rangos de precio de venta promedio, julio 2021</t>
  </si>
  <si>
    <t>Tabla 9. Listado de las 20 colonias con los precios de venta más altos, julio 2021</t>
  </si>
  <si>
    <t>Tabla 10. Listado de las 20 colonias con los precios de venta más bajos, julio 2021</t>
  </si>
  <si>
    <t>Tabla 11. Precios renta de viviendas por municipios, julio 2021</t>
  </si>
  <si>
    <t>Tabla 12. Colonias con información de renta de viviendas por municipio, julio 2021</t>
  </si>
  <si>
    <t>Tabla 13. Distribución de colonias por rangos de precio de renta promedio, julio 2021</t>
  </si>
  <si>
    <t>Tabla 14. Listado de las 20 colonias con los precios de renta más altos, julio 2021</t>
  </si>
  <si>
    <t>Tabla 15. Listado de las 20 colonias con los precios de renta más bajos, julio 2021</t>
  </si>
  <si>
    <t>Tabla 16. Indicador de Confianza del Consumidor Jalisciense, nivel del indicador y subíndices a octubre de 2021</t>
  </si>
  <si>
    <t>Tabla 17. Empleos en Jalisco por sector de actividad económica, octubre 2021 vs septiembre 2021</t>
  </si>
  <si>
    <t>Tabla 18. Empleos en Jalisco por sector de actividad económica, acumulado a octubre 2021</t>
  </si>
  <si>
    <t>Tabla 19. Empleos en Jalisco por sector de actividad económica, anual octubre 2021 vs octubre 2020</t>
  </si>
  <si>
    <t>Tabla 20. Trabajadores asegurados en el IMSS en Jalisco por sector de actividad económica y sexo, septiembre y octubre de 2021</t>
  </si>
  <si>
    <t>Tabla 21. Empleos en Jalisco por grupos de edad, septiembre y octubre de 2021</t>
  </si>
  <si>
    <t>Tabla 22. Patrones registrados en el IMSS en Jalisco por división económica, octubre 2021 vs septiembre 2021</t>
  </si>
  <si>
    <t>Tabla 23. Patrones registrados en el IMSS en Jalisco por división económica, octubre 2021 vs diciembre 2020</t>
  </si>
  <si>
    <t>Tabla 24. Patrones registrados en el IMSS en Jalisco por división económica, octubre 2021 vs octubre 2020</t>
  </si>
  <si>
    <t>Tabla 25. Patrones registrados en el IMSS en Jalisco por tamaño, octubre vs septiembre de 2021</t>
  </si>
  <si>
    <t>Tabla 26. Patrones registrados en el IMSS en Jalisco por tamaño, octubre 2021 vs octubre 2020</t>
  </si>
  <si>
    <t>Tabla 27. Participación porcentual y variación anual del valor de la producción de principales subsectores manufactureros en Jalisco en términos reales, acumulado de los últimos 12 meses, septiembre 2021</t>
  </si>
  <si>
    <t>Tabla 28. Participación porcentual y variación anual del personal ocupado en principales subsectores manufactureros en Jalisco, septiembre 2021</t>
  </si>
  <si>
    <t>Tabla 29. Indicadores de empresas comerciales de Jalisco, variación porcentual anual, últimos doce meses</t>
  </si>
  <si>
    <t>Tabla 30. Número de cabezas sacrificadas. Nacional y Jalisco, anual 2019-2020, septiembre-2021</t>
  </si>
  <si>
    <t>Tabla 31. Producción de carne en canal. Nacional y Jalisco, anual 2019-2020, septiembre-2021, toneladas</t>
  </si>
  <si>
    <t>Tabla 32. Valor de producción de carne en canal, nacional y Jalisco, anual 2019-2020, enero-septiembre 2021, miles de pesos</t>
  </si>
  <si>
    <t>Tabla 33. Distribución del total de empleos de municipios, octubre de 2021</t>
  </si>
  <si>
    <t>IIEG, 01/12/2021</t>
  </si>
  <si>
    <t>Tabla 20</t>
  </si>
  <si>
    <t>Tabla 21</t>
  </si>
  <si>
    <t>Tabla 22</t>
  </si>
  <si>
    <t>Tabla 23</t>
  </si>
  <si>
    <t>Tabla 24</t>
  </si>
  <si>
    <t>Tabla 25</t>
  </si>
  <si>
    <t>Tabla 26</t>
  </si>
  <si>
    <t>Tabla 27</t>
  </si>
  <si>
    <t>Tabla 28</t>
  </si>
  <si>
    <t>Tabla 29</t>
  </si>
  <si>
    <t>Tabla 30</t>
  </si>
  <si>
    <t>Tabla 31</t>
  </si>
  <si>
    <t>Tabla 32</t>
  </si>
  <si>
    <t>Tabla 33</t>
  </si>
  <si>
    <t>Figura 2</t>
  </si>
  <si>
    <t>Figura 3</t>
  </si>
  <si>
    <t>Figura 4</t>
  </si>
  <si>
    <t>Figura 5</t>
  </si>
  <si>
    <t>Figura 6</t>
  </si>
  <si>
    <t>Figura 7</t>
  </si>
  <si>
    <t>Figura 8</t>
  </si>
  <si>
    <t>Figura 9</t>
  </si>
  <si>
    <t>Figura 10</t>
  </si>
  <si>
    <t>Figura 11</t>
  </si>
  <si>
    <t>Figura 12</t>
  </si>
  <si>
    <t>Figura 13</t>
  </si>
  <si>
    <t>Figura 14</t>
  </si>
  <si>
    <t>Figura 15</t>
  </si>
  <si>
    <t>Figura 16</t>
  </si>
  <si>
    <t>Figura 17</t>
  </si>
  <si>
    <t>Figura 18</t>
  </si>
  <si>
    <t>Figura 19</t>
  </si>
  <si>
    <t>Figura 56</t>
  </si>
  <si>
    <t>Figura 57</t>
  </si>
  <si>
    <t>Figura 58</t>
  </si>
  <si>
    <t>Figura 59</t>
  </si>
  <si>
    <t>Figura 60</t>
  </si>
  <si>
    <t>Figura 61</t>
  </si>
  <si>
    <t>Figura 84</t>
  </si>
  <si>
    <t>Figura 85</t>
  </si>
  <si>
    <t>Figura 86</t>
  </si>
  <si>
    <t>Figura 87</t>
  </si>
  <si>
    <t xml:space="preserve">Figura 152 bovino </t>
  </si>
  <si>
    <t>Figura 152 caprino</t>
  </si>
  <si>
    <t>Figura 152 ovino</t>
  </si>
  <si>
    <t>Figura 152 porcino</t>
  </si>
  <si>
    <t>Figura 153-164 empleo</t>
  </si>
  <si>
    <r>
      <t xml:space="preserve">Nota 1: Carne en canal se refiere al cuerpo del animal sacrificado, sangrado, desollado, eviscerado, sin cabeza ni extremidades. La canal es el producto primario; es un paso intermedio en la producción de carne, que es el producto terminado. Nota 2: </t>
    </r>
    <r>
      <rPr>
        <sz val="11"/>
        <color rgb="FF000000"/>
        <rFont val="Arial"/>
        <family val="2"/>
      </rPr>
      <t>Cifras preliminares para agosto 2021.</t>
    </r>
  </si>
  <si>
    <r>
      <rPr>
        <b/>
        <sz val="11"/>
        <color theme="1"/>
        <rFont val="Arial"/>
        <family val="2"/>
      </rPr>
      <t>FUENTE: IIEG;</t>
    </r>
    <r>
      <rPr>
        <sz val="11"/>
        <color theme="1"/>
        <rFont val="Arial"/>
        <family val="2"/>
      </rPr>
      <t xml:space="preserve"> Instituto de Información Estadística y Geográfica, con datos de Secretaría de Economía</t>
    </r>
  </si>
  <si>
    <r>
      <rPr>
        <b/>
        <sz val="11"/>
        <color theme="1"/>
        <rFont val="Arial"/>
        <family val="2"/>
      </rPr>
      <t>c  (confidencial</t>
    </r>
    <r>
      <rPr>
        <sz val="11"/>
        <color theme="1"/>
        <rFont val="Arial"/>
        <family val="2"/>
      </rPr>
      <t>), la información a nivel de empresa que obra en el RNIE no es de carácter público y se encuentra clasificada como confidencial, con fundamento en lo dispuesto por los artículos 31 de la Ley de Inversión Extranjera, 32 del Reglamento de la Ley de Inversión Extranjera y del Registro Nacional de Inversiones Extranjeras, 116 de la Ley General de Transparencia y Acceso a la Información Pública y 113 de la Ley Federal de Transparencia y Acceso a la Información Pública. El dato estadístico de esta celda no se muestra debido a que corresponde a una o dos empresas.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</si>
</sst>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
    <numFmt numFmtId="167" formatCode="_-* #,##0_-;\-* #,##0_-;_-* &quot;-&quot;??_-;_-@_-"/>
    <numFmt numFmtId="168" formatCode="0.0"/>
    <numFmt numFmtId="169" formatCode="#,##0.0"/>
    <numFmt numFmtId="170" formatCode="#,###"/>
    <numFmt numFmtId="171" formatCode="0.000"/>
    <numFmt numFmtId="172" formatCode="mm/dd/yyyy"/>
    <numFmt numFmtId="173" formatCode="0.00000000"/>
    <numFmt numFmtId="174" formatCode="#,##0.0_ ;[Red]\-#,##0.0\ "/>
    <numFmt numFmtId="175" formatCode="#,##0.00_ ;[Red]\-#,##0.00\ "/>
    <numFmt numFmtId="176" formatCode="_-* #,##0.0_-;\-* #,##0.0_-;_-* &quot;-&quot;??_-;_-@_-"/>
    <numFmt numFmtId="177" formatCode="dd/mm/yyyy;@"/>
  </numFmts>
  <fonts count="62">
    <font>
      <sz val="11"/>
      <name val="Calibri"/>
    </font>
    <font>
      <sz val="10"/>
      <color theme="1"/>
      <name val="Arial"/>
      <family val="2"/>
    </font>
    <font>
      <sz val="11"/>
      <color theme="1"/>
      <name val="Calibri"/>
      <family val="2"/>
      <scheme val="minor"/>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font>
    <font>
      <sz val="11"/>
      <name val="Calibri"/>
      <family val="2"/>
    </font>
    <font>
      <sz val="10"/>
      <name val="Arial"/>
      <family val="2"/>
    </font>
    <font>
      <sz val="10"/>
      <color theme="1"/>
      <name val="Arial"/>
      <family val="2"/>
    </font>
    <font>
      <u/>
      <sz val="11"/>
      <color theme="10"/>
      <name val="Calibri"/>
      <family val="2"/>
      <scheme val="minor"/>
    </font>
    <font>
      <u/>
      <sz val="10"/>
      <color theme="10"/>
      <name val="Arial"/>
      <family val="2"/>
    </font>
    <font>
      <sz val="11"/>
      <color rgb="FF000000"/>
      <name val="Calibri"/>
      <family val="2"/>
      <scheme val="minor"/>
    </font>
    <font>
      <sz val="11"/>
      <color indexed="8"/>
      <name val="Calibri"/>
      <family val="2"/>
      <scheme val="minor"/>
    </font>
    <font>
      <u/>
      <sz val="11"/>
      <color theme="10"/>
      <name val="Calibri"/>
      <family val="2"/>
    </font>
    <font>
      <sz val="11"/>
      <name val="Calibri"/>
      <family val="2"/>
    </font>
    <font>
      <sz val="12"/>
      <color theme="1"/>
      <name val="Arial"/>
      <family val="2"/>
    </font>
    <font>
      <sz val="11"/>
      <name val="Calibri"/>
      <family val="2"/>
    </font>
    <font>
      <sz val="10"/>
      <name val="Tahoma"/>
      <family val="2"/>
    </font>
    <font>
      <sz val="10"/>
      <name val="MS Sans Serif"/>
      <family val="2"/>
    </font>
    <font>
      <sz val="11"/>
      <name val="Calibri"/>
      <family val="2"/>
    </font>
    <font>
      <sz val="10"/>
      <name val="Tahoma"/>
      <family val="2"/>
    </font>
    <font>
      <sz val="11"/>
      <name val="Calibri"/>
      <family val="2"/>
    </font>
    <font>
      <sz val="10"/>
      <name val="Arial"/>
      <family val="2"/>
    </font>
    <font>
      <sz val="11"/>
      <name val="Calibri"/>
      <family val="2"/>
    </font>
    <font>
      <sz val="10"/>
      <name val="Tahoma"/>
      <family val="2"/>
    </font>
    <font>
      <sz val="11"/>
      <name val="Calibri"/>
      <family val="2"/>
    </font>
    <font>
      <sz val="10"/>
      <name val="Arial"/>
      <family val="2"/>
    </font>
    <font>
      <sz val="11"/>
      <name val="Calibri"/>
      <family val="2"/>
    </font>
    <font>
      <sz val="10"/>
      <name val="Arial"/>
      <family val="2"/>
    </font>
    <font>
      <sz val="11"/>
      <name val="Calibri"/>
    </font>
    <font>
      <sz val="10"/>
      <name val="Arial"/>
    </font>
    <font>
      <b/>
      <sz val="11"/>
      <color rgb="FF000000"/>
      <name val="Arial"/>
      <family val="2"/>
    </font>
    <font>
      <sz val="11"/>
      <color indexed="8"/>
      <name val="Arial"/>
      <family val="2"/>
    </font>
    <font>
      <b/>
      <sz val="11"/>
      <color theme="0"/>
      <name val="Arial"/>
      <family val="2"/>
    </font>
    <font>
      <b/>
      <sz val="11"/>
      <name val="Arial"/>
      <family val="2"/>
    </font>
    <font>
      <sz val="11"/>
      <name val="Arial"/>
      <family val="2"/>
    </font>
    <font>
      <sz val="11"/>
      <color theme="1"/>
      <name val="Arial"/>
      <family val="2"/>
    </font>
    <font>
      <u/>
      <sz val="11"/>
      <color theme="10"/>
      <name val="Arial"/>
      <family val="2"/>
    </font>
    <font>
      <sz val="11"/>
      <color rgb="FF000000"/>
      <name val="Arial"/>
      <family val="2"/>
    </font>
    <font>
      <b/>
      <sz val="11"/>
      <color theme="1"/>
      <name val="Arial"/>
      <family val="2"/>
    </font>
    <font>
      <b/>
      <sz val="11"/>
      <color rgb="FFFFFFFF"/>
      <name val="Arial"/>
      <family val="2"/>
    </font>
    <font>
      <sz val="11"/>
      <color rgb="FFFFFFFF"/>
      <name val="Arial"/>
      <family val="2"/>
    </font>
    <font>
      <sz val="11"/>
      <color theme="0"/>
      <name val="Arial"/>
      <family val="2"/>
    </font>
    <font>
      <sz val="11"/>
      <color theme="4" tint="-0.49995422223578601"/>
      <name val="Arial"/>
      <family val="2"/>
    </font>
    <font>
      <b/>
      <sz val="11"/>
      <color theme="4" tint="-0.49995422223578601"/>
      <name val="Arial"/>
      <family val="2"/>
    </font>
  </fonts>
  <fills count="42">
    <fill>
      <patternFill patternType="none"/>
    </fill>
    <fill>
      <patternFill patternType="gray125"/>
    </fill>
    <fill>
      <patternFill patternType="solid">
        <fgColor rgb="FFFFC000"/>
        <bgColor indexed="64"/>
      </patternFill>
    </fill>
    <fill>
      <patternFill patternType="solid">
        <fgColor rgb="FFFFFFFF"/>
        <bgColor indexed="64"/>
      </patternFill>
    </fill>
    <fill>
      <patternFill patternType="solid">
        <fgColor rgb="FF92D050"/>
        <bgColor indexed="64"/>
      </patternFill>
    </fill>
    <fill>
      <patternFill patternType="solid">
        <fgColor rgb="FFFFFF00"/>
        <bgColor indexed="64"/>
      </patternFill>
    </fill>
    <fill>
      <patternFill patternType="solid">
        <fgColor rgb="FF5A5E62"/>
        <bgColor indexed="64"/>
      </patternFill>
    </fill>
    <fill>
      <patternFill patternType="solid">
        <fgColor theme="0"/>
        <bgColor indexed="64"/>
      </patternFill>
    </fill>
    <fill>
      <patternFill patternType="solid">
        <fgColor rgb="FF3B3838"/>
        <bgColor indexed="64"/>
      </patternFill>
    </fill>
    <fill>
      <patternFill patternType="solid">
        <fgColor rgb="FFFBBB27"/>
        <bgColor indexed="64"/>
      </patternFill>
    </fill>
    <fill>
      <patternFill patternType="solid">
        <fgColor rgb="FFD9D9D9"/>
        <bgColor indexed="64"/>
      </patternFill>
    </fill>
    <fill>
      <patternFill patternType="solid">
        <fgColor rgb="FFBFBFBF"/>
        <bgColor indexed="64"/>
      </patternFill>
    </fill>
    <fill>
      <patternFill patternType="solid">
        <fgColor rgb="FF393D3F"/>
        <bgColor indexed="64"/>
      </patternFill>
    </fill>
    <fill>
      <patternFill patternType="solid">
        <fgColor rgb="FFC9C9C9"/>
        <bgColor indexed="64"/>
      </patternFill>
    </fill>
    <fill>
      <patternFill patternType="solid">
        <fgColor rgb="FF606868"/>
        <bgColor indexed="64"/>
      </patternFill>
    </fill>
    <fill>
      <patternFill patternType="solid">
        <fgColor rgb="FFFFD966"/>
        <bgColor indexed="64"/>
      </patternFill>
    </fill>
    <fill>
      <patternFill patternType="solid">
        <fgColor theme="2" tint="-0.749992370372631"/>
        <bgColor indexed="64"/>
      </patternFill>
    </fill>
    <fill>
      <patternFill patternType="solid">
        <fgColor theme="7"/>
        <bgColor indexed="64"/>
      </patternFill>
    </fill>
    <fill>
      <patternFill patternType="solid">
        <fgColor theme="2"/>
        <bgColor indexed="64"/>
      </patternFill>
    </fill>
    <fill>
      <patternFill patternType="solid">
        <fgColor rgb="FFD6DCE4"/>
        <bgColor rgb="FF000000"/>
      </patternFill>
    </fill>
    <fill>
      <patternFill patternType="solid">
        <fgColor theme="4" tint="0.79998168889431442"/>
        <bgColor indexed="65"/>
      </patternFill>
    </fill>
    <fill>
      <patternFill patternType="solid">
        <fgColor theme="0" tint="-0.34998626667073579"/>
        <bgColor indexed="64"/>
      </patternFill>
    </fill>
    <fill>
      <patternFill patternType="solid">
        <fgColor theme="3" tint="0.79998168889431442"/>
        <bgColor indexed="64"/>
      </patternFill>
    </fill>
    <fill>
      <patternFill patternType="solid">
        <fgColor rgb="FF004A98"/>
        <bgColor indexed="64"/>
      </patternFill>
    </fill>
    <fill>
      <patternFill patternType="solid">
        <fgColor rgb="FF0070BE"/>
        <bgColor indexed="64"/>
      </patternFill>
    </fill>
    <fill>
      <patternFill patternType="solid">
        <fgColor theme="7" tint="0.39997558519241921"/>
        <bgColor indexed="64"/>
      </patternFill>
    </fill>
    <fill>
      <patternFill patternType="solid">
        <fgColor theme="0" tint="-0.499984740745262"/>
        <bgColor indexed="64"/>
      </patternFill>
    </fill>
    <fill>
      <patternFill patternType="solid">
        <fgColor rgb="FFBF9000"/>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3A3838"/>
        <bgColor indexed="64"/>
      </patternFill>
    </fill>
    <fill>
      <patternFill patternType="solid">
        <fgColor rgb="FFDB9803"/>
        <bgColor indexed="64"/>
      </patternFill>
    </fill>
    <fill>
      <patternFill patternType="solid">
        <fgColor rgb="FFF9F9F9"/>
        <bgColor indexed="64"/>
      </patternFill>
    </fill>
    <fill>
      <patternFill patternType="solid">
        <fgColor rgb="FFCCCCCC"/>
        <bgColor indexed="64"/>
      </patternFill>
    </fill>
    <fill>
      <patternFill patternType="solid">
        <fgColor rgb="FFEFEFF0"/>
        <bgColor indexed="64"/>
      </patternFill>
    </fill>
    <fill>
      <patternFill patternType="solid">
        <fgColor rgb="FFDBDBDB"/>
        <bgColor indexed="64"/>
      </patternFill>
    </fill>
    <fill>
      <patternFill patternType="solid">
        <fgColor rgb="FFCBCED1"/>
        <bgColor indexed="64"/>
      </patternFill>
    </fill>
    <fill>
      <patternFill patternType="solid">
        <fgColor rgb="FF00B050"/>
        <bgColor indexed="64"/>
      </patternFill>
    </fill>
    <fill>
      <patternFill patternType="solid">
        <fgColor rgb="FF21409A"/>
        <bgColor indexed="64"/>
      </patternFill>
    </fill>
    <fill>
      <patternFill patternType="solid">
        <fgColor rgb="FF5598C5"/>
        <bgColor indexed="64"/>
      </patternFill>
    </fill>
  </fills>
  <borders count="46">
    <border>
      <left/>
      <right/>
      <top/>
      <bottom/>
      <diagonal/>
    </border>
    <border>
      <left/>
      <right/>
      <top/>
      <bottom/>
      <diagonal/>
    </border>
    <border>
      <left/>
      <right/>
      <top/>
      <bottom style="thin">
        <color theme="4" tint="0.39997558519241921"/>
      </bottom>
      <diagonal/>
    </border>
    <border>
      <left/>
      <right/>
      <top style="medium">
        <color indexed="64"/>
      </top>
      <bottom style="medium">
        <color indexed="64"/>
      </bottom>
      <diagonal/>
    </border>
    <border>
      <left/>
      <right/>
      <top/>
      <bottom style="medium">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medium">
        <color rgb="FFA6A6A6"/>
      </bottom>
      <diagonal/>
    </border>
    <border>
      <left/>
      <right style="thin">
        <color indexed="64"/>
      </right>
      <top/>
      <bottom/>
      <diagonal/>
    </border>
    <border>
      <left/>
      <right/>
      <top style="thin">
        <color auto="1"/>
      </top>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theme="0"/>
      </bottom>
      <diagonal/>
    </border>
    <border>
      <left/>
      <right style="thin">
        <color theme="0"/>
      </right>
      <top/>
      <bottom style="thin">
        <color theme="0"/>
      </bottom>
      <diagonal/>
    </border>
    <border>
      <left/>
      <right style="thin">
        <color theme="0"/>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thin">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theme="3"/>
      </left>
      <right style="thin">
        <color theme="3"/>
      </right>
      <top style="thin">
        <color theme="3"/>
      </top>
      <bottom/>
      <diagonal/>
    </border>
    <border>
      <left style="thin">
        <color theme="3"/>
      </left>
      <right style="thin">
        <color theme="3"/>
      </right>
      <top style="thin">
        <color theme="3"/>
      </top>
      <bottom style="thin">
        <color theme="3"/>
      </bottom>
      <diagonal/>
    </border>
    <border>
      <left style="thin">
        <color theme="3"/>
      </left>
      <right/>
      <top style="thin">
        <color theme="3"/>
      </top>
      <bottom style="thin">
        <color theme="3"/>
      </bottom>
      <diagonal/>
    </border>
    <border>
      <left/>
      <right/>
      <top style="thin">
        <color theme="3"/>
      </top>
      <bottom style="thin">
        <color theme="3"/>
      </bottom>
      <diagonal/>
    </border>
    <border>
      <left/>
      <right style="thin">
        <color theme="3"/>
      </right>
      <top style="thin">
        <color theme="3"/>
      </top>
      <bottom style="thin">
        <color theme="3"/>
      </bottom>
      <diagonal/>
    </border>
    <border>
      <left style="thin">
        <color theme="4" tint="-0.499984740745262"/>
      </left>
      <right/>
      <top style="thin">
        <color theme="4" tint="-0.499984740745262"/>
      </top>
      <bottom style="thin">
        <color theme="4" tint="-0.499984740745262"/>
      </bottom>
      <diagonal/>
    </border>
    <border>
      <left/>
      <right/>
      <top style="thin">
        <color theme="4" tint="-0.499984740745262"/>
      </top>
      <bottom style="thin">
        <color theme="4" tint="-0.499984740745262"/>
      </bottom>
      <diagonal/>
    </border>
    <border>
      <left/>
      <right style="thin">
        <color theme="4" tint="-0.499984740745262"/>
      </right>
      <top style="thin">
        <color theme="4" tint="-0.499984740745262"/>
      </top>
      <bottom style="thin">
        <color theme="4" tint="-0.499984740745262"/>
      </bottom>
      <diagonal/>
    </border>
    <border>
      <left style="thin">
        <color theme="4" tint="-0.499984740745262"/>
      </left>
      <right/>
      <top/>
      <bottom/>
      <diagonal/>
    </border>
    <border>
      <left style="thin">
        <color theme="3"/>
      </left>
      <right style="thin">
        <color theme="3"/>
      </right>
      <top/>
      <bottom style="thin">
        <color theme="3"/>
      </bottom>
      <diagonal/>
    </border>
    <border>
      <left style="thin">
        <color theme="4" tint="-0.49995422223578601"/>
      </left>
      <right style="thin">
        <color theme="4" tint="-0.49995422223578601"/>
      </right>
      <top style="thin">
        <color theme="4" tint="-0.49995422223578601"/>
      </top>
      <bottom style="thin">
        <color theme="4" tint="-0.49995422223578601"/>
      </bottom>
      <diagonal/>
    </border>
    <border>
      <left style="thin">
        <color theme="4" tint="-0.49995422223578601"/>
      </left>
      <right style="thin">
        <color theme="4" tint="-0.49995422223578601"/>
      </right>
      <top style="thin">
        <color theme="4" tint="-0.49995422223578601"/>
      </top>
      <bottom style="thin">
        <color theme="3"/>
      </bottom>
      <diagonal/>
    </border>
    <border>
      <left style="thin">
        <color theme="0"/>
      </left>
      <right/>
      <top style="thin">
        <color theme="0"/>
      </top>
      <bottom style="thin">
        <color theme="0"/>
      </bottom>
      <diagonal/>
    </border>
    <border>
      <left style="thin">
        <color theme="4" tint="-0.49995422223578601"/>
      </left>
      <right style="thin">
        <color theme="4" tint="-0.49995422223578601"/>
      </right>
      <top/>
      <bottom/>
      <diagonal/>
    </border>
  </borders>
  <cellStyleXfs count="192">
    <xf numFmtId="0" fontId="0" fillId="0" borderId="0"/>
    <xf numFmtId="0" fontId="25" fillId="0" borderId="1"/>
    <xf numFmtId="0" fontId="21" fillId="0" borderId="1"/>
    <xf numFmtId="0" fontId="26" fillId="0" borderId="1" applyNumberFormat="0" applyFill="0" applyBorder="0" applyAlignment="0" applyProtection="0"/>
    <xf numFmtId="9" fontId="21" fillId="0" borderId="1" applyFont="0" applyFill="0" applyBorder="0" applyAlignment="0" applyProtection="0"/>
    <xf numFmtId="9" fontId="25" fillId="0" borderId="1" applyFont="0" applyFill="0" applyBorder="0" applyAlignment="0" applyProtection="0"/>
    <xf numFmtId="165" fontId="21" fillId="0" borderId="1" applyFont="0" applyFill="0" applyBorder="0" applyAlignment="0" applyProtection="0"/>
    <xf numFmtId="0" fontId="28" fillId="0" borderId="1"/>
    <xf numFmtId="0" fontId="29" fillId="0" borderId="1"/>
    <xf numFmtId="0" fontId="21" fillId="0" borderId="1"/>
    <xf numFmtId="0" fontId="21" fillId="0" borderId="1"/>
    <xf numFmtId="9" fontId="21" fillId="0" borderId="1" applyFont="0" applyFill="0" applyBorder="0" applyAlignment="0" applyProtection="0"/>
    <xf numFmtId="0" fontId="21" fillId="0" borderId="1"/>
    <xf numFmtId="0" fontId="23" fillId="0" borderId="1"/>
    <xf numFmtId="9" fontId="23" fillId="0" borderId="1" applyFont="0" applyFill="0" applyBorder="0" applyAlignment="0" applyProtection="0"/>
    <xf numFmtId="0" fontId="28" fillId="0" borderId="1"/>
    <xf numFmtId="0" fontId="30" fillId="0" borderId="0" applyNumberFormat="0" applyFill="0" applyBorder="0" applyAlignment="0" applyProtection="0"/>
    <xf numFmtId="0" fontId="20" fillId="0" borderId="1"/>
    <xf numFmtId="9" fontId="20" fillId="0" borderId="1" applyFont="0" applyFill="0" applyBorder="0" applyAlignment="0" applyProtection="0"/>
    <xf numFmtId="165" fontId="20" fillId="0" borderId="1" applyFont="0" applyFill="0" applyBorder="0" applyAlignment="0" applyProtection="0"/>
    <xf numFmtId="0" fontId="19" fillId="0" borderId="1"/>
    <xf numFmtId="165" fontId="19" fillId="0" borderId="1" applyFont="0" applyFill="0" applyBorder="0" applyAlignment="0" applyProtection="0"/>
    <xf numFmtId="9" fontId="19" fillId="0" borderId="1" applyFont="0" applyFill="0" applyBorder="0" applyAlignment="0" applyProtection="0"/>
    <xf numFmtId="0" fontId="22" fillId="0" borderId="1"/>
    <xf numFmtId="165" fontId="22" fillId="0" borderId="1" applyFont="0" applyFill="0" applyBorder="0" applyAlignment="0" applyProtection="0"/>
    <xf numFmtId="0" fontId="22" fillId="0" borderId="1"/>
    <xf numFmtId="165" fontId="22" fillId="0" borderId="1" applyFont="0" applyFill="0" applyBorder="0" applyAlignment="0" applyProtection="0"/>
    <xf numFmtId="0" fontId="19" fillId="0" borderId="1"/>
    <xf numFmtId="9" fontId="19" fillId="0" borderId="1" applyFont="0" applyFill="0" applyBorder="0" applyAlignment="0" applyProtection="0"/>
    <xf numFmtId="165" fontId="19" fillId="0" borderId="1" applyFont="0" applyFill="0" applyBorder="0" applyAlignment="0" applyProtection="0"/>
    <xf numFmtId="0" fontId="30" fillId="0" borderId="1" applyNumberFormat="0" applyFill="0" applyBorder="0" applyAlignment="0" applyProtection="0"/>
    <xf numFmtId="9" fontId="28" fillId="0" borderId="1" applyFont="0" applyFill="0" applyBorder="0" applyAlignment="0" applyProtection="0"/>
    <xf numFmtId="165" fontId="28" fillId="0" borderId="1" applyFont="0" applyFill="0" applyBorder="0" applyAlignment="0" applyProtection="0"/>
    <xf numFmtId="0" fontId="31" fillId="0" borderId="1"/>
    <xf numFmtId="9" fontId="31" fillId="0" borderId="1" applyFont="0" applyFill="0" applyBorder="0" applyAlignment="0" applyProtection="0"/>
    <xf numFmtId="0" fontId="18" fillId="0" borderId="1"/>
    <xf numFmtId="9" fontId="18" fillId="0" borderId="1" applyFont="0" applyFill="0" applyBorder="0" applyAlignment="0" applyProtection="0"/>
    <xf numFmtId="0" fontId="22" fillId="0" borderId="1"/>
    <xf numFmtId="165" fontId="22" fillId="0" borderId="1" applyFont="0" applyFill="0" applyBorder="0" applyAlignment="0" applyProtection="0"/>
    <xf numFmtId="9" fontId="22" fillId="0" borderId="1" applyFont="0" applyFill="0" applyBorder="0" applyAlignment="0" applyProtection="0"/>
    <xf numFmtId="164" fontId="22" fillId="0" borderId="1" applyFont="0" applyFill="0" applyBorder="0" applyAlignment="0" applyProtection="0"/>
    <xf numFmtId="9" fontId="29" fillId="0" borderId="1" applyFont="0" applyFill="0" applyBorder="0" applyAlignment="0" applyProtection="0"/>
    <xf numFmtId="0" fontId="32" fillId="0" borderId="1"/>
    <xf numFmtId="0" fontId="17" fillId="0" borderId="1"/>
    <xf numFmtId="165" fontId="17" fillId="0" borderId="1" applyFont="0" applyFill="0" applyBorder="0" applyAlignment="0" applyProtection="0"/>
    <xf numFmtId="9" fontId="17" fillId="0" borderId="1" applyFont="0" applyFill="0" applyBorder="0" applyAlignment="0" applyProtection="0"/>
    <xf numFmtId="0" fontId="17" fillId="0" borderId="1"/>
    <xf numFmtId="0" fontId="17" fillId="0" borderId="1"/>
    <xf numFmtId="9" fontId="17" fillId="0" borderId="1" applyFont="0" applyFill="0" applyBorder="0" applyAlignment="0" applyProtection="0"/>
    <xf numFmtId="0" fontId="25" fillId="0" borderId="1"/>
    <xf numFmtId="9" fontId="25" fillId="0" borderId="1" applyFont="0" applyFill="0" applyBorder="0" applyAlignment="0" applyProtection="0"/>
    <xf numFmtId="0" fontId="16" fillId="0" borderId="1"/>
    <xf numFmtId="9" fontId="16" fillId="0" borderId="1" applyFont="0" applyFill="0" applyBorder="0" applyAlignment="0" applyProtection="0"/>
    <xf numFmtId="165" fontId="16" fillId="0" borderId="1" applyFont="0" applyFill="0" applyBorder="0" applyAlignment="0" applyProtection="0"/>
    <xf numFmtId="0" fontId="15" fillId="0" borderId="1"/>
    <xf numFmtId="0" fontId="15" fillId="0" borderId="1"/>
    <xf numFmtId="9" fontId="15" fillId="0" borderId="1" applyFont="0" applyFill="0" applyBorder="0" applyAlignment="0" applyProtection="0"/>
    <xf numFmtId="165" fontId="15" fillId="0" borderId="1" applyFont="0" applyFill="0" applyBorder="0" applyAlignment="0" applyProtection="0"/>
    <xf numFmtId="0" fontId="15" fillId="0" borderId="1"/>
    <xf numFmtId="164" fontId="15" fillId="0" borderId="1" applyFont="0" applyFill="0" applyBorder="0" applyAlignment="0" applyProtection="0"/>
    <xf numFmtId="0" fontId="15" fillId="0" borderId="1"/>
    <xf numFmtId="9" fontId="15" fillId="0" borderId="1" applyFont="0" applyFill="0" applyBorder="0" applyAlignment="0" applyProtection="0"/>
    <xf numFmtId="0" fontId="14" fillId="0" borderId="1"/>
    <xf numFmtId="9" fontId="14" fillId="0" borderId="1" applyFont="0" applyFill="0" applyBorder="0" applyAlignment="0" applyProtection="0"/>
    <xf numFmtId="0" fontId="33" fillId="0" borderId="1"/>
    <xf numFmtId="9" fontId="33" fillId="0" borderId="1" applyFont="0" applyFill="0" applyBorder="0" applyAlignment="0" applyProtection="0"/>
    <xf numFmtId="0" fontId="13" fillId="0" borderId="1"/>
    <xf numFmtId="9" fontId="13" fillId="0" borderId="1" applyFont="0" applyFill="0" applyBorder="0" applyAlignment="0" applyProtection="0"/>
    <xf numFmtId="0" fontId="12" fillId="0" borderId="1"/>
    <xf numFmtId="165" fontId="12" fillId="0" borderId="1" applyFont="0" applyFill="0" applyBorder="0" applyAlignment="0" applyProtection="0"/>
    <xf numFmtId="9" fontId="12" fillId="0" borderId="1" applyFont="0" applyFill="0" applyBorder="0" applyAlignment="0" applyProtection="0"/>
    <xf numFmtId="0" fontId="22" fillId="0" borderId="1"/>
    <xf numFmtId="0" fontId="12" fillId="0" borderId="1"/>
    <xf numFmtId="9" fontId="12" fillId="0" borderId="1" applyFont="0" applyFill="0" applyBorder="0" applyAlignment="0" applyProtection="0"/>
    <xf numFmtId="165" fontId="12" fillId="0" borderId="1" applyFont="0" applyFill="0" applyBorder="0" applyAlignment="0" applyProtection="0"/>
    <xf numFmtId="0" fontId="12" fillId="0" borderId="1"/>
    <xf numFmtId="165" fontId="12" fillId="0" borderId="1" applyFont="0" applyFill="0" applyBorder="0" applyAlignment="0" applyProtection="0"/>
    <xf numFmtId="9" fontId="12" fillId="0" borderId="1" applyFont="0" applyFill="0" applyBorder="0" applyAlignment="0" applyProtection="0"/>
    <xf numFmtId="0" fontId="22" fillId="0" borderId="1"/>
    <xf numFmtId="0" fontId="12" fillId="0" borderId="1"/>
    <xf numFmtId="0" fontId="34" fillId="0" borderId="1"/>
    <xf numFmtId="165" fontId="34" fillId="0" borderId="1" applyFont="0" applyFill="0" applyBorder="0" applyAlignment="0" applyProtection="0"/>
    <xf numFmtId="9" fontId="34" fillId="0" borderId="1" applyFont="0" applyFill="0" applyBorder="0" applyAlignment="0" applyProtection="0"/>
    <xf numFmtId="0" fontId="24" fillId="0" borderId="1"/>
    <xf numFmtId="0" fontId="27" fillId="0" borderId="1" applyNumberFormat="0" applyFill="0" applyBorder="0" applyAlignment="0" applyProtection="0"/>
    <xf numFmtId="0" fontId="12" fillId="0" borderId="1"/>
    <xf numFmtId="0" fontId="10" fillId="0" borderId="1"/>
    <xf numFmtId="9" fontId="10" fillId="0" borderId="1" applyFont="0" applyFill="0" applyBorder="0" applyAlignment="0" applyProtection="0"/>
    <xf numFmtId="165" fontId="10" fillId="0" borderId="1" applyFont="0" applyFill="0" applyBorder="0" applyAlignment="0" applyProtection="0"/>
    <xf numFmtId="0" fontId="11" fillId="0" borderId="1"/>
    <xf numFmtId="9" fontId="11" fillId="0" borderId="1" applyFont="0" applyFill="0" applyBorder="0" applyAlignment="0" applyProtection="0"/>
    <xf numFmtId="0" fontId="24" fillId="0" borderId="1"/>
    <xf numFmtId="9" fontId="24" fillId="0" borderId="1" applyFont="0" applyFill="0" applyBorder="0" applyAlignment="0" applyProtection="0"/>
    <xf numFmtId="0" fontId="10" fillId="20" borderId="1" applyNumberFormat="0" applyBorder="0" applyAlignment="0" applyProtection="0"/>
    <xf numFmtId="0" fontId="35" fillId="0" borderId="1"/>
    <xf numFmtId="0" fontId="10" fillId="0" borderId="1"/>
    <xf numFmtId="9" fontId="10" fillId="0" borderId="1" applyFont="0" applyFill="0" applyBorder="0" applyAlignment="0" applyProtection="0"/>
    <xf numFmtId="165" fontId="10" fillId="0" borderId="1" applyFont="0" applyFill="0" applyBorder="0" applyAlignment="0" applyProtection="0"/>
    <xf numFmtId="9" fontId="10" fillId="0" borderId="1" applyFont="0" applyFill="0" applyBorder="0" applyAlignment="0" applyProtection="0"/>
    <xf numFmtId="0" fontId="10" fillId="0" borderId="1"/>
    <xf numFmtId="9" fontId="10" fillId="0" borderId="1" applyFont="0" applyFill="0" applyBorder="0" applyAlignment="0" applyProtection="0"/>
    <xf numFmtId="0" fontId="10" fillId="0" borderId="1"/>
    <xf numFmtId="0" fontId="11" fillId="0" borderId="1"/>
    <xf numFmtId="0" fontId="9" fillId="0" borderId="1"/>
    <xf numFmtId="0" fontId="9" fillId="0" borderId="1"/>
    <xf numFmtId="9" fontId="9" fillId="0" borderId="1" applyFont="0" applyFill="0" applyBorder="0" applyAlignment="0" applyProtection="0"/>
    <xf numFmtId="0" fontId="9" fillId="0" borderId="1"/>
    <xf numFmtId="9" fontId="11" fillId="0" borderId="1" applyFont="0" applyFill="0" applyBorder="0" applyAlignment="0" applyProtection="0"/>
    <xf numFmtId="165" fontId="9" fillId="0" borderId="1" applyFont="0" applyFill="0" applyBorder="0" applyAlignment="0" applyProtection="0"/>
    <xf numFmtId="0" fontId="9" fillId="0" borderId="1"/>
    <xf numFmtId="9" fontId="9" fillId="0" borderId="1" applyFont="0" applyFill="0" applyBorder="0" applyAlignment="0" applyProtection="0"/>
    <xf numFmtId="165" fontId="9" fillId="0" borderId="1" applyFont="0" applyFill="0" applyBorder="0" applyAlignment="0" applyProtection="0"/>
    <xf numFmtId="164" fontId="9" fillId="0" borderId="1" applyFont="0" applyFill="0" applyBorder="0" applyAlignment="0" applyProtection="0"/>
    <xf numFmtId="0" fontId="9" fillId="0" borderId="1"/>
    <xf numFmtId="9" fontId="9" fillId="0" borderId="1" applyFont="0" applyFill="0" applyBorder="0" applyAlignment="0" applyProtection="0"/>
    <xf numFmtId="0" fontId="9" fillId="0" borderId="1"/>
    <xf numFmtId="0" fontId="9" fillId="20" borderId="1" applyNumberFormat="0" applyBorder="0" applyAlignment="0" applyProtection="0"/>
    <xf numFmtId="0" fontId="24" fillId="0" borderId="1"/>
    <xf numFmtId="0" fontId="9" fillId="0" borderId="1"/>
    <xf numFmtId="9" fontId="9" fillId="0" borderId="1" applyFont="0" applyFill="0" applyBorder="0" applyAlignment="0" applyProtection="0"/>
    <xf numFmtId="9" fontId="9" fillId="0" borderId="1" applyFont="0" applyFill="0" applyBorder="0" applyAlignment="0" applyProtection="0"/>
    <xf numFmtId="0" fontId="36" fillId="0" borderId="1"/>
    <xf numFmtId="9" fontId="36" fillId="0" borderId="1" applyFont="0" applyFill="0" applyBorder="0" applyAlignment="0" applyProtection="0"/>
    <xf numFmtId="0" fontId="37" fillId="0" borderId="1"/>
    <xf numFmtId="0" fontId="7" fillId="0" borderId="1"/>
    <xf numFmtId="0" fontId="8" fillId="0" borderId="1"/>
    <xf numFmtId="0" fontId="7" fillId="0" borderId="1"/>
    <xf numFmtId="9" fontId="7" fillId="0" borderId="1" applyFont="0" applyFill="0" applyBorder="0" applyAlignment="0" applyProtection="0"/>
    <xf numFmtId="9" fontId="8" fillId="0" borderId="1" applyFont="0" applyFill="0" applyBorder="0" applyAlignment="0" applyProtection="0"/>
    <xf numFmtId="0" fontId="24" fillId="0" borderId="1"/>
    <xf numFmtId="0" fontId="39" fillId="0" borderId="1"/>
    <xf numFmtId="9" fontId="39" fillId="0" borderId="1" applyFont="0" applyFill="0" applyBorder="0" applyAlignment="0" applyProtection="0"/>
    <xf numFmtId="0" fontId="38" fillId="0" borderId="1"/>
    <xf numFmtId="0" fontId="7" fillId="0" borderId="1"/>
    <xf numFmtId="9" fontId="7" fillId="0" borderId="1" applyFont="0" applyFill="0" applyBorder="0" applyAlignment="0" applyProtection="0"/>
    <xf numFmtId="165" fontId="7" fillId="0" borderId="1" applyFont="0" applyFill="0" applyBorder="0" applyAlignment="0" applyProtection="0"/>
    <xf numFmtId="165" fontId="38" fillId="0" borderId="1" applyFont="0" applyFill="0" applyBorder="0" applyAlignment="0" applyProtection="0"/>
    <xf numFmtId="9" fontId="38" fillId="0" borderId="1" applyFont="0" applyFill="0" applyBorder="0" applyAlignment="0" applyProtection="0"/>
    <xf numFmtId="9" fontId="40" fillId="0" borderId="0" applyFont="0" applyFill="0" applyBorder="0" applyAlignment="0" applyProtection="0"/>
    <xf numFmtId="0" fontId="40" fillId="0" borderId="1"/>
    <xf numFmtId="165" fontId="40" fillId="0" borderId="1" applyFont="0" applyFill="0" applyBorder="0" applyAlignment="0" applyProtection="0"/>
    <xf numFmtId="9" fontId="40" fillId="0" borderId="1" applyFont="0" applyFill="0" applyBorder="0" applyAlignment="0" applyProtection="0"/>
    <xf numFmtId="0" fontId="7" fillId="0" borderId="1"/>
    <xf numFmtId="164" fontId="7" fillId="0" borderId="1" applyFont="0" applyFill="0" applyBorder="0" applyAlignment="0" applyProtection="0"/>
    <xf numFmtId="0" fontId="7" fillId="0" borderId="1"/>
    <xf numFmtId="164" fontId="24" fillId="0" borderId="1" applyFont="0" applyFill="0" applyBorder="0" applyAlignment="0" applyProtection="0"/>
    <xf numFmtId="164" fontId="24" fillId="0" borderId="1" applyFont="0" applyFill="0" applyBorder="0" applyAlignment="0" applyProtection="0"/>
    <xf numFmtId="165" fontId="7" fillId="0" borderId="1" applyFont="0" applyFill="0" applyBorder="0" applyAlignment="0" applyProtection="0"/>
    <xf numFmtId="0" fontId="6" fillId="0" borderId="1"/>
    <xf numFmtId="9" fontId="6" fillId="0" borderId="1" applyFont="0" applyFill="0" applyBorder="0" applyAlignment="0" applyProtection="0"/>
    <xf numFmtId="0" fontId="41" fillId="0" borderId="1"/>
    <xf numFmtId="1" fontId="34" fillId="0" borderId="1"/>
    <xf numFmtId="0" fontId="42" fillId="0" borderId="1"/>
    <xf numFmtId="165" fontId="42" fillId="0" borderId="1" applyFont="0" applyFill="0" applyBorder="0" applyAlignment="0" applyProtection="0"/>
    <xf numFmtId="9" fontId="42" fillId="0" borderId="1" applyFont="0" applyFill="0" applyBorder="0" applyAlignment="0" applyProtection="0"/>
    <xf numFmtId="0" fontId="6" fillId="0" borderId="1"/>
    <xf numFmtId="9" fontId="6" fillId="0" borderId="1" applyFont="0" applyFill="0" applyBorder="0" applyAlignment="0" applyProtection="0"/>
    <xf numFmtId="165" fontId="6" fillId="0" borderId="1" applyFont="0" applyFill="0" applyBorder="0" applyAlignment="0" applyProtection="0"/>
    <xf numFmtId="0" fontId="5" fillId="0" borderId="1"/>
    <xf numFmtId="9" fontId="5" fillId="0" borderId="1" applyFont="0" applyFill="0" applyBorder="0" applyAlignment="0" applyProtection="0"/>
    <xf numFmtId="165" fontId="5" fillId="0" borderId="1" applyFont="0" applyFill="0" applyBorder="0" applyAlignment="0" applyProtection="0"/>
    <xf numFmtId="165" fontId="4" fillId="0" borderId="1" applyFont="0" applyFill="0" applyBorder="0" applyAlignment="0" applyProtection="0"/>
    <xf numFmtId="9" fontId="4" fillId="0" borderId="1" applyFont="0" applyFill="0" applyBorder="0" applyAlignment="0" applyProtection="0"/>
    <xf numFmtId="9" fontId="3" fillId="0" borderId="1" applyFont="0" applyFill="0" applyBorder="0" applyAlignment="0" applyProtection="0"/>
    <xf numFmtId="165" fontId="3" fillId="0" borderId="1" applyFont="0" applyFill="0" applyBorder="0" applyAlignment="0" applyProtection="0"/>
    <xf numFmtId="0" fontId="2" fillId="0" borderId="1"/>
    <xf numFmtId="0" fontId="2" fillId="0" borderId="1"/>
    <xf numFmtId="44" fontId="24" fillId="0" borderId="1" applyFont="0" applyFill="0" applyBorder="0" applyAlignment="0" applyProtection="0"/>
    <xf numFmtId="44" fontId="24" fillId="0" borderId="1" applyFont="0" applyFill="0" applyBorder="0" applyAlignment="0" applyProtection="0"/>
    <xf numFmtId="9" fontId="2" fillId="0" borderId="1" applyFont="0" applyFill="0" applyBorder="0" applyAlignment="0" applyProtection="0"/>
    <xf numFmtId="0" fontId="2" fillId="0" borderId="1"/>
    <xf numFmtId="9" fontId="2" fillId="0" borderId="1" applyFont="0" applyFill="0" applyBorder="0" applyAlignment="0" applyProtection="0"/>
    <xf numFmtId="43" fontId="2" fillId="0" borderId="1" applyFont="0" applyFill="0" applyBorder="0" applyAlignment="0" applyProtection="0"/>
    <xf numFmtId="43" fontId="28" fillId="0" borderId="1" applyFont="0" applyFill="0" applyBorder="0" applyAlignment="0" applyProtection="0"/>
    <xf numFmtId="0" fontId="43" fillId="0" borderId="1"/>
    <xf numFmtId="43" fontId="42" fillId="0" borderId="1" applyFont="0" applyFill="0" applyBorder="0" applyAlignment="0" applyProtection="0"/>
    <xf numFmtId="0" fontId="42" fillId="0" borderId="1"/>
    <xf numFmtId="0" fontId="29" fillId="0" borderId="1"/>
    <xf numFmtId="0" fontId="2" fillId="0" borderId="1"/>
    <xf numFmtId="43" fontId="2" fillId="0" borderId="1" applyFont="0" applyFill="0" applyBorder="0" applyAlignment="0" applyProtection="0"/>
    <xf numFmtId="43" fontId="22" fillId="0" borderId="1" applyFont="0" applyFill="0" applyBorder="0" applyAlignment="0" applyProtection="0"/>
    <xf numFmtId="0" fontId="29" fillId="0" borderId="1"/>
    <xf numFmtId="0" fontId="44" fillId="0" borderId="1"/>
    <xf numFmtId="43" fontId="44" fillId="0" borderId="1" applyFont="0" applyFill="0" applyBorder="0" applyAlignment="0" applyProtection="0"/>
    <xf numFmtId="9" fontId="44" fillId="0" borderId="1" applyFont="0" applyFill="0" applyBorder="0" applyAlignment="0" applyProtection="0"/>
    <xf numFmtId="0" fontId="45" fillId="0" borderId="1"/>
    <xf numFmtId="0" fontId="46" fillId="0" borderId="1"/>
    <xf numFmtId="0" fontId="2" fillId="0" borderId="1"/>
    <xf numFmtId="0" fontId="47" fillId="0" borderId="1"/>
    <xf numFmtId="43" fontId="46" fillId="0" borderId="1" applyFont="0" applyFill="0" applyBorder="0" applyAlignment="0" applyProtection="0"/>
    <xf numFmtId="0" fontId="1" fillId="0" borderId="1"/>
    <xf numFmtId="0" fontId="46" fillId="0" borderId="1"/>
  </cellStyleXfs>
  <cellXfs count="612">
    <xf numFmtId="0" fontId="0" fillId="0" borderId="0" xfId="0"/>
    <xf numFmtId="0" fontId="48" fillId="0" borderId="1" xfId="177" applyFont="1" applyAlignment="1">
      <alignment horizontal="center" vertical="center" readingOrder="1"/>
    </xf>
    <xf numFmtId="0" fontId="49" fillId="0" borderId="1" xfId="177" applyFont="1"/>
    <xf numFmtId="0" fontId="48" fillId="0" borderId="1" xfId="181" applyFont="1" applyAlignment="1">
      <alignment horizontal="center" vertical="center" readingOrder="1"/>
    </xf>
    <xf numFmtId="1" fontId="50" fillId="16" borderId="0" xfId="0" quotePrefix="1" applyNumberFormat="1" applyFont="1" applyFill="1" applyAlignment="1">
      <alignment horizontal="center" vertical="center" wrapText="1"/>
    </xf>
    <xf numFmtId="0" fontId="50" fillId="16" borderId="0" xfId="0" applyFont="1" applyFill="1" applyAlignment="1">
      <alignment horizontal="center" vertical="center" wrapText="1"/>
    </xf>
    <xf numFmtId="0" fontId="51" fillId="25" borderId="0" xfId="0" applyFont="1" applyFill="1" applyAlignment="1">
      <alignment horizontal="center" vertical="center" wrapText="1"/>
    </xf>
    <xf numFmtId="2" fontId="51" fillId="7" borderId="1" xfId="81" applyNumberFormat="1" applyFont="1" applyFill="1" applyAlignment="1">
      <alignment horizontal="center" vertical="center"/>
    </xf>
    <xf numFmtId="10" fontId="51" fillId="7" borderId="1" xfId="82" applyNumberFormat="1" applyFont="1" applyFill="1" applyAlignment="1">
      <alignment horizontal="center" vertical="center"/>
    </xf>
    <xf numFmtId="0" fontId="52" fillId="17" borderId="0" xfId="0" applyFont="1" applyFill="1" applyAlignment="1">
      <alignment vertical="center" wrapText="1"/>
    </xf>
    <xf numFmtId="2" fontId="52" fillId="18" borderId="1" xfId="81" applyNumberFormat="1" applyFont="1" applyFill="1" applyAlignment="1">
      <alignment horizontal="center" vertical="center"/>
    </xf>
    <xf numFmtId="10" fontId="52" fillId="18" borderId="1" xfId="82" applyNumberFormat="1" applyFont="1" applyFill="1" applyAlignment="1">
      <alignment horizontal="center" vertical="center"/>
    </xf>
    <xf numFmtId="0" fontId="52" fillId="25" borderId="0" xfId="0" applyFont="1" applyFill="1" applyAlignment="1">
      <alignment vertical="center" wrapText="1"/>
    </xf>
    <xf numFmtId="2" fontId="52" fillId="7" borderId="1" xfId="81" applyNumberFormat="1" applyFont="1" applyFill="1" applyAlignment="1">
      <alignment horizontal="center" vertical="center"/>
    </xf>
    <xf numFmtId="10" fontId="52" fillId="7" borderId="1" xfId="82" applyNumberFormat="1" applyFont="1" applyFill="1" applyAlignment="1">
      <alignment horizontal="center" vertical="center"/>
    </xf>
    <xf numFmtId="0" fontId="53" fillId="0" borderId="1" xfId="7" applyFont="1"/>
    <xf numFmtId="0" fontId="53" fillId="0" borderId="1" xfId="187" applyFont="1"/>
    <xf numFmtId="3" fontId="53" fillId="0" borderId="0" xfId="0" applyNumberFormat="1" applyFont="1"/>
    <xf numFmtId="0" fontId="51" fillId="0" borderId="0" xfId="0" applyFont="1"/>
    <xf numFmtId="0" fontId="52" fillId="0" borderId="0" xfId="0" applyFont="1" applyAlignment="1">
      <alignment horizontal="center"/>
    </xf>
    <xf numFmtId="0" fontId="52" fillId="0" borderId="0" xfId="0" applyFont="1"/>
    <xf numFmtId="0" fontId="52" fillId="5" borderId="0" xfId="0" applyFont="1" applyFill="1"/>
    <xf numFmtId="0" fontId="52" fillId="4" borderId="0" xfId="0" applyFont="1" applyFill="1"/>
    <xf numFmtId="0" fontId="54" fillId="0" borderId="0" xfId="16" applyFont="1"/>
    <xf numFmtId="0" fontId="53" fillId="0" borderId="1" xfId="126" applyFont="1"/>
    <xf numFmtId="0" fontId="55" fillId="0" borderId="1" xfId="126" applyFont="1" applyAlignment="1">
      <alignment horizontal="left" vertical="center"/>
    </xf>
    <xf numFmtId="0" fontId="48" fillId="0" borderId="1" xfId="126" applyFont="1" applyAlignment="1">
      <alignment horizontal="left" vertical="center"/>
    </xf>
    <xf numFmtId="0" fontId="50" fillId="27" borderId="7" xfId="0" applyFont="1" applyFill="1" applyBorder="1" applyAlignment="1">
      <alignment horizontal="center"/>
    </xf>
    <xf numFmtId="0" fontId="53" fillId="0" borderId="0" xfId="0" applyFont="1"/>
    <xf numFmtId="0" fontId="53" fillId="0" borderId="7" xfId="0" applyFont="1" applyFill="1" applyBorder="1" applyAlignment="1">
      <alignment horizontal="center" wrapText="1"/>
    </xf>
    <xf numFmtId="3" fontId="53" fillId="0" borderId="7" xfId="0" applyNumberFormat="1" applyFont="1" applyBorder="1" applyAlignment="1">
      <alignment horizontal="right" wrapText="1"/>
    </xf>
    <xf numFmtId="166" fontId="53" fillId="0" borderId="7" xfId="171" applyNumberFormat="1" applyFont="1" applyBorder="1"/>
    <xf numFmtId="0" fontId="53" fillId="0" borderId="1" xfId="126" applyFont="1" applyAlignment="1"/>
    <xf numFmtId="166" fontId="53" fillId="0" borderId="1" xfId="134" applyNumberFormat="1" applyFont="1"/>
    <xf numFmtId="9" fontId="53" fillId="0" borderId="1" xfId="171" applyFont="1"/>
    <xf numFmtId="9" fontId="53" fillId="0" borderId="1" xfId="134" applyFont="1"/>
    <xf numFmtId="3" fontId="53" fillId="0" borderId="7" xfId="0" applyNumberFormat="1" applyFont="1" applyFill="1" applyBorder="1" applyAlignment="1">
      <alignment horizontal="right" wrapText="1"/>
    </xf>
    <xf numFmtId="0" fontId="53" fillId="0" borderId="1" xfId="126" applyFont="1" applyFill="1" applyBorder="1"/>
    <xf numFmtId="0" fontId="56" fillId="0" borderId="1" xfId="126" applyFont="1"/>
    <xf numFmtId="49" fontId="56" fillId="0" borderId="1" xfId="126" applyNumberFormat="1" applyFont="1" applyAlignment="1">
      <alignment horizontal="left"/>
    </xf>
    <xf numFmtId="0" fontId="50" fillId="26" borderId="7" xfId="126" applyFont="1" applyFill="1" applyBorder="1" applyAlignment="1">
      <alignment vertical="center"/>
    </xf>
    <xf numFmtId="0" fontId="50" fillId="26" borderId="7" xfId="126" applyFont="1" applyFill="1" applyBorder="1" applyAlignment="1">
      <alignment horizontal="center" vertical="center" wrapText="1"/>
    </xf>
    <xf numFmtId="0" fontId="53" fillId="0" borderId="7" xfId="126" applyFont="1" applyBorder="1"/>
    <xf numFmtId="166" fontId="53" fillId="0" borderId="7" xfId="134" applyNumberFormat="1" applyFont="1" applyBorder="1"/>
    <xf numFmtId="0" fontId="53" fillId="0" borderId="7" xfId="126" applyFont="1" applyFill="1" applyBorder="1"/>
    <xf numFmtId="0" fontId="53" fillId="7" borderId="7" xfId="126" applyFont="1" applyFill="1" applyBorder="1"/>
    <xf numFmtId="0" fontId="56" fillId="2" borderId="7" xfId="126" applyFont="1" applyFill="1" applyBorder="1"/>
    <xf numFmtId="166" fontId="56" fillId="2" borderId="7" xfId="134" applyNumberFormat="1" applyFont="1" applyFill="1" applyBorder="1"/>
    <xf numFmtId="0" fontId="50" fillId="26" borderId="7" xfId="126" applyFont="1" applyFill="1" applyBorder="1"/>
    <xf numFmtId="3" fontId="50" fillId="26" borderId="7" xfId="126" applyNumberFormat="1" applyFont="1" applyFill="1" applyBorder="1"/>
    <xf numFmtId="9" fontId="50" fillId="26" borderId="7" xfId="126" applyNumberFormat="1" applyFont="1" applyFill="1" applyBorder="1"/>
    <xf numFmtId="0" fontId="56" fillId="9" borderId="7" xfId="126" applyFont="1" applyFill="1" applyBorder="1"/>
    <xf numFmtId="3" fontId="53" fillId="0" borderId="7" xfId="126" applyNumberFormat="1" applyFont="1" applyBorder="1"/>
    <xf numFmtId="3" fontId="53" fillId="0" borderId="7" xfId="126" applyNumberFormat="1" applyFont="1" applyFill="1" applyBorder="1"/>
    <xf numFmtId="3" fontId="56" fillId="9" borderId="7" xfId="126" applyNumberFormat="1" applyFont="1" applyFill="1" applyBorder="1"/>
    <xf numFmtId="17" fontId="53" fillId="0" borderId="1" xfId="126" applyNumberFormat="1" applyFont="1"/>
    <xf numFmtId="3" fontId="53" fillId="0" borderId="1" xfId="126" applyNumberFormat="1" applyFont="1"/>
    <xf numFmtId="17" fontId="53" fillId="0" borderId="0" xfId="0" applyNumberFormat="1" applyFont="1"/>
    <xf numFmtId="17" fontId="53" fillId="0" borderId="1" xfId="126" applyNumberFormat="1" applyFont="1" applyFill="1"/>
    <xf numFmtId="3" fontId="53" fillId="0" borderId="1" xfId="126" applyNumberFormat="1" applyFont="1" applyFill="1"/>
    <xf numFmtId="0" fontId="53" fillId="0" borderId="0" xfId="0" applyFont="1" applyFill="1"/>
    <xf numFmtId="17" fontId="53" fillId="0" borderId="0" xfId="0" applyNumberFormat="1" applyFont="1" applyFill="1"/>
    <xf numFmtId="3" fontId="53" fillId="0" borderId="0" xfId="0" applyNumberFormat="1" applyFont="1" applyFill="1"/>
    <xf numFmtId="171" fontId="53" fillId="0" borderId="1" xfId="126" applyNumberFormat="1" applyFont="1"/>
    <xf numFmtId="0" fontId="53" fillId="0" borderId="1" xfId="126" applyNumberFormat="1" applyFont="1"/>
    <xf numFmtId="0" fontId="53" fillId="0" borderId="1" xfId="126" applyFont="1" applyFill="1"/>
    <xf numFmtId="9" fontId="52" fillId="0" borderId="1" xfId="134" applyFont="1"/>
    <xf numFmtId="166" fontId="52" fillId="0" borderId="1" xfId="134" applyNumberFormat="1" applyFont="1"/>
    <xf numFmtId="166" fontId="53" fillId="0" borderId="1" xfId="159" applyNumberFormat="1" applyFont="1"/>
    <xf numFmtId="0" fontId="54" fillId="0" borderId="1" xfId="3" applyFont="1"/>
    <xf numFmtId="3" fontId="53" fillId="0" borderId="1" xfId="187" applyNumberFormat="1" applyFont="1"/>
    <xf numFmtId="2" fontId="53" fillId="0" borderId="1" xfId="187" applyNumberFormat="1" applyFont="1"/>
    <xf numFmtId="3" fontId="53" fillId="0" borderId="1" xfId="187" applyNumberFormat="1" applyFont="1" applyBorder="1"/>
    <xf numFmtId="2" fontId="53" fillId="0" borderId="1" xfId="187" applyNumberFormat="1" applyFont="1" applyBorder="1"/>
    <xf numFmtId="0" fontId="56" fillId="0" borderId="6" xfId="187" applyFont="1" applyBorder="1"/>
    <xf numFmtId="3" fontId="56" fillId="0" borderId="6" xfId="187" applyNumberFormat="1" applyFont="1" applyBorder="1"/>
    <xf numFmtId="170" fontId="56" fillId="0" borderId="6" xfId="187" applyNumberFormat="1" applyFont="1" applyBorder="1"/>
    <xf numFmtId="2" fontId="56" fillId="0" borderId="6" xfId="187" applyNumberFormat="1" applyFont="1" applyBorder="1"/>
    <xf numFmtId="0" fontId="56" fillId="0" borderId="11" xfId="187" applyFont="1" applyBorder="1"/>
    <xf numFmtId="3" fontId="56" fillId="0" borderId="11" xfId="187" applyNumberFormat="1" applyFont="1" applyBorder="1"/>
    <xf numFmtId="170" fontId="56" fillId="0" borderId="11" xfId="187" applyNumberFormat="1" applyFont="1" applyBorder="1"/>
    <xf numFmtId="2" fontId="56" fillId="0" borderId="11" xfId="187" applyNumberFormat="1" applyFont="1" applyBorder="1"/>
    <xf numFmtId="0" fontId="53" fillId="9" borderId="1" xfId="187" applyFont="1" applyFill="1"/>
    <xf numFmtId="0" fontId="57" fillId="12" borderId="1" xfId="187" applyFont="1" applyFill="1" applyAlignment="1">
      <alignment horizontal="center"/>
    </xf>
    <xf numFmtId="0" fontId="58" fillId="23" borderId="1" xfId="187" applyFont="1" applyFill="1"/>
    <xf numFmtId="0" fontId="53" fillId="10" borderId="1" xfId="187" applyFont="1" applyFill="1"/>
    <xf numFmtId="3" fontId="53" fillId="10" borderId="1" xfId="187" applyNumberFormat="1" applyFont="1" applyFill="1"/>
    <xf numFmtId="0" fontId="58" fillId="24" borderId="1" xfId="187" applyFont="1" applyFill="1"/>
    <xf numFmtId="0" fontId="53" fillId="3" borderId="1" xfId="187" applyFont="1" applyFill="1"/>
    <xf numFmtId="3" fontId="53" fillId="3" borderId="1" xfId="187" applyNumberFormat="1" applyFont="1" applyFill="1"/>
    <xf numFmtId="2" fontId="53" fillId="3" borderId="1" xfId="187" applyNumberFormat="1" applyFont="1" applyFill="1"/>
    <xf numFmtId="2" fontId="53" fillId="10" borderId="1" xfId="187" applyNumberFormat="1" applyFont="1" applyFill="1"/>
    <xf numFmtId="0" fontId="53" fillId="0" borderId="1" xfId="102" applyFont="1"/>
    <xf numFmtId="0" fontId="53" fillId="0" borderId="1" xfId="102" applyFont="1" applyAlignment="1">
      <alignment horizontal="center"/>
    </xf>
    <xf numFmtId="10" fontId="52" fillId="0" borderId="1" xfId="107" applyNumberFormat="1" applyFont="1"/>
    <xf numFmtId="166" fontId="52" fillId="0" borderId="1" xfId="107" applyNumberFormat="1" applyFont="1"/>
    <xf numFmtId="0" fontId="56" fillId="0" borderId="1" xfId="102" applyFont="1"/>
    <xf numFmtId="166" fontId="53" fillId="0" borderId="1" xfId="102" applyNumberFormat="1" applyFont="1"/>
    <xf numFmtId="3" fontId="53" fillId="0" borderId="1" xfId="102" applyNumberFormat="1" applyFont="1"/>
    <xf numFmtId="17" fontId="53" fillId="0" borderId="1" xfId="102" applyNumberFormat="1" applyFont="1"/>
    <xf numFmtId="0" fontId="53" fillId="0" borderId="1" xfId="104" applyFont="1"/>
    <xf numFmtId="0" fontId="57" fillId="6" borderId="1" xfId="10" applyFont="1" applyFill="1" applyAlignment="1">
      <alignment horizontal="center" vertical="center" wrapText="1"/>
    </xf>
    <xf numFmtId="17" fontId="57" fillId="6" borderId="1" xfId="10" quotePrefix="1" applyNumberFormat="1" applyFont="1" applyFill="1" applyAlignment="1">
      <alignment horizontal="center" vertical="center" wrapText="1"/>
    </xf>
    <xf numFmtId="0" fontId="57" fillId="6" borderId="1" xfId="104" applyFont="1" applyFill="1" applyAlignment="1">
      <alignment horizontal="center" vertical="center" wrapText="1"/>
    </xf>
    <xf numFmtId="0" fontId="53" fillId="3" borderId="3" xfId="10" applyFont="1" applyFill="1" applyBorder="1" applyAlignment="1">
      <alignment horizontal="left" wrapText="1"/>
    </xf>
    <xf numFmtId="3" fontId="53" fillId="3" borderId="3" xfId="10" applyNumberFormat="1" applyFont="1" applyFill="1" applyBorder="1" applyAlignment="1">
      <alignment horizontal="right"/>
    </xf>
    <xf numFmtId="3" fontId="53" fillId="3" borderId="3" xfId="104" applyNumberFormat="1" applyFont="1" applyFill="1" applyBorder="1" applyAlignment="1">
      <alignment horizontal="right" vertical="center"/>
    </xf>
    <xf numFmtId="10" fontId="53" fillId="3" borderId="3" xfId="104" applyNumberFormat="1" applyFont="1" applyFill="1" applyBorder="1" applyAlignment="1">
      <alignment horizontal="right" vertical="center"/>
    </xf>
    <xf numFmtId="0" fontId="53" fillId="3" borderId="4" xfId="10" applyFont="1" applyFill="1" applyBorder="1" applyAlignment="1">
      <alignment horizontal="left"/>
    </xf>
    <xf numFmtId="3" fontId="53" fillId="3" borderId="4" xfId="10" applyNumberFormat="1" applyFont="1" applyFill="1" applyBorder="1" applyAlignment="1">
      <alignment horizontal="right"/>
    </xf>
    <xf numFmtId="0" fontId="56" fillId="0" borderId="1" xfId="104" applyFont="1"/>
    <xf numFmtId="0" fontId="53" fillId="3" borderId="4" xfId="10" applyFont="1" applyFill="1" applyBorder="1" applyAlignment="1">
      <alignment horizontal="left" wrapText="1"/>
    </xf>
    <xf numFmtId="0" fontId="53" fillId="0" borderId="4" xfId="10" applyFont="1" applyFill="1" applyBorder="1" applyAlignment="1">
      <alignment horizontal="left"/>
    </xf>
    <xf numFmtId="3" fontId="53" fillId="0" borderId="4" xfId="10" applyNumberFormat="1" applyFont="1" applyFill="1" applyBorder="1" applyAlignment="1">
      <alignment horizontal="right"/>
    </xf>
    <xf numFmtId="0" fontId="53" fillId="0" borderId="3" xfId="10" applyFont="1" applyBorder="1" applyAlignment="1"/>
    <xf numFmtId="3" fontId="53" fillId="0" borderId="3" xfId="10" applyNumberFormat="1" applyFont="1" applyBorder="1" applyAlignment="1"/>
    <xf numFmtId="0" fontId="56" fillId="2" borderId="3" xfId="104" applyFont="1" applyFill="1" applyBorder="1"/>
    <xf numFmtId="3" fontId="56" fillId="2" borderId="3" xfId="104" applyNumberFormat="1" applyFont="1" applyFill="1" applyBorder="1"/>
    <xf numFmtId="3" fontId="56" fillId="2" borderId="3" xfId="104" applyNumberFormat="1" applyFont="1" applyFill="1" applyBorder="1" applyAlignment="1">
      <alignment horizontal="right" vertical="center"/>
    </xf>
    <xf numFmtId="10" fontId="56" fillId="2" borderId="3" xfId="104" applyNumberFormat="1" applyFont="1" applyFill="1" applyBorder="1" applyAlignment="1">
      <alignment horizontal="right" vertical="center"/>
    </xf>
    <xf numFmtId="17" fontId="57" fillId="6" borderId="1" xfId="104" quotePrefix="1" applyNumberFormat="1" applyFont="1" applyFill="1" applyAlignment="1">
      <alignment horizontal="center" vertical="center" wrapText="1"/>
    </xf>
    <xf numFmtId="17" fontId="57" fillId="0" borderId="1" xfId="104" quotePrefix="1" applyNumberFormat="1" applyFont="1" applyAlignment="1">
      <alignment horizontal="center" vertical="center" wrapText="1"/>
    </xf>
    <xf numFmtId="0" fontId="57" fillId="0" borderId="1" xfId="104" applyFont="1" applyAlignment="1">
      <alignment horizontal="center" vertical="center" wrapText="1"/>
    </xf>
    <xf numFmtId="0" fontId="53" fillId="3" borderId="3" xfId="104" applyFont="1" applyFill="1" applyBorder="1" applyAlignment="1">
      <alignment horizontal="left" vertical="center" wrapText="1"/>
    </xf>
    <xf numFmtId="10" fontId="53" fillId="3" borderId="3" xfId="105" applyNumberFormat="1" applyFont="1" applyFill="1" applyBorder="1" applyAlignment="1">
      <alignment horizontal="right" vertical="center"/>
    </xf>
    <xf numFmtId="166" fontId="53" fillId="0" borderId="1" xfId="39" applyNumberFormat="1" applyFont="1" applyBorder="1" applyAlignment="1">
      <alignment horizontal="right" vertical="center"/>
    </xf>
    <xf numFmtId="3" fontId="53" fillId="0" borderId="1" xfId="104" applyNumberFormat="1" applyFont="1" applyAlignment="1">
      <alignment horizontal="right" vertical="center"/>
    </xf>
    <xf numFmtId="10" fontId="53" fillId="0" borderId="1" xfId="104" applyNumberFormat="1" applyFont="1" applyAlignment="1">
      <alignment horizontal="right" vertical="center"/>
    </xf>
    <xf numFmtId="0" fontId="53" fillId="3" borderId="4" xfId="104" applyFont="1" applyFill="1" applyBorder="1" applyAlignment="1">
      <alignment horizontal="left" vertical="center"/>
    </xf>
    <xf numFmtId="0" fontId="53" fillId="3" borderId="4" xfId="104" applyFont="1" applyFill="1" applyBorder="1" applyAlignment="1">
      <alignment horizontal="left" vertical="center" wrapText="1"/>
    </xf>
    <xf numFmtId="0" fontId="53" fillId="0" borderId="4" xfId="104" applyFont="1" applyBorder="1" applyAlignment="1">
      <alignment horizontal="left" vertical="center"/>
    </xf>
    <xf numFmtId="0" fontId="53" fillId="0" borderId="3" xfId="104" applyFont="1" applyBorder="1"/>
    <xf numFmtId="10" fontId="56" fillId="2" borderId="3" xfId="105" applyNumberFormat="1" applyFont="1" applyFill="1" applyBorder="1"/>
    <xf numFmtId="3" fontId="56" fillId="0" borderId="1" xfId="104" applyNumberFormat="1" applyFont="1"/>
    <xf numFmtId="3" fontId="56" fillId="0" borderId="1" xfId="104" applyNumberFormat="1" applyFont="1" applyAlignment="1">
      <alignment horizontal="right" vertical="center"/>
    </xf>
    <xf numFmtId="10" fontId="56" fillId="0" borderId="1" xfId="104" applyNumberFormat="1" applyFont="1" applyAlignment="1">
      <alignment horizontal="right" vertical="center"/>
    </xf>
    <xf numFmtId="3" fontId="53" fillId="0" borderId="1" xfId="104" applyNumberFormat="1" applyFont="1"/>
    <xf numFmtId="0" fontId="52" fillId="0" borderId="1" xfId="23" applyFont="1"/>
    <xf numFmtId="166" fontId="52" fillId="0" borderId="1" xfId="23" applyNumberFormat="1" applyFont="1"/>
    <xf numFmtId="10" fontId="52" fillId="0" borderId="1" xfId="107" applyNumberFormat="1" applyFont="1" applyAlignment="1">
      <alignment horizontal="center"/>
    </xf>
    <xf numFmtId="3" fontId="52" fillId="0" borderId="1" xfId="23" applyNumberFormat="1" applyFont="1"/>
    <xf numFmtId="166" fontId="53" fillId="0" borderId="1" xfId="39" applyNumberFormat="1" applyFont="1" applyBorder="1"/>
    <xf numFmtId="0" fontId="56" fillId="0" borderId="1" xfId="102" applyFont="1" applyAlignment="1">
      <alignment horizontal="center"/>
    </xf>
    <xf numFmtId="0" fontId="53" fillId="0" borderId="1" xfId="106" applyFont="1"/>
    <xf numFmtId="0" fontId="54" fillId="0" borderId="1" xfId="30" applyFont="1" applyFill="1" applyBorder="1" applyAlignment="1"/>
    <xf numFmtId="17" fontId="53" fillId="0" borderId="1" xfId="106" applyNumberFormat="1" applyFont="1" applyAlignment="1">
      <alignment horizontal="center"/>
    </xf>
    <xf numFmtId="0" fontId="53" fillId="0" borderId="1" xfId="102" applyFont="1" applyAlignment="1">
      <alignment horizontal="left"/>
    </xf>
    <xf numFmtId="3" fontId="52" fillId="0" borderId="0" xfId="0" applyNumberFormat="1" applyFont="1" applyAlignment="1">
      <alignment wrapText="1"/>
    </xf>
    <xf numFmtId="10" fontId="53" fillId="0" borderId="1" xfId="102" applyNumberFormat="1" applyFont="1"/>
    <xf numFmtId="0" fontId="52" fillId="0" borderId="1" xfId="23" applyFont="1" applyAlignment="1">
      <alignment horizontal="left"/>
    </xf>
    <xf numFmtId="0" fontId="54" fillId="0" borderId="1" xfId="3" applyFont="1" applyFill="1" applyAlignment="1"/>
    <xf numFmtId="17" fontId="53" fillId="0" borderId="1" xfId="102" quotePrefix="1" applyNumberFormat="1" applyFont="1" applyAlignment="1">
      <alignment horizontal="center" wrapText="1"/>
    </xf>
    <xf numFmtId="10" fontId="53" fillId="0" borderId="1" xfId="39" applyNumberFormat="1" applyFont="1" applyBorder="1"/>
    <xf numFmtId="3" fontId="56" fillId="0" borderId="1" xfId="102" applyNumberFormat="1" applyFont="1"/>
    <xf numFmtId="10" fontId="51" fillId="0" borderId="1" xfId="107" applyNumberFormat="1" applyFont="1"/>
    <xf numFmtId="10" fontId="53" fillId="0" borderId="1" xfId="138" applyNumberFormat="1" applyFont="1" applyBorder="1"/>
    <xf numFmtId="0" fontId="53" fillId="0" borderId="1" xfId="106" applyFont="1" applyAlignment="1">
      <alignment horizontal="center"/>
    </xf>
    <xf numFmtId="0" fontId="53" fillId="0" borderId="1" xfId="103" applyFont="1" applyAlignment="1">
      <alignment vertical="center"/>
    </xf>
    <xf numFmtId="3" fontId="48" fillId="0" borderId="1" xfId="102" applyNumberFormat="1" applyFont="1" applyAlignment="1">
      <alignment horizontal="right" vertical="center"/>
    </xf>
    <xf numFmtId="0" fontId="53" fillId="0" borderId="1" xfId="178" applyFont="1"/>
    <xf numFmtId="2" fontId="53" fillId="0" borderId="1" xfId="178" applyNumberFormat="1" applyFont="1"/>
    <xf numFmtId="0" fontId="49" fillId="0" borderId="1" xfId="178" applyFont="1" applyFill="1" applyBorder="1" applyAlignment="1">
      <alignment horizontal="left" vertical="center" wrapText="1"/>
    </xf>
    <xf numFmtId="2" fontId="53" fillId="0" borderId="1" xfId="178" applyNumberFormat="1" applyFont="1" applyFill="1" applyBorder="1"/>
    <xf numFmtId="0" fontId="53" fillId="0" borderId="1" xfId="178" applyFont="1" applyAlignment="1"/>
    <xf numFmtId="17" fontId="53" fillId="0" borderId="1" xfId="178" applyNumberFormat="1" applyFont="1"/>
    <xf numFmtId="10" fontId="52" fillId="0" borderId="1" xfId="171" applyNumberFormat="1" applyFont="1"/>
    <xf numFmtId="10" fontId="53" fillId="0" borderId="1" xfId="178" applyNumberFormat="1" applyFont="1"/>
    <xf numFmtId="0" fontId="53" fillId="0" borderId="1" xfId="165" applyFont="1"/>
    <xf numFmtId="0" fontId="56" fillId="0" borderId="1" xfId="165" applyFont="1"/>
    <xf numFmtId="0" fontId="56" fillId="0" borderId="1" xfId="165" applyFont="1" applyAlignment="1">
      <alignment horizontal="center" vertical="center"/>
    </xf>
    <xf numFmtId="0" fontId="56" fillId="0" borderId="1" xfId="165" applyFont="1" applyAlignment="1">
      <alignment vertical="center"/>
    </xf>
    <xf numFmtId="9" fontId="56" fillId="0" borderId="1" xfId="169" applyFont="1" applyAlignment="1">
      <alignment horizontal="center" wrapText="1"/>
    </xf>
    <xf numFmtId="0" fontId="56" fillId="0" borderId="1" xfId="165" applyFont="1" applyAlignment="1">
      <alignment horizontal="center"/>
    </xf>
    <xf numFmtId="0" fontId="56" fillId="0" borderId="1" xfId="165" applyFont="1" applyAlignment="1">
      <alignment horizontal="left" vertical="center"/>
    </xf>
    <xf numFmtId="0" fontId="56" fillId="0" borderId="1" xfId="169" applyNumberFormat="1" applyFont="1" applyAlignment="1">
      <alignment horizontal="right" wrapText="1"/>
    </xf>
    <xf numFmtId="10" fontId="56" fillId="0" borderId="1" xfId="138" applyNumberFormat="1" applyFont="1" applyBorder="1" applyAlignment="1">
      <alignment horizontal="right"/>
    </xf>
    <xf numFmtId="10" fontId="53" fillId="0" borderId="1" xfId="138" applyNumberFormat="1" applyFont="1" applyBorder="1" applyAlignment="1">
      <alignment horizontal="right"/>
    </xf>
    <xf numFmtId="10" fontId="52" fillId="0" borderId="1" xfId="169" applyNumberFormat="1" applyFont="1" applyFill="1"/>
    <xf numFmtId="0" fontId="53" fillId="0" borderId="1" xfId="165" applyFont="1" applyAlignment="1">
      <alignment horizontal="left" vertical="center"/>
    </xf>
    <xf numFmtId="10" fontId="52" fillId="0" borderId="1" xfId="169" applyNumberFormat="1" applyFont="1"/>
    <xf numFmtId="0" fontId="56" fillId="0" borderId="1" xfId="165" applyFont="1" applyAlignment="1">
      <alignment vertical="center" wrapText="1"/>
    </xf>
    <xf numFmtId="0" fontId="56" fillId="0" borderId="1" xfId="165" applyFont="1" applyAlignment="1">
      <alignment horizontal="center" vertical="center" wrapText="1"/>
    </xf>
    <xf numFmtId="0" fontId="53" fillId="0" borderId="1" xfId="165" applyFont="1" applyAlignment="1">
      <alignment horizontal="left"/>
    </xf>
    <xf numFmtId="0" fontId="53" fillId="0" borderId="1" xfId="165" applyFont="1" applyAlignment="1">
      <alignment vertical="center"/>
    </xf>
    <xf numFmtId="0" fontId="53" fillId="0" borderId="1" xfId="169" applyNumberFormat="1" applyFont="1" applyAlignment="1">
      <alignment horizontal="right" wrapText="1"/>
    </xf>
    <xf numFmtId="10" fontId="52" fillId="0" borderId="0" xfId="138" applyNumberFormat="1" applyFont="1"/>
    <xf numFmtId="10" fontId="52" fillId="0" borderId="0" xfId="138" applyNumberFormat="1" applyFont="1" applyFill="1"/>
    <xf numFmtId="0" fontId="53" fillId="0" borderId="1" xfId="165" applyFont="1" applyAlignment="1">
      <alignment vertical="center" wrapText="1"/>
    </xf>
    <xf numFmtId="0" fontId="53" fillId="0" borderId="1" xfId="165" applyFont="1" applyAlignment="1">
      <alignment horizontal="right" vertical="center" wrapText="1"/>
    </xf>
    <xf numFmtId="166" fontId="52" fillId="0" borderId="1" xfId="169" applyNumberFormat="1" applyFont="1"/>
    <xf numFmtId="0" fontId="51" fillId="0" borderId="1" xfId="165" applyFont="1" applyAlignment="1">
      <alignment horizontal="left" vertical="center" readingOrder="1"/>
    </xf>
    <xf numFmtId="3" fontId="52" fillId="0" borderId="0" xfId="0" applyNumberFormat="1" applyFont="1"/>
    <xf numFmtId="166" fontId="52" fillId="0" borderId="0" xfId="138" applyNumberFormat="1" applyFont="1"/>
    <xf numFmtId="3" fontId="53" fillId="0" borderId="1" xfId="165" applyNumberFormat="1" applyFont="1"/>
    <xf numFmtId="166" fontId="52" fillId="0" borderId="1" xfId="169" applyNumberFormat="1" applyFont="1" applyAlignment="1">
      <alignment horizontal="center"/>
    </xf>
    <xf numFmtId="0" fontId="55" fillId="0" borderId="1" xfId="7" applyFont="1"/>
    <xf numFmtId="2" fontId="55" fillId="0" borderId="1" xfId="7" applyNumberFormat="1" applyFont="1"/>
    <xf numFmtId="0" fontId="53" fillId="0" borderId="1" xfId="109" applyFont="1"/>
    <xf numFmtId="0" fontId="52" fillId="0" borderId="0" xfId="0" applyFont="1" applyAlignment="1">
      <alignment horizontal="left" vertical="center"/>
    </xf>
    <xf numFmtId="3" fontId="52" fillId="0" borderId="1" xfId="0" applyNumberFormat="1" applyFont="1" applyFill="1" applyBorder="1"/>
    <xf numFmtId="10" fontId="53" fillId="0" borderId="1" xfId="0" applyNumberFormat="1" applyFont="1" applyFill="1" applyBorder="1" applyAlignment="1">
      <alignment horizontal="center"/>
    </xf>
    <xf numFmtId="3" fontId="52" fillId="0" borderId="1" xfId="0" applyNumberFormat="1" applyFont="1" applyFill="1" applyBorder="1" applyAlignment="1">
      <alignment vertical="center"/>
    </xf>
    <xf numFmtId="10" fontId="53" fillId="0" borderId="1" xfId="0" applyNumberFormat="1" applyFont="1" applyFill="1" applyBorder="1" applyAlignment="1">
      <alignment horizontal="center" vertical="center"/>
    </xf>
    <xf numFmtId="10" fontId="53" fillId="0" borderId="1" xfId="109" applyNumberFormat="1" applyFont="1"/>
    <xf numFmtId="10" fontId="52" fillId="0" borderId="1" xfId="134" applyNumberFormat="1" applyFont="1"/>
    <xf numFmtId="3" fontId="52" fillId="0" borderId="1" xfId="109" applyNumberFormat="1" applyFont="1" applyFill="1" applyBorder="1"/>
    <xf numFmtId="10" fontId="53" fillId="0" borderId="1" xfId="109" applyNumberFormat="1" applyFont="1" applyFill="1" applyBorder="1" applyAlignment="1">
      <alignment horizontal="center"/>
    </xf>
    <xf numFmtId="3" fontId="52" fillId="0" borderId="1" xfId="109" applyNumberFormat="1" applyFont="1" applyFill="1" applyBorder="1" applyAlignment="1">
      <alignment vertical="center"/>
    </xf>
    <xf numFmtId="10" fontId="53" fillId="0" borderId="1" xfId="109" applyNumberFormat="1" applyFont="1" applyFill="1" applyBorder="1" applyAlignment="1">
      <alignment horizontal="center" vertical="center"/>
    </xf>
    <xf numFmtId="0" fontId="51" fillId="22" borderId="7" xfId="0" applyFont="1" applyFill="1" applyBorder="1" applyAlignment="1">
      <alignment horizontal="left" vertical="center"/>
    </xf>
    <xf numFmtId="0" fontId="51" fillId="22" borderId="7" xfId="0" applyFont="1" applyFill="1" applyBorder="1" applyAlignment="1">
      <alignment horizontal="center" vertical="center" wrapText="1"/>
    </xf>
    <xf numFmtId="0" fontId="51" fillId="22" borderId="7" xfId="0" applyFont="1" applyFill="1" applyBorder="1" applyAlignment="1">
      <alignment horizontal="center" vertical="center"/>
    </xf>
    <xf numFmtId="0" fontId="53" fillId="0" borderId="0" xfId="0" applyFont="1" applyAlignment="1">
      <alignment vertical="center"/>
    </xf>
    <xf numFmtId="0" fontId="51" fillId="22" borderId="12" xfId="0" applyFont="1" applyFill="1" applyBorder="1" applyAlignment="1">
      <alignment horizontal="center" vertical="center" wrapText="1"/>
    </xf>
    <xf numFmtId="3" fontId="52" fillId="0" borderId="8" xfId="0" applyNumberFormat="1" applyFont="1" applyBorder="1"/>
    <xf numFmtId="3" fontId="52" fillId="0" borderId="10" xfId="0" applyNumberFormat="1" applyFont="1" applyBorder="1"/>
    <xf numFmtId="10" fontId="53" fillId="22" borderId="8" xfId="0" applyNumberFormat="1" applyFont="1" applyFill="1" applyBorder="1" applyAlignment="1">
      <alignment horizontal="center"/>
    </xf>
    <xf numFmtId="3" fontId="51" fillId="19" borderId="7" xfId="0" applyNumberFormat="1" applyFont="1" applyFill="1" applyBorder="1" applyAlignment="1">
      <alignment vertical="center"/>
    </xf>
    <xf numFmtId="10" fontId="48" fillId="19" borderId="7" xfId="0" applyNumberFormat="1" applyFont="1" applyFill="1" applyBorder="1" applyAlignment="1">
      <alignment horizontal="center" vertical="center"/>
    </xf>
    <xf numFmtId="0" fontId="55" fillId="0" borderId="0" xfId="0" applyFont="1" applyAlignment="1">
      <alignment vertical="center"/>
    </xf>
    <xf numFmtId="3" fontId="53" fillId="0" borderId="8" xfId="0" applyNumberFormat="1" applyFont="1" applyBorder="1"/>
    <xf numFmtId="0" fontId="53" fillId="7" borderId="0" xfId="0" applyFont="1" applyFill="1"/>
    <xf numFmtId="0" fontId="55" fillId="31" borderId="0" xfId="0" applyFont="1" applyFill="1" applyAlignment="1">
      <alignment vertical="center"/>
    </xf>
    <xf numFmtId="0" fontId="52" fillId="0" borderId="1" xfId="123" applyFont="1"/>
    <xf numFmtId="0" fontId="51" fillId="0" borderId="1" xfId="123" applyFont="1"/>
    <xf numFmtId="2" fontId="52" fillId="0" borderId="1" xfId="123" applyNumberFormat="1" applyFont="1"/>
    <xf numFmtId="10" fontId="52" fillId="0" borderId="1" xfId="82" applyNumberFormat="1" applyFont="1"/>
    <xf numFmtId="0" fontId="50" fillId="16" borderId="0" xfId="0" applyFont="1" applyFill="1" applyAlignment="1">
      <alignment vertical="center" wrapText="1"/>
    </xf>
    <xf numFmtId="176" fontId="52" fillId="0" borderId="7" xfId="180" applyNumberFormat="1" applyFont="1" applyBorder="1"/>
    <xf numFmtId="0" fontId="53" fillId="0" borderId="1" xfId="177" applyFont="1" applyFill="1" applyBorder="1"/>
    <xf numFmtId="0" fontId="53" fillId="0" borderId="1" xfId="177" applyFont="1" applyFill="1" applyBorder="1" applyAlignment="1"/>
    <xf numFmtId="0" fontId="53" fillId="0" borderId="1" xfId="177" applyFont="1" applyFill="1" applyBorder="1" applyAlignment="1">
      <alignment wrapText="1"/>
    </xf>
    <xf numFmtId="169" fontId="53" fillId="0" borderId="1" xfId="42" applyNumberFormat="1" applyFont="1" applyFill="1"/>
    <xf numFmtId="0" fontId="53" fillId="0" borderId="1" xfId="42" applyFont="1" applyAlignment="1">
      <alignment horizontal="left"/>
    </xf>
    <xf numFmtId="169" fontId="53" fillId="0" borderId="1" xfId="42" applyNumberFormat="1" applyFont="1"/>
    <xf numFmtId="0" fontId="52" fillId="0" borderId="1" xfId="121" applyFont="1"/>
    <xf numFmtId="0" fontId="52" fillId="0" borderId="1" xfId="121" applyFont="1" applyAlignment="1">
      <alignment horizontal="left" vertical="center"/>
    </xf>
    <xf numFmtId="0" fontId="57" fillId="14" borderId="1" xfId="121" applyFont="1" applyFill="1" applyAlignment="1">
      <alignment horizontal="center" vertical="center"/>
    </xf>
    <xf numFmtId="0" fontId="52" fillId="14" borderId="1" xfId="121" applyFont="1" applyFill="1" applyAlignment="1">
      <alignment horizontal="justify" vertical="center"/>
    </xf>
    <xf numFmtId="0" fontId="52" fillId="3" borderId="1" xfId="121" applyFont="1" applyFill="1" applyAlignment="1">
      <alignment horizontal="center" vertical="center"/>
    </xf>
    <xf numFmtId="3" fontId="52" fillId="3" borderId="1" xfId="121" applyNumberFormat="1" applyFont="1" applyFill="1" applyAlignment="1">
      <alignment horizontal="center" vertical="center"/>
    </xf>
    <xf numFmtId="0" fontId="52" fillId="11" borderId="1" xfId="121" applyFont="1" applyFill="1" applyAlignment="1">
      <alignment horizontal="center" vertical="center"/>
    </xf>
    <xf numFmtId="3" fontId="52" fillId="11" borderId="1" xfId="121" applyNumberFormat="1" applyFont="1" applyFill="1" applyAlignment="1">
      <alignment horizontal="center" vertical="center"/>
    </xf>
    <xf numFmtId="0" fontId="51" fillId="9" borderId="1" xfId="0" applyFont="1" applyFill="1" applyBorder="1" applyAlignment="1">
      <alignment horizontal="center" vertical="center"/>
    </xf>
    <xf numFmtId="0" fontId="51" fillId="0" borderId="1" xfId="0" applyFont="1" applyFill="1" applyBorder="1"/>
    <xf numFmtId="3" fontId="53" fillId="0" borderId="1" xfId="0" applyNumberFormat="1" applyFont="1" applyFill="1" applyBorder="1"/>
    <xf numFmtId="166" fontId="53" fillId="0" borderId="1" xfId="171" applyNumberFormat="1" applyFont="1" applyFill="1" applyBorder="1" applyAlignment="1">
      <alignment horizontal="center"/>
    </xf>
    <xf numFmtId="0" fontId="51" fillId="13" borderId="1" xfId="0" applyFont="1" applyFill="1" applyBorder="1"/>
    <xf numFmtId="3" fontId="53" fillId="13" borderId="1" xfId="0" applyNumberFormat="1" applyFont="1" applyFill="1" applyBorder="1"/>
    <xf numFmtId="166" fontId="53" fillId="13" borderId="1" xfId="171" applyNumberFormat="1" applyFont="1" applyFill="1" applyBorder="1" applyAlignment="1">
      <alignment horizontal="center"/>
    </xf>
    <xf numFmtId="0" fontId="51" fillId="0" borderId="9" xfId="0" applyFont="1" applyFill="1" applyBorder="1"/>
    <xf numFmtId="3" fontId="56" fillId="0" borderId="9" xfId="0" applyNumberFormat="1" applyFont="1" applyFill="1" applyBorder="1"/>
    <xf numFmtId="166" fontId="56" fillId="0" borderId="9" xfId="171" applyNumberFormat="1" applyFont="1" applyFill="1" applyBorder="1" applyAlignment="1">
      <alignment horizontal="center"/>
    </xf>
    <xf numFmtId="0" fontId="55" fillId="0" borderId="0" xfId="0" applyFont="1" applyAlignment="1">
      <alignment horizontal="left" vertical="center"/>
    </xf>
    <xf numFmtId="1" fontId="53" fillId="0" borderId="0" xfId="0" applyNumberFormat="1" applyFont="1"/>
    <xf numFmtId="0" fontId="53" fillId="0" borderId="1" xfId="0" applyFont="1" applyFill="1" applyBorder="1"/>
    <xf numFmtId="0" fontId="50" fillId="12" borderId="0" xfId="0" applyFont="1" applyFill="1" applyAlignment="1">
      <alignment horizontal="center" vertical="center" wrapText="1"/>
    </xf>
    <xf numFmtId="0" fontId="50" fillId="12" borderId="16" xfId="0" applyFont="1" applyFill="1" applyBorder="1" applyAlignment="1">
      <alignment horizontal="center" vertical="center" wrapText="1"/>
    </xf>
    <xf numFmtId="0" fontId="51" fillId="9" borderId="0" xfId="0" applyFont="1" applyFill="1" applyAlignment="1">
      <alignment horizontal="center" vertical="center" wrapText="1"/>
    </xf>
    <xf numFmtId="10" fontId="52" fillId="28" borderId="0" xfId="138" applyNumberFormat="1" applyFont="1" applyFill="1" applyAlignment="1">
      <alignment horizontal="center" vertical="center" wrapText="1"/>
    </xf>
    <xf numFmtId="10" fontId="52" fillId="28" borderId="16" xfId="138" applyNumberFormat="1" applyFont="1" applyFill="1" applyBorder="1" applyAlignment="1">
      <alignment horizontal="center" vertical="center" wrapText="1"/>
    </xf>
    <xf numFmtId="10" fontId="52" fillId="29" borderId="0" xfId="138" applyNumberFormat="1" applyFont="1" applyFill="1" applyAlignment="1">
      <alignment horizontal="center" vertical="center" wrapText="1"/>
    </xf>
    <xf numFmtId="10" fontId="52" fillId="29" borderId="16" xfId="138" applyNumberFormat="1" applyFont="1" applyFill="1" applyBorder="1" applyAlignment="1">
      <alignment horizontal="center" vertical="center" wrapText="1"/>
    </xf>
    <xf numFmtId="0" fontId="57" fillId="8" borderId="1" xfId="7" applyFont="1" applyFill="1" applyAlignment="1">
      <alignment horizontal="center" vertical="center" wrapText="1"/>
    </xf>
    <xf numFmtId="0" fontId="48" fillId="9" borderId="1" xfId="7" applyFont="1" applyFill="1" applyAlignment="1">
      <alignment horizontal="left" vertical="center" wrapText="1"/>
    </xf>
    <xf numFmtId="166" fontId="55" fillId="10" borderId="1" xfId="7" applyNumberFormat="1" applyFont="1" applyFill="1" applyAlignment="1">
      <alignment horizontal="center" vertical="center" wrapText="1"/>
    </xf>
    <xf numFmtId="3" fontId="55" fillId="10" borderId="1" xfId="7" applyNumberFormat="1" applyFont="1" applyFill="1" applyAlignment="1">
      <alignment horizontal="center" vertical="center" wrapText="1"/>
    </xf>
    <xf numFmtId="0" fontId="48" fillId="15" borderId="1" xfId="7" applyFont="1" applyFill="1" applyAlignment="1">
      <alignment horizontal="left" vertical="center" wrapText="1"/>
    </xf>
    <xf numFmtId="166" fontId="55" fillId="3" borderId="1" xfId="7" applyNumberFormat="1" applyFont="1" applyFill="1" applyAlignment="1">
      <alignment horizontal="center" vertical="center" wrapText="1"/>
    </xf>
    <xf numFmtId="3" fontId="55" fillId="3" borderId="1" xfId="7" applyNumberFormat="1" applyFont="1" applyFill="1" applyAlignment="1">
      <alignment horizontal="center" vertical="center" wrapText="1"/>
    </xf>
    <xf numFmtId="0" fontId="48" fillId="11" borderId="1" xfId="7" applyFont="1" applyFill="1" applyAlignment="1">
      <alignment horizontal="center" vertical="center" wrapText="1"/>
    </xf>
    <xf numFmtId="166" fontId="48" fillId="11" borderId="1" xfId="7" applyNumberFormat="1" applyFont="1" applyFill="1" applyAlignment="1">
      <alignment horizontal="center" vertical="center" wrapText="1"/>
    </xf>
    <xf numFmtId="3" fontId="48" fillId="11" borderId="1" xfId="7" applyNumberFormat="1" applyFont="1" applyFill="1" applyAlignment="1">
      <alignment horizontal="center" vertical="center" wrapText="1"/>
    </xf>
    <xf numFmtId="0" fontId="57" fillId="6" borderId="1" xfId="0" applyFont="1" applyFill="1" applyBorder="1" applyAlignment="1">
      <alignment horizontal="center" vertical="center"/>
    </xf>
    <xf numFmtId="0" fontId="57" fillId="6" borderId="5" xfId="0" applyFont="1" applyFill="1" applyBorder="1" applyAlignment="1">
      <alignment horizontal="center" vertical="center"/>
    </xf>
    <xf numFmtId="0" fontId="55" fillId="7" borderId="1" xfId="0" applyFont="1" applyFill="1" applyBorder="1" applyAlignment="1">
      <alignment horizontal="left" vertical="center"/>
    </xf>
    <xf numFmtId="3" fontId="55" fillId="7" borderId="1" xfId="0" applyNumberFormat="1" applyFont="1" applyFill="1" applyBorder="1" applyAlignment="1">
      <alignment horizontal="right" vertical="center"/>
    </xf>
    <xf numFmtId="3" fontId="55" fillId="7" borderId="6" xfId="0" applyNumberFormat="1" applyFont="1" applyFill="1" applyBorder="1" applyAlignment="1">
      <alignment horizontal="center" vertical="center"/>
    </xf>
    <xf numFmtId="10" fontId="55" fillId="7" borderId="1" xfId="0" applyNumberFormat="1" applyFont="1" applyFill="1" applyBorder="1" applyAlignment="1">
      <alignment horizontal="center" vertical="center"/>
    </xf>
    <xf numFmtId="0" fontId="55" fillId="7" borderId="6" xfId="0" applyFont="1" applyFill="1" applyBorder="1" applyAlignment="1">
      <alignment horizontal="left" vertical="center"/>
    </xf>
    <xf numFmtId="3" fontId="55" fillId="7" borderId="6" xfId="0" applyNumberFormat="1" applyFont="1" applyFill="1" applyBorder="1" applyAlignment="1">
      <alignment horizontal="right" vertical="center"/>
    </xf>
    <xf numFmtId="10" fontId="55" fillId="7" borderId="6" xfId="0" applyNumberFormat="1" applyFont="1" applyFill="1" applyBorder="1" applyAlignment="1">
      <alignment horizontal="center" vertical="center"/>
    </xf>
    <xf numFmtId="0" fontId="55" fillId="7" borderId="1" xfId="0" applyFont="1" applyFill="1" applyBorder="1" applyAlignment="1">
      <alignment horizontal="right" vertical="center"/>
    </xf>
    <xf numFmtId="0" fontId="55" fillId="7" borderId="6" xfId="0" applyFont="1" applyFill="1" applyBorder="1" applyAlignment="1">
      <alignment horizontal="right" vertical="center"/>
    </xf>
    <xf numFmtId="0" fontId="48" fillId="2" borderId="6" xfId="0" applyFont="1" applyFill="1" applyBorder="1" applyAlignment="1">
      <alignment horizontal="left" vertical="center"/>
    </xf>
    <xf numFmtId="3" fontId="48" fillId="2" borderId="6" xfId="0" applyNumberFormat="1" applyFont="1" applyFill="1" applyBorder="1" applyAlignment="1">
      <alignment horizontal="right" vertical="center"/>
    </xf>
    <xf numFmtId="3" fontId="48" fillId="2" borderId="6" xfId="0" applyNumberFormat="1" applyFont="1" applyFill="1" applyBorder="1" applyAlignment="1">
      <alignment horizontal="center" vertical="center"/>
    </xf>
    <xf numFmtId="10" fontId="48" fillId="2" borderId="6" xfId="0" applyNumberFormat="1" applyFont="1" applyFill="1" applyBorder="1" applyAlignment="1">
      <alignment horizontal="center" vertical="center"/>
    </xf>
    <xf numFmtId="0" fontId="53" fillId="0" borderId="5" xfId="102" applyFont="1" applyBorder="1"/>
    <xf numFmtId="0" fontId="57" fillId="6" borderId="6" xfId="0" applyFont="1" applyFill="1" applyBorder="1" applyAlignment="1">
      <alignment horizontal="center" vertical="center"/>
    </xf>
    <xf numFmtId="10" fontId="55" fillId="7" borderId="1" xfId="0" applyNumberFormat="1" applyFont="1" applyFill="1" applyBorder="1" applyAlignment="1">
      <alignment horizontal="right" vertical="center"/>
    </xf>
    <xf numFmtId="10" fontId="55" fillId="7" borderId="6" xfId="0" applyNumberFormat="1" applyFont="1" applyFill="1" applyBorder="1" applyAlignment="1">
      <alignment horizontal="right" vertical="center"/>
    </xf>
    <xf numFmtId="0" fontId="48" fillId="2" borderId="6" xfId="0" applyFont="1" applyFill="1" applyBorder="1" applyAlignment="1">
      <alignment horizontal="right" vertical="center"/>
    </xf>
    <xf numFmtId="10" fontId="48" fillId="2" borderId="6" xfId="0" applyNumberFormat="1" applyFont="1" applyFill="1" applyBorder="1" applyAlignment="1">
      <alignment horizontal="right" vertical="center"/>
    </xf>
    <xf numFmtId="0" fontId="57" fillId="6" borderId="11" xfId="0" applyFont="1" applyFill="1" applyBorder="1" applyAlignment="1">
      <alignment horizontal="center" vertical="center"/>
    </xf>
    <xf numFmtId="0" fontId="57" fillId="6" borderId="5" xfId="0" applyFont="1" applyFill="1" applyBorder="1" applyAlignment="1">
      <alignment horizontal="center" vertical="center" wrapText="1"/>
    </xf>
    <xf numFmtId="0" fontId="55" fillId="7" borderId="1" xfId="0" applyFont="1" applyFill="1" applyBorder="1" applyAlignment="1">
      <alignment horizontal="left" vertical="center" wrapText="1"/>
    </xf>
    <xf numFmtId="0" fontId="55" fillId="7" borderId="6" xfId="0" applyFont="1" applyFill="1" applyBorder="1" applyAlignment="1">
      <alignment horizontal="left" vertical="center" wrapText="1"/>
    </xf>
    <xf numFmtId="17" fontId="57" fillId="6" borderId="1" xfId="10" quotePrefix="1" applyNumberFormat="1" applyFont="1" applyFill="1" applyAlignment="1">
      <alignment horizontal="center" wrapText="1"/>
    </xf>
    <xf numFmtId="0" fontId="57" fillId="6" borderId="1" xfId="10" applyFont="1" applyFill="1" applyAlignment="1">
      <alignment horizontal="center" wrapText="1"/>
    </xf>
    <xf numFmtId="10" fontId="53" fillId="3" borderId="3" xfId="10" applyNumberFormat="1" applyFont="1" applyFill="1" applyBorder="1" applyAlignment="1">
      <alignment horizontal="right"/>
    </xf>
    <xf numFmtId="0" fontId="56" fillId="2" borderId="3" xfId="10" applyFont="1" applyFill="1" applyBorder="1" applyAlignment="1"/>
    <xf numFmtId="3" fontId="56" fillId="2" borderId="3" xfId="10" applyNumberFormat="1" applyFont="1" applyFill="1" applyBorder="1" applyAlignment="1"/>
    <xf numFmtId="3" fontId="56" fillId="2" borderId="3" xfId="10" applyNumberFormat="1" applyFont="1" applyFill="1" applyBorder="1" applyAlignment="1">
      <alignment horizontal="right"/>
    </xf>
    <xf numFmtId="10" fontId="56" fillId="2" borderId="3" xfId="10" applyNumberFormat="1" applyFont="1" applyFill="1" applyBorder="1" applyAlignment="1">
      <alignment horizontal="right"/>
    </xf>
    <xf numFmtId="0" fontId="53" fillId="0" borderId="1" xfId="104" applyFont="1" applyBorder="1"/>
    <xf numFmtId="17" fontId="57" fillId="6" borderId="1" xfId="9" quotePrefix="1" applyNumberFormat="1" applyFont="1" applyFill="1" applyAlignment="1">
      <alignment horizontal="center" vertical="center" wrapText="1"/>
    </xf>
    <xf numFmtId="0" fontId="57" fillId="6" borderId="1" xfId="9" applyFont="1" applyFill="1" applyAlignment="1">
      <alignment horizontal="center" vertical="center" wrapText="1"/>
    </xf>
    <xf numFmtId="0" fontId="53" fillId="3" borderId="3" xfId="9" applyFont="1" applyFill="1" applyBorder="1" applyAlignment="1">
      <alignment horizontal="left" vertical="center" wrapText="1"/>
    </xf>
    <xf numFmtId="3" fontId="53" fillId="3" borderId="3" xfId="9" applyNumberFormat="1" applyFont="1" applyFill="1" applyBorder="1" applyAlignment="1">
      <alignment horizontal="right" vertical="center"/>
    </xf>
    <xf numFmtId="0" fontId="53" fillId="3" borderId="4" xfId="9" applyFont="1" applyFill="1" applyBorder="1" applyAlignment="1">
      <alignment horizontal="left" vertical="center"/>
    </xf>
    <xf numFmtId="3" fontId="53" fillId="3" borderId="4" xfId="9" applyNumberFormat="1" applyFont="1" applyFill="1" applyBorder="1" applyAlignment="1">
      <alignment horizontal="right" vertical="center"/>
    </xf>
    <xf numFmtId="0" fontId="53" fillId="3" borderId="4" xfId="9" applyFont="1" applyFill="1" applyBorder="1" applyAlignment="1">
      <alignment horizontal="left" vertical="center" wrapText="1"/>
    </xf>
    <xf numFmtId="3" fontId="52" fillId="7" borderId="4" xfId="0" applyNumberFormat="1" applyFont="1" applyFill="1" applyBorder="1" applyAlignment="1">
      <alignment vertical="center"/>
    </xf>
    <xf numFmtId="0" fontId="56" fillId="2" borderId="4" xfId="9" applyFont="1" applyFill="1" applyBorder="1" applyAlignment="1">
      <alignment horizontal="left" vertical="center"/>
    </xf>
    <xf numFmtId="3" fontId="56" fillId="2" borderId="4" xfId="9" applyNumberFormat="1" applyFont="1" applyFill="1" applyBorder="1" applyAlignment="1">
      <alignment horizontal="right" vertical="center"/>
    </xf>
    <xf numFmtId="3" fontId="56" fillId="2" borderId="3" xfId="9" applyNumberFormat="1" applyFont="1" applyFill="1" applyBorder="1" applyAlignment="1">
      <alignment horizontal="right" vertical="center"/>
    </xf>
    <xf numFmtId="0" fontId="57" fillId="6" borderId="0" xfId="0" applyFont="1" applyFill="1" applyAlignment="1">
      <alignment horizontal="center" vertical="center" wrapText="1"/>
    </xf>
    <xf numFmtId="0" fontId="57" fillId="6" borderId="1" xfId="0" applyFont="1" applyFill="1" applyBorder="1" applyAlignment="1">
      <alignment horizontal="center" vertical="center" wrapText="1"/>
    </xf>
    <xf numFmtId="0" fontId="55" fillId="3" borderId="3" xfId="0" applyFont="1" applyFill="1" applyBorder="1" applyAlignment="1">
      <alignment horizontal="left" vertical="center" wrapText="1"/>
    </xf>
    <xf numFmtId="3" fontId="55" fillId="3" borderId="3" xfId="0" applyNumberFormat="1" applyFont="1" applyFill="1" applyBorder="1" applyAlignment="1">
      <alignment horizontal="right" vertical="center"/>
    </xf>
    <xf numFmtId="10" fontId="55" fillId="3" borderId="3" xfId="0" applyNumberFormat="1" applyFont="1" applyFill="1" applyBorder="1" applyAlignment="1">
      <alignment horizontal="right" vertical="center"/>
    </xf>
    <xf numFmtId="0" fontId="55" fillId="3" borderId="4" xfId="0" applyFont="1" applyFill="1" applyBorder="1" applyAlignment="1">
      <alignment horizontal="left" vertical="center"/>
    </xf>
    <xf numFmtId="3" fontId="55" fillId="3" borderId="4" xfId="0" applyNumberFormat="1" applyFont="1" applyFill="1" applyBorder="1" applyAlignment="1">
      <alignment horizontal="right" vertical="center"/>
    </xf>
    <xf numFmtId="0" fontId="55" fillId="3" borderId="4" xfId="0" applyFont="1" applyFill="1" applyBorder="1" applyAlignment="1">
      <alignment horizontal="left" vertical="center" wrapText="1"/>
    </xf>
    <xf numFmtId="0" fontId="48" fillId="2" borderId="4" xfId="0" applyFont="1" applyFill="1" applyBorder="1" applyAlignment="1">
      <alignment horizontal="left" vertical="center"/>
    </xf>
    <xf numFmtId="3" fontId="48" fillId="2" borderId="4" xfId="0" applyNumberFormat="1" applyFont="1" applyFill="1" applyBorder="1" applyAlignment="1">
      <alignment horizontal="right" vertical="center"/>
    </xf>
    <xf numFmtId="3" fontId="48" fillId="2" borderId="3" xfId="0" applyNumberFormat="1" applyFont="1" applyFill="1" applyBorder="1" applyAlignment="1">
      <alignment horizontal="right" vertical="center"/>
    </xf>
    <xf numFmtId="10" fontId="48" fillId="2" borderId="3" xfId="0" applyNumberFormat="1" applyFont="1" applyFill="1" applyBorder="1" applyAlignment="1">
      <alignment horizontal="right" vertical="center"/>
    </xf>
    <xf numFmtId="10" fontId="53" fillId="3" borderId="3" xfId="9" applyNumberFormat="1" applyFont="1" applyFill="1" applyBorder="1" applyAlignment="1">
      <alignment horizontal="right" vertical="center"/>
    </xf>
    <xf numFmtId="3" fontId="53" fillId="0" borderId="3" xfId="0" applyNumberFormat="1" applyFont="1" applyBorder="1"/>
    <xf numFmtId="10" fontId="56" fillId="2" borderId="3" xfId="9" applyNumberFormat="1" applyFont="1" applyFill="1" applyBorder="1" applyAlignment="1">
      <alignment horizontal="right" vertical="center"/>
    </xf>
    <xf numFmtId="0" fontId="50" fillId="12" borderId="1" xfId="191" applyFont="1" applyFill="1" applyAlignment="1">
      <alignment horizontal="center" vertical="center" wrapText="1"/>
    </xf>
    <xf numFmtId="0" fontId="48" fillId="9" borderId="4" xfId="191" applyFont="1" applyFill="1" applyBorder="1" applyAlignment="1">
      <alignment horizontal="left" vertical="center" wrapText="1"/>
    </xf>
    <xf numFmtId="4" fontId="52" fillId="37" borderId="4" xfId="191" applyNumberFormat="1" applyFont="1" applyFill="1" applyBorder="1" applyAlignment="1">
      <alignment horizontal="center" vertical="center" wrapText="1"/>
    </xf>
    <xf numFmtId="10" fontId="52" fillId="37" borderId="4" xfId="191" applyNumberFormat="1" applyFont="1" applyFill="1" applyBorder="1" applyAlignment="1">
      <alignment horizontal="center" vertical="center" wrapText="1"/>
    </xf>
    <xf numFmtId="0" fontId="48" fillId="9" borderId="1" xfId="191" applyFont="1" applyFill="1" applyAlignment="1">
      <alignment horizontal="left" vertical="center" wrapText="1"/>
    </xf>
    <xf numFmtId="4" fontId="52" fillId="0" borderId="1" xfId="191" applyNumberFormat="1" applyFont="1" applyAlignment="1">
      <alignment horizontal="center" vertical="center" wrapText="1"/>
    </xf>
    <xf numFmtId="10" fontId="52" fillId="0" borderId="1" xfId="191" applyNumberFormat="1" applyFont="1" applyAlignment="1">
      <alignment horizontal="center" vertical="center" wrapText="1"/>
    </xf>
    <xf numFmtId="4" fontId="52" fillId="37" borderId="1" xfId="191" applyNumberFormat="1" applyFont="1" applyFill="1" applyAlignment="1">
      <alignment horizontal="center" vertical="center" wrapText="1"/>
    </xf>
    <xf numFmtId="10" fontId="52" fillId="37" borderId="1" xfId="191" applyNumberFormat="1" applyFont="1" applyFill="1" applyAlignment="1">
      <alignment horizontal="center" vertical="center" wrapText="1"/>
    </xf>
    <xf numFmtId="4" fontId="52" fillId="0" borderId="4" xfId="191" applyNumberFormat="1" applyFont="1" applyBorder="1" applyAlignment="1">
      <alignment horizontal="center" vertical="center" wrapText="1"/>
    </xf>
    <xf numFmtId="10" fontId="52" fillId="0" borderId="4" xfId="191" applyNumberFormat="1" applyFont="1" applyBorder="1" applyAlignment="1">
      <alignment horizontal="center" vertical="center" wrapText="1"/>
    </xf>
    <xf numFmtId="2" fontId="52" fillId="37" borderId="1" xfId="191" applyNumberFormat="1" applyFont="1" applyFill="1" applyAlignment="1">
      <alignment horizontal="center" vertical="center" wrapText="1"/>
    </xf>
    <xf numFmtId="0" fontId="50" fillId="12" borderId="1" xfId="191" applyFont="1" applyFill="1" applyAlignment="1">
      <alignment horizontal="center" vertical="center"/>
    </xf>
    <xf numFmtId="0" fontId="48" fillId="9" borderId="1" xfId="191" applyFont="1" applyFill="1" applyAlignment="1">
      <alignment horizontal="left" vertical="center"/>
    </xf>
    <xf numFmtId="4" fontId="52" fillId="38" borderId="1" xfId="191" applyNumberFormat="1" applyFont="1" applyFill="1" applyAlignment="1">
      <alignment horizontal="center" vertical="center"/>
    </xf>
    <xf numFmtId="0" fontId="52" fillId="38" borderId="1" xfId="191" applyFont="1" applyFill="1" applyAlignment="1">
      <alignment horizontal="center" vertical="center"/>
    </xf>
    <xf numFmtId="4" fontId="52" fillId="0" borderId="1" xfId="191" applyNumberFormat="1" applyFont="1" applyAlignment="1">
      <alignment horizontal="center" vertical="center"/>
    </xf>
    <xf numFmtId="0" fontId="52" fillId="0" borderId="1" xfId="191" applyFont="1" applyAlignment="1">
      <alignment horizontal="center" vertical="center"/>
    </xf>
    <xf numFmtId="10" fontId="52" fillId="38" borderId="1" xfId="191" applyNumberFormat="1" applyFont="1" applyFill="1" applyAlignment="1">
      <alignment horizontal="center" vertical="center"/>
    </xf>
    <xf numFmtId="2" fontId="52" fillId="38" borderId="1" xfId="191" applyNumberFormat="1" applyFont="1" applyFill="1" applyAlignment="1">
      <alignment horizontal="center" vertical="center"/>
    </xf>
    <xf numFmtId="10" fontId="52" fillId="0" borderId="1" xfId="191" applyNumberFormat="1" applyFont="1" applyAlignment="1">
      <alignment horizontal="center" vertical="center"/>
    </xf>
    <xf numFmtId="2" fontId="52" fillId="0" borderId="1" xfId="191" applyNumberFormat="1" applyFont="1" applyAlignment="1">
      <alignment horizontal="center" vertical="center"/>
    </xf>
    <xf numFmtId="0" fontId="57" fillId="12" borderId="1" xfId="191" applyFont="1" applyFill="1" applyAlignment="1">
      <alignment horizontal="center" vertical="center" wrapText="1"/>
    </xf>
    <xf numFmtId="43" fontId="52" fillId="37" borderId="4" xfId="180" applyNumberFormat="1" applyFont="1" applyFill="1" applyBorder="1" applyAlignment="1">
      <alignment horizontal="center" vertical="center" wrapText="1"/>
    </xf>
    <xf numFmtId="43" fontId="52" fillId="0" borderId="1" xfId="180" applyNumberFormat="1" applyFont="1" applyAlignment="1">
      <alignment horizontal="center" vertical="center" wrapText="1"/>
    </xf>
    <xf numFmtId="43" fontId="52" fillId="37" borderId="1" xfId="180" applyNumberFormat="1" applyFont="1" applyFill="1" applyAlignment="1">
      <alignment horizontal="center" vertical="center" wrapText="1"/>
    </xf>
    <xf numFmtId="43" fontId="52" fillId="0" borderId="4" xfId="180" applyNumberFormat="1" applyFont="1" applyBorder="1" applyAlignment="1">
      <alignment horizontal="center" vertical="center" wrapText="1"/>
    </xf>
    <xf numFmtId="10" fontId="52" fillId="0" borderId="4" xfId="39" applyNumberFormat="1" applyFont="1" applyBorder="1" applyAlignment="1">
      <alignment horizontal="center" vertical="center" wrapText="1"/>
    </xf>
    <xf numFmtId="2" fontId="52" fillId="0" borderId="4" xfId="180" applyNumberFormat="1" applyFont="1" applyBorder="1" applyAlignment="1">
      <alignment horizontal="center" vertical="center" wrapText="1"/>
    </xf>
    <xf numFmtId="0" fontId="52" fillId="37" borderId="1" xfId="191" applyFont="1" applyFill="1" applyAlignment="1">
      <alignment horizontal="center" vertical="center" wrapText="1"/>
    </xf>
    <xf numFmtId="0" fontId="52" fillId="0" borderId="1" xfId="191" applyFont="1" applyAlignment="1">
      <alignment horizontal="center" vertical="center" wrapText="1"/>
    </xf>
    <xf numFmtId="0" fontId="52" fillId="0" borderId="4" xfId="191" applyFont="1" applyBorder="1" applyAlignment="1">
      <alignment horizontal="center" vertical="center" wrapText="1"/>
    </xf>
    <xf numFmtId="0" fontId="52" fillId="37" borderId="4" xfId="191" applyFont="1" applyFill="1" applyBorder="1" applyAlignment="1">
      <alignment horizontal="center" vertical="center" wrapText="1"/>
    </xf>
    <xf numFmtId="0" fontId="53" fillId="7" borderId="21" xfId="178" applyFont="1" applyFill="1" applyBorder="1" applyAlignment="1"/>
    <xf numFmtId="174" fontId="55" fillId="7" borderId="1" xfId="178" applyNumberFormat="1" applyFont="1" applyFill="1" applyBorder="1" applyAlignment="1">
      <alignment horizontal="center" vertical="center"/>
    </xf>
    <xf numFmtId="174" fontId="53" fillId="7" borderId="25" xfId="178" applyNumberFormat="1" applyFont="1" applyFill="1" applyBorder="1" applyAlignment="1">
      <alignment horizontal="center" vertical="center"/>
    </xf>
    <xf numFmtId="9" fontId="53" fillId="7" borderId="1" xfId="41" applyFont="1" applyFill="1" applyBorder="1" applyAlignment="1">
      <alignment horizontal="center" vertical="center"/>
    </xf>
    <xf numFmtId="174" fontId="55" fillId="7" borderId="26" xfId="178" applyNumberFormat="1" applyFont="1" applyFill="1" applyBorder="1" applyAlignment="1">
      <alignment horizontal="center" vertical="center"/>
    </xf>
    <xf numFmtId="0" fontId="55" fillId="7" borderId="8" xfId="178" applyFont="1" applyFill="1" applyBorder="1" applyAlignment="1"/>
    <xf numFmtId="174" fontId="55" fillId="7" borderId="10" xfId="178" applyNumberFormat="1" applyFont="1" applyFill="1" applyBorder="1" applyAlignment="1">
      <alignment horizontal="center" vertical="center"/>
    </xf>
    <xf numFmtId="0" fontId="53" fillId="7" borderId="8" xfId="178" applyFont="1" applyFill="1" applyBorder="1" applyAlignment="1"/>
    <xf numFmtId="174" fontId="53" fillId="7" borderId="10" xfId="178" applyNumberFormat="1" applyFont="1" applyFill="1" applyBorder="1" applyAlignment="1">
      <alignment horizontal="center" vertical="center"/>
    </xf>
    <xf numFmtId="174" fontId="53" fillId="7" borderId="1" xfId="178" applyNumberFormat="1" applyFont="1" applyFill="1" applyBorder="1" applyAlignment="1">
      <alignment horizontal="center" vertical="center"/>
    </xf>
    <xf numFmtId="175" fontId="53" fillId="7" borderId="10" xfId="178" applyNumberFormat="1" applyFont="1" applyFill="1" applyBorder="1" applyAlignment="1">
      <alignment horizontal="center" vertical="center"/>
    </xf>
    <xf numFmtId="174" fontId="53" fillId="7" borderId="20" xfId="178" applyNumberFormat="1" applyFont="1" applyFill="1" applyBorder="1" applyAlignment="1">
      <alignment horizontal="center" vertical="center"/>
    </xf>
    <xf numFmtId="0" fontId="48" fillId="10" borderId="27" xfId="178" applyFont="1" applyFill="1" applyBorder="1" applyAlignment="1">
      <alignment horizontal="left" vertical="center" wrapText="1"/>
    </xf>
    <xf numFmtId="169" fontId="48" fillId="10" borderId="28" xfId="178" applyNumberFormat="1" applyFont="1" applyFill="1" applyBorder="1" applyAlignment="1">
      <alignment horizontal="center" vertical="center" wrapText="1"/>
    </xf>
    <xf numFmtId="169" fontId="48" fillId="33" borderId="28" xfId="178" applyNumberFormat="1" applyFont="1" applyFill="1" applyBorder="1" applyAlignment="1">
      <alignment horizontal="center" vertical="center" wrapText="1"/>
    </xf>
    <xf numFmtId="166" fontId="48" fillId="10" borderId="28" xfId="41" applyNumberFormat="1" applyFont="1" applyFill="1" applyBorder="1" applyAlignment="1">
      <alignment horizontal="center" vertical="center" wrapText="1"/>
    </xf>
    <xf numFmtId="43" fontId="48" fillId="10" borderId="28" xfId="179" applyFont="1" applyFill="1" applyBorder="1" applyAlignment="1">
      <alignment horizontal="center" vertical="center" wrapText="1"/>
    </xf>
    <xf numFmtId="0" fontId="55" fillId="0" borderId="1" xfId="15" applyFont="1"/>
    <xf numFmtId="0" fontId="59" fillId="0" borderId="1" xfId="187" applyFont="1"/>
    <xf numFmtId="0" fontId="52" fillId="0" borderId="1" xfId="191" applyFont="1"/>
    <xf numFmtId="1" fontId="52" fillId="0" borderId="1" xfId="191" applyNumberFormat="1" applyFont="1" applyBorder="1"/>
    <xf numFmtId="14" fontId="52" fillId="0" borderId="1" xfId="191" applyNumberFormat="1" applyFont="1" applyBorder="1"/>
    <xf numFmtId="3" fontId="52" fillId="0" borderId="1" xfId="191" applyNumberFormat="1" applyFont="1" applyBorder="1"/>
    <xf numFmtId="2" fontId="52" fillId="0" borderId="1" xfId="191" applyNumberFormat="1" applyFont="1"/>
    <xf numFmtId="1" fontId="52" fillId="0" borderId="1" xfId="23" applyNumberFormat="1" applyFont="1" applyBorder="1"/>
    <xf numFmtId="2" fontId="52" fillId="0" borderId="1" xfId="23" applyNumberFormat="1" applyFont="1" applyBorder="1"/>
    <xf numFmtId="168" fontId="52" fillId="0" borderId="1" xfId="23" applyNumberFormat="1" applyFont="1" applyBorder="1"/>
    <xf numFmtId="167" fontId="52" fillId="0" borderId="1" xfId="189" applyNumberFormat="1" applyFont="1" applyBorder="1"/>
    <xf numFmtId="43" fontId="52" fillId="0" borderId="1" xfId="189" applyNumberFormat="1" applyFont="1" applyBorder="1"/>
    <xf numFmtId="176" fontId="52" fillId="0" borderId="1" xfId="189" applyNumberFormat="1" applyFont="1" applyBorder="1"/>
    <xf numFmtId="168" fontId="55" fillId="0" borderId="1" xfId="7" applyNumberFormat="1" applyFont="1"/>
    <xf numFmtId="3" fontId="55" fillId="0" borderId="1" xfId="7" applyNumberFormat="1" applyFont="1"/>
    <xf numFmtId="10" fontId="55" fillId="0" borderId="1" xfId="7" applyNumberFormat="1" applyFont="1"/>
    <xf numFmtId="0" fontId="55" fillId="0" borderId="1" xfId="7" applyFont="1" applyFill="1"/>
    <xf numFmtId="3" fontId="55" fillId="0" borderId="1" xfId="7" applyNumberFormat="1" applyFont="1" applyFill="1"/>
    <xf numFmtId="10" fontId="52" fillId="0" borderId="1" xfId="31" applyNumberFormat="1" applyFont="1"/>
    <xf numFmtId="14" fontId="55" fillId="0" borderId="1" xfId="7" applyNumberFormat="1" applyFont="1"/>
    <xf numFmtId="166" fontId="55" fillId="0" borderId="1" xfId="7" applyNumberFormat="1" applyFont="1"/>
    <xf numFmtId="167" fontId="52" fillId="0" borderId="1" xfId="173" applyNumberFormat="1" applyFont="1"/>
    <xf numFmtId="167" fontId="55" fillId="0" borderId="1" xfId="7" applyNumberFormat="1" applyFont="1"/>
    <xf numFmtId="177" fontId="55" fillId="0" borderId="1" xfId="7" applyNumberFormat="1" applyFont="1"/>
    <xf numFmtId="3" fontId="56" fillId="2" borderId="17" xfId="0" applyNumberFormat="1" applyFont="1" applyFill="1" applyBorder="1" applyAlignment="1">
      <alignment horizontal="center"/>
    </xf>
    <xf numFmtId="0" fontId="56" fillId="2" borderId="18" xfId="0" applyFont="1" applyFill="1" applyBorder="1" applyAlignment="1">
      <alignment horizontal="center"/>
    </xf>
    <xf numFmtId="3" fontId="56" fillId="30" borderId="17" xfId="0" applyNumberFormat="1" applyFont="1" applyFill="1" applyBorder="1" applyAlignment="1">
      <alignment horizontal="center"/>
    </xf>
    <xf numFmtId="0" fontId="56" fillId="30" borderId="18" xfId="0" applyFont="1" applyFill="1" applyBorder="1" applyAlignment="1">
      <alignment horizontal="center"/>
    </xf>
    <xf numFmtId="0" fontId="52" fillId="0" borderId="8" xfId="0" applyFont="1" applyBorder="1" applyAlignment="1"/>
    <xf numFmtId="3" fontId="52" fillId="0" borderId="12" xfId="0" applyNumberFormat="1" applyFont="1" applyBorder="1"/>
    <xf numFmtId="3" fontId="52" fillId="0" borderId="1" xfId="0" applyNumberFormat="1" applyFont="1" applyBorder="1"/>
    <xf numFmtId="0" fontId="52" fillId="0" borderId="13" xfId="0" applyFont="1" applyBorder="1" applyAlignment="1"/>
    <xf numFmtId="3" fontId="52" fillId="0" borderId="19" xfId="0" applyNumberFormat="1" applyFont="1" applyBorder="1"/>
    <xf numFmtId="3" fontId="52" fillId="0" borderId="20" xfId="0" applyNumberFormat="1" applyFont="1" applyBorder="1"/>
    <xf numFmtId="3" fontId="52" fillId="0" borderId="5" xfId="0" applyNumberFormat="1" applyFont="1" applyBorder="1"/>
    <xf numFmtId="167" fontId="52" fillId="0" borderId="1" xfId="179" applyNumberFormat="1" applyFont="1"/>
    <xf numFmtId="0" fontId="53" fillId="0" borderId="1" xfId="187" applyFont="1" applyAlignment="1">
      <alignment vertical="center"/>
    </xf>
    <xf numFmtId="0" fontId="52" fillId="0" borderId="1" xfId="171" applyNumberFormat="1" applyFont="1"/>
    <xf numFmtId="10" fontId="53" fillId="0" borderId="1" xfId="187" applyNumberFormat="1" applyFont="1"/>
    <xf numFmtId="0" fontId="52" fillId="0" borderId="1" xfId="179" applyNumberFormat="1" applyFont="1"/>
    <xf numFmtId="0" fontId="53" fillId="0" borderId="1" xfId="187" applyFont="1" applyAlignment="1">
      <alignment wrapText="1"/>
    </xf>
    <xf numFmtId="17" fontId="53" fillId="0" borderId="1" xfId="187" applyNumberFormat="1" applyFont="1"/>
    <xf numFmtId="0" fontId="53" fillId="0" borderId="1" xfId="170" applyFont="1"/>
    <xf numFmtId="0" fontId="55" fillId="0" borderId="1" xfId="7" applyNumberFormat="1" applyFont="1"/>
    <xf numFmtId="0" fontId="56" fillId="0" borderId="2" xfId="7" applyFont="1" applyBorder="1" applyAlignment="1">
      <alignment horizontal="left"/>
    </xf>
    <xf numFmtId="0" fontId="55" fillId="0" borderId="1" xfId="7" applyFont="1" applyAlignment="1">
      <alignment horizontal="left" indent="1"/>
    </xf>
    <xf numFmtId="10" fontId="53" fillId="0" borderId="1" xfId="170" applyNumberFormat="1" applyFont="1"/>
    <xf numFmtId="0" fontId="53" fillId="0" borderId="1" xfId="170" applyFont="1" applyAlignment="1">
      <alignment horizontal="left" indent="1"/>
    </xf>
    <xf numFmtId="0" fontId="56" fillId="0" borderId="2" xfId="170" applyFont="1" applyBorder="1" applyAlignment="1">
      <alignment horizontal="left"/>
    </xf>
    <xf numFmtId="2" fontId="50" fillId="41" borderId="44" xfId="167" applyNumberFormat="1" applyFont="1" applyFill="1" applyBorder="1" applyAlignment="1">
      <alignment horizontal="left" vertical="center" wrapText="1" indent="1"/>
    </xf>
    <xf numFmtId="168" fontId="60" fillId="7" borderId="42" xfId="168" applyNumberFormat="1" applyFont="1" applyFill="1" applyBorder="1" applyAlignment="1">
      <alignment horizontal="center" vertical="center" wrapText="1"/>
    </xf>
    <xf numFmtId="168" fontId="53" fillId="0" borderId="1" xfId="187" applyNumberFormat="1" applyFont="1"/>
    <xf numFmtId="2" fontId="61" fillId="7" borderId="44" xfId="167" applyNumberFormat="1" applyFont="1" applyFill="1" applyBorder="1" applyAlignment="1">
      <alignment horizontal="left" vertical="center" wrapText="1" indent="1"/>
    </xf>
    <xf numFmtId="168" fontId="60" fillId="0" borderId="42" xfId="168" applyNumberFormat="1" applyFont="1" applyFill="1" applyBorder="1" applyAlignment="1">
      <alignment horizontal="center" vertical="center" wrapText="1"/>
    </xf>
    <xf numFmtId="2" fontId="50" fillId="41" borderId="45" xfId="167" applyNumberFormat="1" applyFont="1" applyFill="1" applyBorder="1" applyAlignment="1">
      <alignment horizontal="left" vertical="center" wrapText="1" indent="1"/>
    </xf>
    <xf numFmtId="0" fontId="53" fillId="0" borderId="1" xfId="166" applyFont="1"/>
    <xf numFmtId="0" fontId="50" fillId="39" borderId="33" xfId="91" applyFont="1" applyFill="1" applyBorder="1" applyAlignment="1">
      <alignment horizontal="center" vertical="center" wrapText="1"/>
    </xf>
    <xf numFmtId="0" fontId="50" fillId="39" borderId="41" xfId="91" applyFont="1" applyFill="1" applyBorder="1" applyAlignment="1">
      <alignment horizontal="center" vertical="center" wrapText="1"/>
    </xf>
    <xf numFmtId="0" fontId="50" fillId="40" borderId="41" xfId="91" applyFont="1" applyFill="1" applyBorder="1" applyAlignment="1">
      <alignment horizontal="center" vertical="center" wrapText="1"/>
    </xf>
    <xf numFmtId="2" fontId="61" fillId="7" borderId="42" xfId="167" applyNumberFormat="1" applyFont="1" applyFill="1" applyBorder="1" applyAlignment="1">
      <alignment horizontal="left" vertical="center" wrapText="1" indent="1"/>
    </xf>
    <xf numFmtId="168" fontId="60" fillId="7" borderId="42" xfId="167" applyNumberFormat="1" applyFont="1" applyFill="1" applyBorder="1" applyAlignment="1">
      <alignment horizontal="center" vertical="center" wrapText="1"/>
    </xf>
    <xf numFmtId="168" fontId="61" fillId="7" borderId="43" xfId="167" applyNumberFormat="1" applyFont="1" applyFill="1" applyBorder="1" applyAlignment="1">
      <alignment horizontal="center" vertical="center" wrapText="1"/>
    </xf>
    <xf numFmtId="168" fontId="61" fillId="7" borderId="36" xfId="167" applyNumberFormat="1" applyFont="1" applyFill="1" applyBorder="1" applyAlignment="1">
      <alignment horizontal="center" vertical="center" wrapText="1"/>
    </xf>
    <xf numFmtId="168" fontId="61" fillId="7" borderId="33" xfId="167" applyNumberFormat="1" applyFont="1" applyFill="1" applyBorder="1" applyAlignment="1">
      <alignment horizontal="center" vertical="center" wrapText="1"/>
    </xf>
    <xf numFmtId="168" fontId="61" fillId="7" borderId="33" xfId="168" applyNumberFormat="1" applyFont="1" applyFill="1" applyBorder="1" applyAlignment="1">
      <alignment horizontal="center" vertical="center" wrapText="1"/>
    </xf>
    <xf numFmtId="168" fontId="61" fillId="7" borderId="32" xfId="168" applyNumberFormat="1" applyFont="1" applyFill="1" applyBorder="1" applyAlignment="1">
      <alignment horizontal="center" vertical="center" wrapText="1"/>
    </xf>
    <xf numFmtId="168" fontId="61" fillId="0" borderId="32" xfId="168" applyNumberFormat="1" applyFont="1" applyFill="1" applyBorder="1" applyAlignment="1">
      <alignment horizontal="center" vertical="center" wrapText="1"/>
    </xf>
    <xf numFmtId="0" fontId="52" fillId="0" borderId="29" xfId="191" applyFont="1" applyBorder="1" applyAlignment="1">
      <alignment horizontal="left"/>
    </xf>
    <xf numFmtId="0" fontId="52" fillId="0" borderId="29" xfId="191" applyFont="1" applyBorder="1" applyAlignment="1">
      <alignment horizontal="right"/>
    </xf>
    <xf numFmtId="0" fontId="56" fillId="35" borderId="29" xfId="191" applyFont="1" applyFill="1" applyBorder="1" applyAlignment="1">
      <alignment horizontal="left"/>
    </xf>
    <xf numFmtId="0" fontId="56" fillId="35" borderId="29" xfId="191" applyFont="1" applyFill="1" applyBorder="1" applyAlignment="1">
      <alignment horizontal="right"/>
    </xf>
    <xf numFmtId="167" fontId="52" fillId="0" borderId="29" xfId="180" applyNumberFormat="1" applyFont="1" applyBorder="1" applyAlignment="1">
      <alignment horizontal="right"/>
    </xf>
    <xf numFmtId="0" fontId="52" fillId="36" borderId="30" xfId="191" applyFont="1" applyFill="1" applyBorder="1" applyAlignment="1"/>
    <xf numFmtId="167" fontId="52" fillId="36" borderId="31" xfId="180" applyNumberFormat="1" applyFont="1" applyFill="1" applyBorder="1" applyAlignment="1"/>
    <xf numFmtId="0" fontId="52" fillId="34" borderId="29" xfId="191" applyFont="1" applyFill="1" applyBorder="1" applyAlignment="1">
      <alignment horizontal="left"/>
    </xf>
    <xf numFmtId="167" fontId="52" fillId="34" borderId="29" xfId="180" applyNumberFormat="1" applyFont="1" applyFill="1" applyBorder="1" applyAlignment="1">
      <alignment horizontal="right"/>
    </xf>
    <xf numFmtId="43" fontId="52" fillId="0" borderId="1" xfId="191" applyNumberFormat="1" applyFont="1"/>
    <xf numFmtId="166" fontId="52" fillId="5" borderId="1" xfId="39" applyNumberFormat="1" applyFont="1" applyFill="1"/>
    <xf numFmtId="166" fontId="52" fillId="0" borderId="1" xfId="39" applyNumberFormat="1" applyFont="1"/>
    <xf numFmtId="43" fontId="52" fillId="0" borderId="1" xfId="180" applyNumberFormat="1" applyFont="1"/>
    <xf numFmtId="2" fontId="52" fillId="0" borderId="1" xfId="39" applyNumberFormat="1" applyFont="1"/>
    <xf numFmtId="0" fontId="52" fillId="36" borderId="29" xfId="191" applyFont="1" applyFill="1" applyBorder="1" applyAlignment="1">
      <alignment horizontal="left"/>
    </xf>
    <xf numFmtId="176" fontId="52" fillId="36" borderId="29" xfId="180" applyNumberFormat="1" applyFont="1" applyFill="1" applyBorder="1" applyAlignment="1">
      <alignment horizontal="right"/>
    </xf>
    <xf numFmtId="176" fontId="52" fillId="0" borderId="29" xfId="180" applyNumberFormat="1" applyFont="1" applyBorder="1" applyAlignment="1">
      <alignment horizontal="right"/>
    </xf>
    <xf numFmtId="176" fontId="52" fillId="0" borderId="1" xfId="180" applyNumberFormat="1" applyFont="1" applyBorder="1" applyAlignment="1">
      <alignment horizontal="right"/>
    </xf>
    <xf numFmtId="176" fontId="52" fillId="0" borderId="1" xfId="180" applyNumberFormat="1" applyFont="1"/>
    <xf numFmtId="176" fontId="56" fillId="35" borderId="29" xfId="180" applyNumberFormat="1" applyFont="1" applyFill="1" applyBorder="1" applyAlignment="1">
      <alignment horizontal="right"/>
    </xf>
    <xf numFmtId="0" fontId="52" fillId="0" borderId="1" xfId="191" applyFont="1" applyBorder="1" applyAlignment="1">
      <alignment horizontal="left"/>
    </xf>
    <xf numFmtId="0" fontId="52" fillId="0" borderId="7" xfId="191" applyFont="1" applyBorder="1"/>
    <xf numFmtId="176" fontId="52" fillId="34" borderId="7" xfId="180" applyNumberFormat="1" applyFont="1" applyFill="1" applyBorder="1" applyAlignment="1">
      <alignment horizontal="right"/>
    </xf>
    <xf numFmtId="0" fontId="52" fillId="0" borderId="7" xfId="191" quotePrefix="1" applyFont="1" applyBorder="1"/>
    <xf numFmtId="166" fontId="52" fillId="0" borderId="1" xfId="31" applyNumberFormat="1" applyFont="1"/>
    <xf numFmtId="0" fontId="49" fillId="0" borderId="1" xfId="181" applyFont="1"/>
    <xf numFmtId="169" fontId="53" fillId="0" borderId="1" xfId="177" applyNumberFormat="1" applyFont="1" applyFill="1" applyBorder="1"/>
    <xf numFmtId="169" fontId="49" fillId="0" borderId="1" xfId="177" applyNumberFormat="1" applyFont="1"/>
    <xf numFmtId="168" fontId="53" fillId="0" borderId="1" xfId="177" applyNumberFormat="1" applyFont="1" applyFill="1" applyBorder="1"/>
    <xf numFmtId="0" fontId="52" fillId="0" borderId="1" xfId="177" applyFont="1"/>
    <xf numFmtId="169" fontId="49" fillId="0" borderId="1" xfId="181" applyNumberFormat="1" applyFont="1"/>
    <xf numFmtId="9" fontId="52" fillId="0" borderId="1" xfId="41" applyFont="1"/>
    <xf numFmtId="166" fontId="49" fillId="0" borderId="1" xfId="41" applyNumberFormat="1" applyFont="1" applyAlignment="1">
      <alignment vertical="center"/>
    </xf>
    <xf numFmtId="2" fontId="49" fillId="0" borderId="1" xfId="181" applyNumberFormat="1" applyFont="1"/>
    <xf numFmtId="0" fontId="49" fillId="0" borderId="1" xfId="181" applyFont="1" applyAlignment="1"/>
    <xf numFmtId="174" fontId="49" fillId="0" borderId="1" xfId="181" applyNumberFormat="1" applyFont="1"/>
    <xf numFmtId="169" fontId="49" fillId="0" borderId="1" xfId="181" applyNumberFormat="1" applyFont="1" applyFill="1"/>
    <xf numFmtId="4" fontId="49" fillId="0" borderId="1" xfId="181" applyNumberFormat="1" applyFont="1"/>
    <xf numFmtId="166" fontId="52" fillId="0" borderId="1" xfId="41" applyNumberFormat="1" applyFont="1"/>
    <xf numFmtId="0" fontId="49" fillId="0" borderId="1" xfId="181" applyFont="1" applyAlignment="1">
      <alignment horizontal="center" vertical="center"/>
    </xf>
    <xf numFmtId="168" fontId="49" fillId="0" borderId="1" xfId="181" applyNumberFormat="1" applyFont="1" applyAlignment="1">
      <alignment horizontal="center" vertical="center"/>
    </xf>
    <xf numFmtId="173" fontId="52" fillId="0" borderId="1" xfId="41" applyNumberFormat="1" applyFont="1"/>
    <xf numFmtId="168" fontId="49" fillId="0" borderId="1" xfId="181" applyNumberFormat="1" applyFont="1"/>
    <xf numFmtId="0" fontId="52" fillId="0" borderId="1" xfId="177" quotePrefix="1" applyFont="1"/>
    <xf numFmtId="2" fontId="49" fillId="0" borderId="1" xfId="177" applyNumberFormat="1" applyFont="1"/>
    <xf numFmtId="169" fontId="52" fillId="0" borderId="1" xfId="177" applyNumberFormat="1" applyFont="1"/>
    <xf numFmtId="169" fontId="53" fillId="0" borderId="1" xfId="177" applyNumberFormat="1" applyFont="1"/>
    <xf numFmtId="0" fontId="49" fillId="0" borderId="1" xfId="177" applyFont="1" applyAlignment="1"/>
    <xf numFmtId="174" fontId="52" fillId="0" borderId="1" xfId="177" applyNumberFormat="1" applyFont="1"/>
    <xf numFmtId="174" fontId="49" fillId="0" borderId="1" xfId="177" applyNumberFormat="1" applyFont="1"/>
    <xf numFmtId="168" fontId="49" fillId="0" borderId="1" xfId="177" applyNumberFormat="1" applyFont="1"/>
    <xf numFmtId="4" fontId="49" fillId="0" borderId="1" xfId="177" applyNumberFormat="1" applyFont="1"/>
    <xf numFmtId="0" fontId="49" fillId="0" borderId="1" xfId="177" applyFont="1" applyAlignment="1">
      <alignment horizontal="center" vertical="center"/>
    </xf>
    <xf numFmtId="168" fontId="49" fillId="0" borderId="1" xfId="177" applyNumberFormat="1" applyFont="1" applyAlignment="1">
      <alignment horizontal="center" vertical="center"/>
    </xf>
    <xf numFmtId="172" fontId="55" fillId="0" borderId="1" xfId="7" applyNumberFormat="1" applyFont="1"/>
    <xf numFmtId="0" fontId="50" fillId="16" borderId="1" xfId="187" applyFont="1" applyFill="1" applyAlignment="1">
      <alignment horizontal="center" vertical="center" wrapText="1"/>
    </xf>
    <xf numFmtId="0" fontId="50" fillId="16" borderId="1" xfId="187" applyFont="1" applyFill="1" applyAlignment="1">
      <alignment vertical="center" wrapText="1"/>
    </xf>
    <xf numFmtId="0" fontId="56" fillId="2" borderId="1" xfId="187" applyFont="1" applyFill="1"/>
    <xf numFmtId="0" fontId="53" fillId="30" borderId="1" xfId="187" applyFont="1" applyFill="1"/>
    <xf numFmtId="167" fontId="52" fillId="30" borderId="1" xfId="179" applyNumberFormat="1" applyFont="1" applyFill="1"/>
    <xf numFmtId="1" fontId="52" fillId="30" borderId="1" xfId="171" applyNumberFormat="1" applyFont="1" applyFill="1" applyAlignment="1">
      <alignment vertical="center"/>
    </xf>
    <xf numFmtId="166" fontId="52" fillId="30" borderId="1" xfId="171" applyNumberFormat="1" applyFont="1" applyFill="1" applyAlignment="1">
      <alignment horizontal="center" vertical="center"/>
    </xf>
    <xf numFmtId="167" fontId="52" fillId="0" borderId="1" xfId="179" applyNumberFormat="1" applyFont="1" applyAlignment="1">
      <alignment vertical="center"/>
    </xf>
    <xf numFmtId="166" fontId="52" fillId="0" borderId="1" xfId="171" applyNumberFormat="1" applyFont="1" applyAlignment="1">
      <alignment horizontal="center" vertical="center"/>
    </xf>
    <xf numFmtId="167" fontId="52" fillId="30" borderId="1" xfId="179" applyNumberFormat="1" applyFont="1" applyFill="1" applyAlignment="1">
      <alignment vertical="center"/>
    </xf>
    <xf numFmtId="167" fontId="56" fillId="0" borderId="1" xfId="179" applyNumberFormat="1" applyFont="1" applyAlignment="1">
      <alignment vertical="center"/>
    </xf>
    <xf numFmtId="166" fontId="56" fillId="0" borderId="1" xfId="171" applyNumberFormat="1" applyFont="1" applyAlignment="1">
      <alignment horizontal="center" vertical="center"/>
    </xf>
    <xf numFmtId="167" fontId="52" fillId="30" borderId="1" xfId="179" applyNumberFormat="1" applyFont="1" applyFill="1" applyAlignment="1">
      <alignment horizontal="center" vertical="center"/>
    </xf>
    <xf numFmtId="9" fontId="52" fillId="30" borderId="1" xfId="171" applyFont="1" applyFill="1" applyAlignment="1">
      <alignment horizontal="center" vertical="center"/>
    </xf>
    <xf numFmtId="167" fontId="52" fillId="0" borderId="1" xfId="179" applyNumberFormat="1" applyFont="1" applyAlignment="1">
      <alignment horizontal="center" vertical="center"/>
    </xf>
    <xf numFmtId="167" fontId="56" fillId="30" borderId="1" xfId="179" applyNumberFormat="1" applyFont="1" applyFill="1" applyAlignment="1">
      <alignment horizontal="center" vertical="center"/>
    </xf>
    <xf numFmtId="167" fontId="56" fillId="30" borderId="1" xfId="179" applyNumberFormat="1" applyFont="1" applyFill="1" applyAlignment="1">
      <alignment vertical="center"/>
    </xf>
    <xf numFmtId="166" fontId="56" fillId="30" borderId="1" xfId="171" applyNumberFormat="1" applyFont="1" applyFill="1" applyAlignment="1">
      <alignment horizontal="center" vertical="center"/>
    </xf>
    <xf numFmtId="3" fontId="53" fillId="30" borderId="1" xfId="187" applyNumberFormat="1" applyFont="1" applyFill="1" applyAlignment="1">
      <alignment horizontal="center" vertical="center"/>
    </xf>
    <xf numFmtId="3" fontId="53" fillId="0" borderId="1" xfId="187" applyNumberFormat="1" applyFont="1" applyAlignment="1">
      <alignment horizontal="center" vertical="center"/>
    </xf>
    <xf numFmtId="3" fontId="56" fillId="30" borderId="1" xfId="187" applyNumberFormat="1" applyFont="1" applyFill="1" applyAlignment="1">
      <alignment horizontal="center" vertical="center"/>
    </xf>
    <xf numFmtId="167" fontId="56" fillId="30" borderId="1" xfId="179" applyNumberFormat="1" applyFont="1" applyFill="1" applyAlignment="1">
      <alignment horizontal="right" vertical="center"/>
    </xf>
    <xf numFmtId="0" fontId="53" fillId="30" borderId="1" xfId="187" applyFont="1" applyFill="1" applyAlignment="1">
      <alignment horizontal="center"/>
    </xf>
    <xf numFmtId="167" fontId="52" fillId="30" borderId="1" xfId="179" applyNumberFormat="1" applyFont="1" applyFill="1" applyAlignment="1">
      <alignment horizontal="center"/>
    </xf>
    <xf numFmtId="0" fontId="53" fillId="0" borderId="1" xfId="187" applyFont="1" applyAlignment="1">
      <alignment horizontal="center"/>
    </xf>
    <xf numFmtId="167" fontId="52" fillId="0" borderId="1" xfId="179" applyNumberFormat="1" applyFont="1" applyAlignment="1">
      <alignment horizontal="center"/>
    </xf>
    <xf numFmtId="9" fontId="52" fillId="0" borderId="1" xfId="171" applyFont="1"/>
    <xf numFmtId="166" fontId="52" fillId="0" borderId="1" xfId="171" applyNumberFormat="1" applyFont="1"/>
    <xf numFmtId="0" fontId="50" fillId="16" borderId="1" xfId="187" applyFont="1" applyFill="1" applyAlignment="1">
      <alignment vertical="top" wrapText="1"/>
    </xf>
    <xf numFmtId="0" fontId="52" fillId="0" borderId="1" xfId="191" applyFont="1" applyAlignment="1">
      <alignment horizontal="left" vertical="center"/>
    </xf>
    <xf numFmtId="4" fontId="52" fillId="0" borderId="1" xfId="191" applyNumberFormat="1" applyFont="1" applyAlignment="1">
      <alignment horizontal="left" vertical="center"/>
    </xf>
    <xf numFmtId="166" fontId="52" fillId="0" borderId="1" xfId="39" applyNumberFormat="1" applyFont="1" applyAlignment="1">
      <alignment horizontal="left" vertical="center"/>
    </xf>
    <xf numFmtId="166" fontId="52" fillId="0" borderId="1" xfId="191" applyNumberFormat="1" applyFont="1" applyAlignment="1">
      <alignment horizontal="left" vertical="center"/>
    </xf>
    <xf numFmtId="168" fontId="52" fillId="0" borderId="1" xfId="191" applyNumberFormat="1" applyFont="1" applyAlignment="1">
      <alignment horizontal="left" vertical="center"/>
    </xf>
    <xf numFmtId="0" fontId="59" fillId="12" borderId="1" xfId="191" applyFont="1" applyFill="1" applyAlignment="1">
      <alignment vertical="center"/>
    </xf>
    <xf numFmtId="10" fontId="52" fillId="0" borderId="1" xfId="39" applyNumberFormat="1" applyFont="1"/>
    <xf numFmtId="0" fontId="52" fillId="0" borderId="1" xfId="191" applyFont="1" applyAlignment="1">
      <alignment vertical="center" wrapText="1"/>
    </xf>
    <xf numFmtId="0" fontId="52" fillId="37" borderId="4" xfId="191" applyFont="1" applyFill="1" applyBorder="1" applyAlignment="1">
      <alignment vertical="center" wrapText="1"/>
    </xf>
    <xf numFmtId="0" fontId="53" fillId="0" borderId="1" xfId="178" applyFont="1" applyFill="1" applyBorder="1"/>
    <xf numFmtId="0" fontId="53" fillId="0" borderId="1" xfId="178" applyFont="1" applyFill="1"/>
    <xf numFmtId="0" fontId="53" fillId="0" borderId="1" xfId="178" applyFont="1" applyFill="1" applyBorder="1" applyAlignment="1">
      <alignment horizontal="left" wrapText="1"/>
    </xf>
    <xf numFmtId="0" fontId="54" fillId="4" borderId="1" xfId="16" applyFont="1" applyFill="1" applyBorder="1" applyAlignment="1">
      <alignment horizontal="center"/>
    </xf>
    <xf numFmtId="0" fontId="57" fillId="32" borderId="22" xfId="178" applyFont="1" applyFill="1" applyBorder="1" applyAlignment="1">
      <alignment horizontal="center" vertical="center" wrapText="1"/>
    </xf>
    <xf numFmtId="0" fontId="57" fillId="32" borderId="23" xfId="178" applyFont="1" applyFill="1" applyBorder="1" applyAlignment="1">
      <alignment horizontal="center" vertical="center" wrapText="1"/>
    </xf>
    <xf numFmtId="0" fontId="57" fillId="27" borderId="22" xfId="178" applyFont="1" applyFill="1" applyBorder="1" applyAlignment="1">
      <alignment horizontal="center" vertical="center" wrapText="1"/>
    </xf>
    <xf numFmtId="0" fontId="57" fillId="27" borderId="23" xfId="178" applyFont="1" applyFill="1" applyBorder="1" applyAlignment="1">
      <alignment horizontal="center" vertical="center" wrapText="1"/>
    </xf>
    <xf numFmtId="0" fontId="57" fillId="27" borderId="24" xfId="178" applyFont="1" applyFill="1" applyBorder="1" applyAlignment="1">
      <alignment horizontal="center" vertical="center" wrapText="1"/>
    </xf>
    <xf numFmtId="0" fontId="54" fillId="4" borderId="1" xfId="16" applyFont="1" applyFill="1" applyBorder="1" applyAlignment="1">
      <alignment horizontal="center" vertical="center"/>
    </xf>
    <xf numFmtId="0" fontId="50" fillId="12" borderId="1" xfId="191" applyFont="1" applyFill="1" applyAlignment="1">
      <alignment horizontal="center" vertical="center" wrapText="1"/>
    </xf>
    <xf numFmtId="0" fontId="50" fillId="16" borderId="0" xfId="0" applyFont="1" applyFill="1" applyAlignment="1">
      <alignment horizontal="center" vertical="center" wrapText="1"/>
    </xf>
    <xf numFmtId="0" fontId="54" fillId="4" borderId="0" xfId="16" applyFont="1" applyFill="1" applyAlignment="1">
      <alignment horizontal="center"/>
    </xf>
    <xf numFmtId="0" fontId="50" fillId="16" borderId="0" xfId="0" applyFont="1" applyFill="1" applyAlignment="1">
      <alignment horizontal="center" vertical="center"/>
    </xf>
    <xf numFmtId="1" fontId="50" fillId="16" borderId="0" xfId="0" quotePrefix="1" applyNumberFormat="1" applyFont="1" applyFill="1" applyAlignment="1">
      <alignment horizontal="center" vertical="center" wrapText="1"/>
    </xf>
    <xf numFmtId="0" fontId="53" fillId="0" borderId="1" xfId="102" applyFont="1"/>
    <xf numFmtId="0" fontId="57" fillId="6" borderId="1" xfId="9" applyFont="1" applyFill="1" applyAlignment="1">
      <alignment horizontal="center" vertical="center" wrapText="1"/>
    </xf>
    <xf numFmtId="0" fontId="57" fillId="6" borderId="4" xfId="9" applyFont="1" applyFill="1" applyBorder="1" applyAlignment="1">
      <alignment horizontal="center" vertical="center" wrapText="1"/>
    </xf>
    <xf numFmtId="17" fontId="57" fillId="6" borderId="5" xfId="9" quotePrefix="1" applyNumberFormat="1" applyFont="1" applyFill="1" applyBorder="1" applyAlignment="1">
      <alignment horizontal="center" vertical="center" wrapText="1"/>
    </xf>
    <xf numFmtId="0" fontId="57" fillId="6" borderId="5" xfId="9" applyFont="1" applyFill="1" applyBorder="1" applyAlignment="1">
      <alignment horizontal="center" vertical="center" wrapText="1"/>
    </xf>
    <xf numFmtId="0" fontId="57" fillId="6" borderId="11" xfId="0" applyFont="1" applyFill="1" applyBorder="1" applyAlignment="1">
      <alignment horizontal="center" vertical="center" wrapText="1"/>
    </xf>
    <xf numFmtId="0" fontId="57" fillId="6" borderId="5" xfId="0" applyFont="1" applyFill="1" applyBorder="1" applyAlignment="1">
      <alignment horizontal="center" vertical="center" wrapText="1"/>
    </xf>
    <xf numFmtId="0" fontId="57" fillId="6" borderId="11" xfId="0" applyFont="1" applyFill="1" applyBorder="1" applyAlignment="1">
      <alignment horizontal="center" vertical="center"/>
    </xf>
    <xf numFmtId="0" fontId="57" fillId="6" borderId="5" xfId="0" applyFont="1" applyFill="1" applyBorder="1" applyAlignment="1">
      <alignment horizontal="center" vertical="center"/>
    </xf>
    <xf numFmtId="0" fontId="57" fillId="6" borderId="6" xfId="0" applyFont="1" applyFill="1" applyBorder="1" applyAlignment="1">
      <alignment horizontal="center" vertical="center"/>
    </xf>
    <xf numFmtId="0" fontId="57" fillId="6" borderId="12" xfId="0" applyFont="1" applyFill="1" applyBorder="1" applyAlignment="1">
      <alignment horizontal="center" vertical="center"/>
    </xf>
    <xf numFmtId="0" fontId="57" fillId="6" borderId="19" xfId="0" applyFont="1" applyFill="1" applyBorder="1" applyAlignment="1">
      <alignment horizontal="center" vertical="center"/>
    </xf>
    <xf numFmtId="0" fontId="50" fillId="12" borderId="0" xfId="0" applyFont="1" applyFill="1" applyAlignment="1">
      <alignment horizontal="center" vertical="center"/>
    </xf>
    <xf numFmtId="0" fontId="50" fillId="12" borderId="14" xfId="0" applyFont="1" applyFill="1" applyBorder="1" applyAlignment="1">
      <alignment horizontal="center" vertical="center"/>
    </xf>
    <xf numFmtId="0" fontId="50" fillId="12" borderId="15" xfId="0" applyFont="1" applyFill="1" applyBorder="1" applyAlignment="1">
      <alignment horizontal="center" vertical="center"/>
    </xf>
    <xf numFmtId="0" fontId="51" fillId="9" borderId="1" xfId="0" applyFont="1" applyFill="1" applyBorder="1" applyAlignment="1">
      <alignment horizontal="center" vertical="center" wrapText="1"/>
    </xf>
    <xf numFmtId="49" fontId="51" fillId="9" borderId="1" xfId="0" applyNumberFormat="1" applyFont="1" applyFill="1" applyBorder="1" applyAlignment="1">
      <alignment horizontal="center" vertical="center"/>
    </xf>
    <xf numFmtId="49" fontId="51" fillId="9" borderId="1" xfId="0" applyNumberFormat="1" applyFont="1" applyFill="1" applyBorder="1" applyAlignment="1">
      <alignment horizontal="center" vertical="center" wrapText="1"/>
    </xf>
    <xf numFmtId="0" fontId="53" fillId="0" borderId="0" xfId="0" applyFont="1" applyAlignment="1">
      <alignment horizontal="left" wrapText="1"/>
    </xf>
    <xf numFmtId="0" fontId="55" fillId="0" borderId="1" xfId="7" applyFont="1" applyAlignment="1">
      <alignment horizontal="center"/>
    </xf>
    <xf numFmtId="0" fontId="56" fillId="0" borderId="30" xfId="191" applyFont="1" applyBorder="1" applyAlignment="1">
      <alignment horizontal="left"/>
    </xf>
    <xf numFmtId="0" fontId="56" fillId="0" borderId="31" xfId="191" applyFont="1" applyBorder="1" applyAlignment="1">
      <alignment horizontal="left"/>
    </xf>
    <xf numFmtId="0" fontId="52" fillId="36" borderId="30" xfId="191" applyFont="1" applyFill="1" applyBorder="1" applyAlignment="1">
      <alignment horizontal="left"/>
    </xf>
    <xf numFmtId="0" fontId="52" fillId="36" borderId="31" xfId="191" applyFont="1" applyFill="1" applyBorder="1" applyAlignment="1">
      <alignment horizontal="left"/>
    </xf>
    <xf numFmtId="0" fontId="50" fillId="39" borderId="33" xfId="91" applyFont="1" applyFill="1" applyBorder="1" applyAlignment="1">
      <alignment horizontal="center" vertical="center" wrapText="1"/>
    </xf>
    <xf numFmtId="0" fontId="50" fillId="39" borderId="32" xfId="91" applyFont="1" applyFill="1" applyBorder="1" applyAlignment="1">
      <alignment horizontal="center" vertical="center" wrapText="1"/>
    </xf>
    <xf numFmtId="0" fontId="50" fillId="39" borderId="41" xfId="91" applyFont="1" applyFill="1" applyBorder="1" applyAlignment="1">
      <alignment horizontal="center" vertical="center" wrapText="1"/>
    </xf>
    <xf numFmtId="0" fontId="50" fillId="40" borderId="40" xfId="91" applyFont="1" applyFill="1" applyBorder="1" applyAlignment="1">
      <alignment horizontal="center" vertical="center" wrapText="1"/>
    </xf>
    <xf numFmtId="0" fontId="50" fillId="40" borderId="1" xfId="91" applyFont="1" applyFill="1" applyBorder="1" applyAlignment="1">
      <alignment horizontal="center" vertical="center" wrapText="1"/>
    </xf>
    <xf numFmtId="0" fontId="50" fillId="39" borderId="34" xfId="91" applyFont="1" applyFill="1" applyBorder="1" applyAlignment="1">
      <alignment horizontal="center" vertical="center" wrapText="1"/>
    </xf>
    <xf numFmtId="0" fontId="50" fillId="39" borderId="35" xfId="91" applyFont="1" applyFill="1" applyBorder="1" applyAlignment="1">
      <alignment horizontal="center" vertical="center" wrapText="1"/>
    </xf>
    <xf numFmtId="0" fontId="50" fillId="39" borderId="36" xfId="91" applyFont="1" applyFill="1" applyBorder="1" applyAlignment="1">
      <alignment horizontal="center" vertical="center" wrapText="1"/>
    </xf>
    <xf numFmtId="0" fontId="50" fillId="39" borderId="37" xfId="91" applyFont="1" applyFill="1" applyBorder="1" applyAlignment="1">
      <alignment horizontal="center" vertical="center" wrapText="1"/>
    </xf>
    <xf numFmtId="0" fontId="50" fillId="39" borderId="38" xfId="91" applyFont="1" applyFill="1" applyBorder="1" applyAlignment="1">
      <alignment horizontal="center" vertical="center" wrapText="1"/>
    </xf>
    <xf numFmtId="0" fontId="50" fillId="39" borderId="39" xfId="91" applyFont="1" applyFill="1" applyBorder="1" applyAlignment="1">
      <alignment horizontal="center" vertical="center" wrapText="1"/>
    </xf>
    <xf numFmtId="0" fontId="56" fillId="21" borderId="5" xfId="0" applyFont="1" applyFill="1" applyBorder="1" applyAlignment="1">
      <alignment horizontal="center"/>
    </xf>
    <xf numFmtId="0" fontId="56" fillId="0" borderId="1" xfId="187" applyFont="1" applyAlignment="1">
      <alignment horizontal="center"/>
    </xf>
    <xf numFmtId="0" fontId="52" fillId="2" borderId="21" xfId="0" applyFont="1" applyFill="1" applyBorder="1" applyAlignment="1">
      <alignment horizontal="center" vertical="center"/>
    </xf>
    <xf numFmtId="0" fontId="52" fillId="2" borderId="13" xfId="0" applyFont="1" applyFill="1" applyBorder="1" applyAlignment="1">
      <alignment horizontal="center" vertical="center"/>
    </xf>
    <xf numFmtId="0" fontId="53" fillId="0" borderId="1" xfId="165" applyFont="1" applyAlignment="1">
      <alignment horizontal="center"/>
    </xf>
    <xf numFmtId="0" fontId="54" fillId="0" borderId="1" xfId="30" applyFont="1" applyFill="1" applyBorder="1" applyAlignment="1">
      <alignment horizontal="center"/>
    </xf>
    <xf numFmtId="0" fontId="54" fillId="7" borderId="1" xfId="30" applyFont="1" applyFill="1" applyBorder="1" applyAlignment="1">
      <alignment horizontal="center"/>
    </xf>
    <xf numFmtId="0" fontId="53" fillId="0" borderId="1" xfId="102" applyFont="1" applyAlignment="1">
      <alignment horizontal="center"/>
    </xf>
    <xf numFmtId="0" fontId="54" fillId="0" borderId="1" xfId="30" applyFont="1" applyFill="1" applyAlignment="1">
      <alignment horizontal="center"/>
    </xf>
    <xf numFmtId="0" fontId="58" fillId="9" borderId="1" xfId="187" applyFont="1" applyFill="1" applyAlignment="1">
      <alignment horizontal="center" vertical="center"/>
    </xf>
    <xf numFmtId="0" fontId="58" fillId="9" borderId="1" xfId="187" applyFont="1" applyFill="1" applyAlignment="1">
      <alignment horizontal="center" vertical="center" textRotation="90"/>
    </xf>
    <xf numFmtId="0" fontId="53" fillId="0" borderId="1" xfId="126" applyFont="1" applyAlignment="1">
      <alignment horizontal="left" wrapText="1"/>
    </xf>
    <xf numFmtId="0" fontId="56" fillId="0" borderId="21" xfId="0" applyFont="1" applyFill="1" applyBorder="1" applyAlignment="1">
      <alignment horizontal="center" vertical="center"/>
    </xf>
    <xf numFmtId="0" fontId="56" fillId="0" borderId="8" xfId="0" applyFont="1" applyFill="1" applyBorder="1" applyAlignment="1">
      <alignment horizontal="center" vertical="center"/>
    </xf>
    <xf numFmtId="0" fontId="56" fillId="0" borderId="13" xfId="0" applyFont="1" applyFill="1" applyBorder="1" applyAlignment="1">
      <alignment horizontal="center" vertical="center"/>
    </xf>
    <xf numFmtId="0" fontId="56" fillId="0" borderId="21" xfId="0" applyFont="1" applyFill="1" applyBorder="1" applyAlignment="1">
      <alignment horizontal="center" vertical="center" wrapText="1"/>
    </xf>
    <xf numFmtId="0" fontId="56" fillId="0" borderId="8" xfId="0" applyFont="1" applyFill="1" applyBorder="1" applyAlignment="1">
      <alignment horizontal="center" vertical="center" wrapText="1"/>
    </xf>
    <xf numFmtId="0" fontId="56" fillId="0" borderId="13" xfId="0" applyFont="1" applyFill="1" applyBorder="1" applyAlignment="1">
      <alignment horizontal="center" vertical="center" wrapText="1"/>
    </xf>
    <xf numFmtId="0" fontId="56" fillId="0" borderId="7" xfId="0" applyFont="1" applyFill="1" applyBorder="1" applyAlignment="1">
      <alignment horizontal="center" vertical="center"/>
    </xf>
    <xf numFmtId="0" fontId="56" fillId="0" borderId="7" xfId="0" applyFont="1" applyFill="1" applyBorder="1" applyAlignment="1">
      <alignment horizontal="center" vertical="center" wrapText="1"/>
    </xf>
  </cellXfs>
  <cellStyles count="192">
    <cellStyle name="0" xfId="151" xr:uid="{00000000-0005-0000-0000-000000000000}"/>
    <cellStyle name="20% - Énfasis1 2" xfId="93" xr:uid="{00000000-0005-0000-0000-000001000000}"/>
    <cellStyle name="20% - Énfasis1 3" xfId="116" xr:uid="{00000000-0005-0000-0000-000002000000}"/>
    <cellStyle name="Hipervínculo" xfId="16" builtinId="8"/>
    <cellStyle name="Hipervínculo 2" xfId="3" xr:uid="{00000000-0005-0000-0000-000004000000}"/>
    <cellStyle name="Hipervínculo 2 2" xfId="30" xr:uid="{00000000-0005-0000-0000-000005000000}"/>
    <cellStyle name="Hipervínculo 3" xfId="84" xr:uid="{00000000-0005-0000-0000-000006000000}"/>
    <cellStyle name="Millares 10" xfId="140" xr:uid="{00000000-0005-0000-0000-000007000000}"/>
    <cellStyle name="Millares 11" xfId="147" xr:uid="{00000000-0005-0000-0000-000008000000}"/>
    <cellStyle name="Millares 12" xfId="153" xr:uid="{00000000-0005-0000-0000-000009000000}"/>
    <cellStyle name="Millares 13" xfId="160" xr:uid="{00000000-0005-0000-0000-00000A000000}"/>
    <cellStyle name="Millares 14" xfId="26" xr:uid="{00000000-0005-0000-0000-00000B000000}"/>
    <cellStyle name="Millares 15" xfId="161" xr:uid="{00000000-0005-0000-0000-00000C000000}"/>
    <cellStyle name="Millares 16" xfId="6" xr:uid="{00000000-0005-0000-0000-00000D000000}"/>
    <cellStyle name="Millares 16 2" xfId="29" xr:uid="{00000000-0005-0000-0000-00000E000000}"/>
    <cellStyle name="Millares 16 3" xfId="74" xr:uid="{00000000-0005-0000-0000-00000F000000}"/>
    <cellStyle name="Millares 17" xfId="164" xr:uid="{00000000-0005-0000-0000-000010000000}"/>
    <cellStyle name="Millares 18" xfId="173" xr:uid="{00000000-0005-0000-0000-000011000000}"/>
    <cellStyle name="Millares 19" xfId="175" xr:uid="{00000000-0005-0000-0000-000012000000}"/>
    <cellStyle name="Millares 2" xfId="19" xr:uid="{00000000-0005-0000-0000-000013000000}"/>
    <cellStyle name="Millares 2 2" xfId="24" xr:uid="{00000000-0005-0000-0000-000014000000}"/>
    <cellStyle name="Millares 2 3" xfId="44" xr:uid="{00000000-0005-0000-0000-000015000000}"/>
    <cellStyle name="Millares 2 3 2" xfId="57" xr:uid="{00000000-0005-0000-0000-000016000000}"/>
    <cellStyle name="Millares 2 3 2 2" xfId="97" xr:uid="{00000000-0005-0000-0000-000017000000}"/>
    <cellStyle name="Millares 2 3 2 2 2" xfId="111" xr:uid="{00000000-0005-0000-0000-000018000000}"/>
    <cellStyle name="Millares 2 4" xfId="53" xr:uid="{00000000-0005-0000-0000-000019000000}"/>
    <cellStyle name="Millares 2 5" xfId="76" xr:uid="{00000000-0005-0000-0000-00001A000000}"/>
    <cellStyle name="Millares 2 6" xfId="135" xr:uid="{00000000-0005-0000-0000-00001B000000}"/>
    <cellStyle name="Millares 2 6 2" xfId="179" xr:uid="{00000000-0005-0000-0000-00001C000000}"/>
    <cellStyle name="Millares 2 7" xfId="157" xr:uid="{00000000-0005-0000-0000-00001D000000}"/>
    <cellStyle name="Millares 2 8" xfId="172" xr:uid="{00000000-0005-0000-0000-00001E000000}"/>
    <cellStyle name="Millares 20" xfId="180" xr:uid="{00000000-0005-0000-0000-00001F000000}"/>
    <cellStyle name="Millares 21" xfId="183" xr:uid="{00000000-0005-0000-0000-000020000000}"/>
    <cellStyle name="Millares 22" xfId="189" xr:uid="{00000000-0005-0000-0000-000021000000}"/>
    <cellStyle name="Millares 3" xfId="21" xr:uid="{00000000-0005-0000-0000-000022000000}"/>
    <cellStyle name="Millares 3 2" xfId="38" xr:uid="{00000000-0005-0000-0000-000023000000}"/>
    <cellStyle name="Millares 4" xfId="32" xr:uid="{00000000-0005-0000-0000-000024000000}"/>
    <cellStyle name="Millares 5" xfId="69" xr:uid="{00000000-0005-0000-0000-000025000000}"/>
    <cellStyle name="Millares 6" xfId="81" xr:uid="{00000000-0005-0000-0000-000026000000}"/>
    <cellStyle name="Millares 7" xfId="88" xr:uid="{00000000-0005-0000-0000-000027000000}"/>
    <cellStyle name="Millares 8" xfId="108" xr:uid="{00000000-0005-0000-0000-000028000000}"/>
    <cellStyle name="Millares 9" xfId="136" xr:uid="{00000000-0005-0000-0000-000029000000}"/>
    <cellStyle name="Moneda 2" xfId="40" xr:uid="{00000000-0005-0000-0000-00002A000000}"/>
    <cellStyle name="Moneda 2 2" xfId="145" xr:uid="{00000000-0005-0000-0000-00002B000000}"/>
    <cellStyle name="Moneda 2 3" xfId="167" xr:uid="{00000000-0005-0000-0000-00002C000000}"/>
    <cellStyle name="Moneda 2 5" xfId="146" xr:uid="{00000000-0005-0000-0000-00002D000000}"/>
    <cellStyle name="Moneda 2 5 2" xfId="168" xr:uid="{00000000-0005-0000-0000-00002E000000}"/>
    <cellStyle name="Moneda 3" xfId="59" xr:uid="{00000000-0005-0000-0000-00002F000000}"/>
    <cellStyle name="Moneda 4" xfId="112" xr:uid="{00000000-0005-0000-0000-000030000000}"/>
    <cellStyle name="Moneda 5" xfId="143" xr:uid="{00000000-0005-0000-0000-000031000000}"/>
    <cellStyle name="Normal" xfId="0" builtinId="0"/>
    <cellStyle name="Normal 10" xfId="35" xr:uid="{00000000-0005-0000-0000-000033000000}"/>
    <cellStyle name="Normal 10 2" xfId="42" xr:uid="{00000000-0005-0000-0000-000034000000}"/>
    <cellStyle name="Normal 11" xfId="54" xr:uid="{00000000-0005-0000-0000-000035000000}"/>
    <cellStyle name="Normal 12" xfId="62" xr:uid="{00000000-0005-0000-0000-000036000000}"/>
    <cellStyle name="Normal 12 2" xfId="176" xr:uid="{00000000-0005-0000-0000-000037000000}"/>
    <cellStyle name="Normal 12 3" xfId="191" xr:uid="{9A9873E5-D351-4C8A-B675-F48C2E182441}"/>
    <cellStyle name="Normal 13" xfId="64" xr:uid="{00000000-0005-0000-0000-000038000000}"/>
    <cellStyle name="Normal 14" xfId="66" xr:uid="{00000000-0005-0000-0000-000039000000}"/>
    <cellStyle name="Normal 15" xfId="68" xr:uid="{00000000-0005-0000-0000-00003A000000}"/>
    <cellStyle name="Normal 16" xfId="80" xr:uid="{00000000-0005-0000-0000-00003B000000}"/>
    <cellStyle name="Normal 17" xfId="83" xr:uid="{00000000-0005-0000-0000-00003C000000}"/>
    <cellStyle name="Normal 18" xfId="12" xr:uid="{00000000-0005-0000-0000-00003D000000}"/>
    <cellStyle name="Normal 18 2" xfId="106" xr:uid="{00000000-0005-0000-0000-00003E000000}"/>
    <cellStyle name="Normal 19" xfId="86" xr:uid="{00000000-0005-0000-0000-00003F000000}"/>
    <cellStyle name="Normal 19 2" xfId="109" xr:uid="{00000000-0005-0000-0000-000040000000}"/>
    <cellStyle name="Normal 2" xfId="1" xr:uid="{00000000-0005-0000-0000-000041000000}"/>
    <cellStyle name="Normal 2 10" xfId="130" xr:uid="{00000000-0005-0000-0000-000042000000}"/>
    <cellStyle name="Normal 2 11" xfId="174" xr:uid="{00000000-0005-0000-0000-000043000000}"/>
    <cellStyle name="Normal 2 12" xfId="181" xr:uid="{00000000-0005-0000-0000-000044000000}"/>
    <cellStyle name="Normal 2 13" xfId="185" xr:uid="{00000000-0005-0000-0000-000045000000}"/>
    <cellStyle name="Normal 2 14" xfId="187" xr:uid="{00000000-0005-0000-0000-000046000000}"/>
    <cellStyle name="Normal 2 15" xfId="188" xr:uid="{00000000-0005-0000-0000-000047000000}"/>
    <cellStyle name="Normal 2 2" xfId="23" xr:uid="{00000000-0005-0000-0000-000048000000}"/>
    <cellStyle name="Normal 2 2 2" xfId="117" xr:uid="{00000000-0005-0000-0000-000049000000}"/>
    <cellStyle name="Normal 2 3" xfId="9" xr:uid="{00000000-0005-0000-0000-00004A000000}"/>
    <cellStyle name="Normal 2 3 2" xfId="103" xr:uid="{00000000-0005-0000-0000-00004B000000}"/>
    <cellStyle name="Normal 2 3 3" xfId="10" xr:uid="{00000000-0005-0000-0000-00004C000000}"/>
    <cellStyle name="Normal 2 3 3 2" xfId="104" xr:uid="{00000000-0005-0000-0000-00004D000000}"/>
    <cellStyle name="Normal 2 3 4" xfId="126" xr:uid="{00000000-0005-0000-0000-00004E000000}"/>
    <cellStyle name="Normal 2 4" xfId="85" xr:uid="{00000000-0005-0000-0000-00004F000000}"/>
    <cellStyle name="Normal 2 5" xfId="91" xr:uid="{00000000-0005-0000-0000-000050000000}"/>
    <cellStyle name="Normal 2 6" xfId="94" xr:uid="{00000000-0005-0000-0000-000051000000}"/>
    <cellStyle name="Normal 2 7" xfId="49" xr:uid="{00000000-0005-0000-0000-000052000000}"/>
    <cellStyle name="Normal 2 8" xfId="101" xr:uid="{00000000-0005-0000-0000-000053000000}"/>
    <cellStyle name="Normal 2 9" xfId="102" xr:uid="{00000000-0005-0000-0000-000054000000}"/>
    <cellStyle name="Normal 2 9 2" xfId="125" xr:uid="{00000000-0005-0000-0000-000055000000}"/>
    <cellStyle name="Normal 20" xfId="89" xr:uid="{00000000-0005-0000-0000-000056000000}"/>
    <cellStyle name="Normal 21" xfId="25" xr:uid="{00000000-0005-0000-0000-000057000000}"/>
    <cellStyle name="Normal 22" xfId="121" xr:uid="{00000000-0005-0000-0000-000058000000}"/>
    <cellStyle name="Normal 23" xfId="123" xr:uid="{00000000-0005-0000-0000-000059000000}"/>
    <cellStyle name="Normal 24" xfId="2" xr:uid="{00000000-0005-0000-0000-00005A000000}"/>
    <cellStyle name="Normal 24 2" xfId="27" xr:uid="{00000000-0005-0000-0000-00005B000000}"/>
    <cellStyle name="Normal 24 2 2" xfId="46" xr:uid="{00000000-0005-0000-0000-00005C000000}"/>
    <cellStyle name="Normal 24 2 2 2" xfId="58" xr:uid="{00000000-0005-0000-0000-00005D000000}"/>
    <cellStyle name="Normal 24 3" xfId="72" xr:uid="{00000000-0005-0000-0000-00005E000000}"/>
    <cellStyle name="Normal 25" xfId="124" xr:uid="{00000000-0005-0000-0000-00005F000000}"/>
    <cellStyle name="Normal 26" xfId="132" xr:uid="{00000000-0005-0000-0000-000060000000}"/>
    <cellStyle name="Normal 27" xfId="139" xr:uid="{00000000-0005-0000-0000-000061000000}"/>
    <cellStyle name="Normal 28" xfId="148" xr:uid="{00000000-0005-0000-0000-000062000000}"/>
    <cellStyle name="Normal 29" xfId="150" xr:uid="{00000000-0005-0000-0000-000063000000}"/>
    <cellStyle name="Normal 3" xfId="7" xr:uid="{00000000-0005-0000-0000-000064000000}"/>
    <cellStyle name="Normal 3 2" xfId="43" xr:uid="{00000000-0005-0000-0000-000065000000}"/>
    <cellStyle name="Normal 3 2 2" xfId="55" xr:uid="{00000000-0005-0000-0000-000066000000}"/>
    <cellStyle name="Normal 3 3" xfId="71" xr:uid="{00000000-0005-0000-0000-000067000000}"/>
    <cellStyle name="Normal 3 4" xfId="79" xr:uid="{00000000-0005-0000-0000-000068000000}"/>
    <cellStyle name="Normal 3 5" xfId="115" xr:uid="{00000000-0005-0000-0000-000069000000}"/>
    <cellStyle name="Normal 3 6" xfId="129" xr:uid="{00000000-0005-0000-0000-00006A000000}"/>
    <cellStyle name="Normal 3 7" xfId="142" xr:uid="{00000000-0005-0000-0000-00006B000000}"/>
    <cellStyle name="Normal 3 7 2" xfId="178" xr:uid="{00000000-0005-0000-0000-00006C000000}"/>
    <cellStyle name="Normal 30" xfId="152" xr:uid="{00000000-0005-0000-0000-00006D000000}"/>
    <cellStyle name="Normal 31" xfId="158" xr:uid="{00000000-0005-0000-0000-00006E000000}"/>
    <cellStyle name="Normal 32" xfId="165" xr:uid="{00000000-0005-0000-0000-00006F000000}"/>
    <cellStyle name="Normal 33" xfId="182" xr:uid="{00000000-0005-0000-0000-000070000000}"/>
    <cellStyle name="Normal 34" xfId="186" xr:uid="{00000000-0005-0000-0000-000071000000}"/>
    <cellStyle name="Normal 35" xfId="190" xr:uid="{00000000-0005-0000-0000-000072000000}"/>
    <cellStyle name="Normal 4" xfId="8" xr:uid="{00000000-0005-0000-0000-000073000000}"/>
    <cellStyle name="Normal 4 10" xfId="170" xr:uid="{00000000-0005-0000-0000-000074000000}"/>
    <cellStyle name="Normal 4 2" xfId="37" xr:uid="{00000000-0005-0000-0000-000075000000}"/>
    <cellStyle name="Normal 4 2 2" xfId="177" xr:uid="{00000000-0005-0000-0000-000076000000}"/>
    <cellStyle name="Normal 4 3" xfId="47" xr:uid="{00000000-0005-0000-0000-000077000000}"/>
    <cellStyle name="Normal 4 4" xfId="51" xr:uid="{00000000-0005-0000-0000-000078000000}"/>
    <cellStyle name="Normal 4 5" xfId="75" xr:uid="{00000000-0005-0000-0000-000079000000}"/>
    <cellStyle name="Normal 4 6" xfId="99" xr:uid="{00000000-0005-0000-0000-00007A000000}"/>
    <cellStyle name="Normal 4 7" xfId="113" xr:uid="{00000000-0005-0000-0000-00007B000000}"/>
    <cellStyle name="Normal 4 8" xfId="133" xr:uid="{00000000-0005-0000-0000-00007C000000}"/>
    <cellStyle name="Normal 4 9" xfId="155" xr:uid="{00000000-0005-0000-0000-00007D000000}"/>
    <cellStyle name="Normal 5" xfId="13" xr:uid="{00000000-0005-0000-0000-00007E000000}"/>
    <cellStyle name="Normal 5 2" xfId="78" xr:uid="{00000000-0005-0000-0000-00007F000000}"/>
    <cellStyle name="Normal 6" xfId="17" xr:uid="{00000000-0005-0000-0000-000080000000}"/>
    <cellStyle name="Normal 6 2" xfId="60" xr:uid="{00000000-0005-0000-0000-000081000000}"/>
    <cellStyle name="Normal 6 2 2" xfId="95" xr:uid="{00000000-0005-0000-0000-000082000000}"/>
    <cellStyle name="Normal 6 2 2 2" xfId="118" xr:uid="{00000000-0005-0000-0000-000083000000}"/>
    <cellStyle name="Normal 7" xfId="20" xr:uid="{00000000-0005-0000-0000-000084000000}"/>
    <cellStyle name="Normal 7 2" xfId="144" xr:uid="{00000000-0005-0000-0000-000085000000}"/>
    <cellStyle name="Normal 7 3" xfId="166" xr:uid="{00000000-0005-0000-0000-000086000000}"/>
    <cellStyle name="Normal 8" xfId="33" xr:uid="{00000000-0005-0000-0000-000087000000}"/>
    <cellStyle name="Normal 9" xfId="15" xr:uid="{00000000-0005-0000-0000-000088000000}"/>
    <cellStyle name="Porcentaje" xfId="138" builtinId="5"/>
    <cellStyle name="Porcentaje 10" xfId="45" xr:uid="{00000000-0005-0000-0000-00008A000000}"/>
    <cellStyle name="Porcentaje 10 2" xfId="56" xr:uid="{00000000-0005-0000-0000-00008B000000}"/>
    <cellStyle name="Porcentaje 10 2 2" xfId="98" xr:uid="{00000000-0005-0000-0000-00008C000000}"/>
    <cellStyle name="Porcentaje 10 2 2 2" xfId="110" xr:uid="{00000000-0005-0000-0000-00008D000000}"/>
    <cellStyle name="Porcentaje 11" xfId="63" xr:uid="{00000000-0005-0000-0000-00008E000000}"/>
    <cellStyle name="Porcentaje 12" xfId="65" xr:uid="{00000000-0005-0000-0000-00008F000000}"/>
    <cellStyle name="Porcentaje 13" xfId="67" xr:uid="{00000000-0005-0000-0000-000090000000}"/>
    <cellStyle name="Porcentaje 14" xfId="70" xr:uid="{00000000-0005-0000-0000-000091000000}"/>
    <cellStyle name="Porcentaje 15" xfId="82" xr:uid="{00000000-0005-0000-0000-000092000000}"/>
    <cellStyle name="Porcentaje 16" xfId="87" xr:uid="{00000000-0005-0000-0000-000093000000}"/>
    <cellStyle name="Porcentaje 16 2" xfId="119" xr:uid="{00000000-0005-0000-0000-000094000000}"/>
    <cellStyle name="Porcentaje 17" xfId="90" xr:uid="{00000000-0005-0000-0000-000095000000}"/>
    <cellStyle name="Porcentaje 18" xfId="11" xr:uid="{00000000-0005-0000-0000-000096000000}"/>
    <cellStyle name="Porcentaje 18 2" xfId="105" xr:uid="{00000000-0005-0000-0000-000097000000}"/>
    <cellStyle name="Porcentaje 19" xfId="92" xr:uid="{00000000-0005-0000-0000-000098000000}"/>
    <cellStyle name="Porcentaje 2" xfId="5" xr:uid="{00000000-0005-0000-0000-000099000000}"/>
    <cellStyle name="Porcentaje 2 10" xfId="131" xr:uid="{00000000-0005-0000-0000-00009A000000}"/>
    <cellStyle name="Porcentaje 2 11" xfId="134" xr:uid="{00000000-0005-0000-0000-00009B000000}"/>
    <cellStyle name="Porcentaje 2 12" xfId="156" xr:uid="{00000000-0005-0000-0000-00009C000000}"/>
    <cellStyle name="Porcentaje 2 13" xfId="171" xr:uid="{00000000-0005-0000-0000-00009D000000}"/>
    <cellStyle name="Porcentaje 2 2" xfId="48" xr:uid="{00000000-0005-0000-0000-00009E000000}"/>
    <cellStyle name="Porcentaje 2 3" xfId="52" xr:uid="{00000000-0005-0000-0000-00009F000000}"/>
    <cellStyle name="Porcentaje 2 4" xfId="77" xr:uid="{00000000-0005-0000-0000-0000A0000000}"/>
    <cellStyle name="Porcentaje 2 5" xfId="50" xr:uid="{00000000-0005-0000-0000-0000A1000000}"/>
    <cellStyle name="Porcentaje 2 6" xfId="100" xr:uid="{00000000-0005-0000-0000-0000A2000000}"/>
    <cellStyle name="Porcentaje 2 7" xfId="107" xr:uid="{00000000-0005-0000-0000-0000A3000000}"/>
    <cellStyle name="Porcentaje 2 8" xfId="114" xr:uid="{00000000-0005-0000-0000-0000A4000000}"/>
    <cellStyle name="Porcentaje 2 9" xfId="128" xr:uid="{00000000-0005-0000-0000-0000A5000000}"/>
    <cellStyle name="Porcentaje 20" xfId="122" xr:uid="{00000000-0005-0000-0000-0000A6000000}"/>
    <cellStyle name="Porcentaje 21" xfId="127" xr:uid="{00000000-0005-0000-0000-0000A7000000}"/>
    <cellStyle name="Porcentaje 22" xfId="4" xr:uid="{00000000-0005-0000-0000-0000A8000000}"/>
    <cellStyle name="Porcentaje 22 2" xfId="28" xr:uid="{00000000-0005-0000-0000-0000A9000000}"/>
    <cellStyle name="Porcentaje 22 3" xfId="73" xr:uid="{00000000-0005-0000-0000-0000AA000000}"/>
    <cellStyle name="Porcentaje 23" xfId="137" xr:uid="{00000000-0005-0000-0000-0000AB000000}"/>
    <cellStyle name="Porcentaje 24" xfId="141" xr:uid="{00000000-0005-0000-0000-0000AC000000}"/>
    <cellStyle name="Porcentaje 25" xfId="149" xr:uid="{00000000-0005-0000-0000-0000AD000000}"/>
    <cellStyle name="Porcentaje 26" xfId="154" xr:uid="{00000000-0005-0000-0000-0000AE000000}"/>
    <cellStyle name="Porcentaje 27" xfId="159" xr:uid="{00000000-0005-0000-0000-0000AF000000}"/>
    <cellStyle name="Porcentaje 28" xfId="162" xr:uid="{00000000-0005-0000-0000-0000B0000000}"/>
    <cellStyle name="Porcentaje 29" xfId="163" xr:uid="{00000000-0005-0000-0000-0000B1000000}"/>
    <cellStyle name="Porcentaje 3" xfId="14" xr:uid="{00000000-0005-0000-0000-0000B2000000}"/>
    <cellStyle name="Porcentaje 3 2" xfId="39" xr:uid="{00000000-0005-0000-0000-0000B3000000}"/>
    <cellStyle name="Porcentaje 30" xfId="169" xr:uid="{00000000-0005-0000-0000-0000B4000000}"/>
    <cellStyle name="Porcentaje 31" xfId="184" xr:uid="{00000000-0005-0000-0000-0000B5000000}"/>
    <cellStyle name="Porcentaje 4" xfId="18" xr:uid="{00000000-0005-0000-0000-0000B6000000}"/>
    <cellStyle name="Porcentaje 4 2" xfId="61" xr:uid="{00000000-0005-0000-0000-0000B7000000}"/>
    <cellStyle name="Porcentaje 4 2 2" xfId="96" xr:uid="{00000000-0005-0000-0000-0000B8000000}"/>
    <cellStyle name="Porcentaje 4 2 2 2" xfId="120" xr:uid="{00000000-0005-0000-0000-0000B9000000}"/>
    <cellStyle name="Porcentaje 5" xfId="22" xr:uid="{00000000-0005-0000-0000-0000BA000000}"/>
    <cellStyle name="Porcentaje 6" xfId="31" xr:uid="{00000000-0005-0000-0000-0000BB000000}"/>
    <cellStyle name="Porcentaje 7" xfId="34" xr:uid="{00000000-0005-0000-0000-0000BC000000}"/>
    <cellStyle name="Porcentaje 8" xfId="36" xr:uid="{00000000-0005-0000-0000-0000BD000000}"/>
    <cellStyle name="Porcentaje 9" xfId="41" xr:uid="{00000000-0005-0000-0000-0000BE000000}"/>
  </cellStyles>
  <dxfs count="2">
    <dxf>
      <font>
        <color rgb="FFFF0000"/>
      </font>
    </dxf>
    <dxf>
      <font>
        <color rgb="FFFF0000"/>
      </font>
    </dxf>
  </dxfs>
  <tableStyles count="0" defaultTableStyle="TableStyleMedium2" defaultPivotStyle="PivotStyleLight16"/>
  <colors>
    <mruColors>
      <color rgb="FFFFC000"/>
      <color rgb="FF7C878E"/>
      <color rgb="FF606868"/>
      <color rgb="FF000000"/>
      <color rgb="FFBF9000"/>
      <color rgb="FFBFBFBF"/>
      <color rgb="FFD9D9D9"/>
      <color rgb="FF262626"/>
      <color rgb="FFFBBB27"/>
      <color rgb="FF66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theme" Target="theme/theme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styles" Target="styles.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sharedStrings" Target="sharedStrings.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0" Type="http://schemas.openxmlformats.org/officeDocument/2006/relationships/worksheet" Target="worksheets/sheet19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00.xml.rels><?xml version="1.0" encoding="UTF-8" standalone="yes"?>
<Relationships xmlns="http://schemas.openxmlformats.org/package/2006/relationships"><Relationship Id="rId3" Type="http://schemas.openxmlformats.org/officeDocument/2006/relationships/themeOverride" Target="../theme/themeOverride62.xml"/><Relationship Id="rId2" Type="http://schemas.microsoft.com/office/2011/relationships/chartColorStyle" Target="colors46.xml"/><Relationship Id="rId1" Type="http://schemas.microsoft.com/office/2011/relationships/chartStyle" Target="style46.xml"/></Relationships>
</file>

<file path=xl/charts/_rels/chart101.xml.rels><?xml version="1.0" encoding="UTF-8" standalone="yes"?>
<Relationships xmlns="http://schemas.openxmlformats.org/package/2006/relationships"><Relationship Id="rId3" Type="http://schemas.openxmlformats.org/officeDocument/2006/relationships/themeOverride" Target="../theme/themeOverride63.xml"/><Relationship Id="rId2" Type="http://schemas.microsoft.com/office/2011/relationships/chartColorStyle" Target="colors47.xml"/><Relationship Id="rId1" Type="http://schemas.microsoft.com/office/2011/relationships/chartStyle" Target="style47.xml"/></Relationships>
</file>

<file path=xl/charts/_rels/chart102.xml.rels><?xml version="1.0" encoding="UTF-8" standalone="yes"?>
<Relationships xmlns="http://schemas.openxmlformats.org/package/2006/relationships"><Relationship Id="rId3" Type="http://schemas.openxmlformats.org/officeDocument/2006/relationships/themeOverride" Target="../theme/themeOverride64.xml"/><Relationship Id="rId2" Type="http://schemas.microsoft.com/office/2011/relationships/chartColorStyle" Target="colors48.xml"/><Relationship Id="rId1" Type="http://schemas.microsoft.com/office/2011/relationships/chartStyle" Target="style48.xml"/></Relationships>
</file>

<file path=xl/charts/_rels/chart103.xml.rels><?xml version="1.0" encoding="UTF-8" standalone="yes"?>
<Relationships xmlns="http://schemas.openxmlformats.org/package/2006/relationships"><Relationship Id="rId3" Type="http://schemas.openxmlformats.org/officeDocument/2006/relationships/themeOverride" Target="../theme/themeOverride65.xml"/><Relationship Id="rId2" Type="http://schemas.microsoft.com/office/2011/relationships/chartColorStyle" Target="colors49.xml"/><Relationship Id="rId1" Type="http://schemas.microsoft.com/office/2011/relationships/chartStyle" Target="style49.xml"/></Relationships>
</file>

<file path=xl/charts/_rels/chart104.xml.rels><?xml version="1.0" encoding="UTF-8" standalone="yes"?>
<Relationships xmlns="http://schemas.openxmlformats.org/package/2006/relationships"><Relationship Id="rId3" Type="http://schemas.openxmlformats.org/officeDocument/2006/relationships/themeOverride" Target="../theme/themeOverride66.xml"/><Relationship Id="rId2" Type="http://schemas.microsoft.com/office/2011/relationships/chartColorStyle" Target="colors50.xml"/><Relationship Id="rId1" Type="http://schemas.microsoft.com/office/2011/relationships/chartStyle" Target="style50.xml"/></Relationships>
</file>

<file path=xl/charts/_rels/chart105.xml.rels><?xml version="1.0" encoding="UTF-8" standalone="yes"?>
<Relationships xmlns="http://schemas.openxmlformats.org/package/2006/relationships"><Relationship Id="rId3" Type="http://schemas.openxmlformats.org/officeDocument/2006/relationships/themeOverride" Target="../theme/themeOverride67.xml"/><Relationship Id="rId2" Type="http://schemas.microsoft.com/office/2011/relationships/chartColorStyle" Target="colors51.xml"/><Relationship Id="rId1" Type="http://schemas.microsoft.com/office/2011/relationships/chartStyle" Target="style51.xml"/></Relationships>
</file>

<file path=xl/charts/_rels/chart106.xml.rels><?xml version="1.0" encoding="UTF-8" standalone="yes"?>
<Relationships xmlns="http://schemas.openxmlformats.org/package/2006/relationships"><Relationship Id="rId3" Type="http://schemas.openxmlformats.org/officeDocument/2006/relationships/themeOverride" Target="../theme/themeOverride68.xml"/><Relationship Id="rId2" Type="http://schemas.microsoft.com/office/2011/relationships/chartColorStyle" Target="colors52.xml"/><Relationship Id="rId1" Type="http://schemas.microsoft.com/office/2011/relationships/chartStyle" Target="style52.xml"/></Relationships>
</file>

<file path=xl/charts/_rels/chart107.xml.rels><?xml version="1.0" encoding="UTF-8" standalone="yes"?>
<Relationships xmlns="http://schemas.openxmlformats.org/package/2006/relationships"><Relationship Id="rId3" Type="http://schemas.openxmlformats.org/officeDocument/2006/relationships/themeOverride" Target="../theme/themeOverride69.xml"/><Relationship Id="rId2" Type="http://schemas.microsoft.com/office/2011/relationships/chartColorStyle" Target="colors53.xml"/><Relationship Id="rId1" Type="http://schemas.microsoft.com/office/2011/relationships/chartStyle" Target="style53.xml"/></Relationships>
</file>

<file path=xl/charts/_rels/chart108.xml.rels><?xml version="1.0" encoding="UTF-8" standalone="yes"?>
<Relationships xmlns="http://schemas.openxmlformats.org/package/2006/relationships"><Relationship Id="rId3" Type="http://schemas.openxmlformats.org/officeDocument/2006/relationships/themeOverride" Target="../theme/themeOverride70.xml"/><Relationship Id="rId2" Type="http://schemas.microsoft.com/office/2011/relationships/chartColorStyle" Target="colors54.xml"/><Relationship Id="rId1" Type="http://schemas.microsoft.com/office/2011/relationships/chartStyle" Target="style54.xml"/></Relationships>
</file>

<file path=xl/charts/_rels/chart109.xml.rels><?xml version="1.0" encoding="UTF-8" standalone="yes"?>
<Relationships xmlns="http://schemas.openxmlformats.org/package/2006/relationships"><Relationship Id="rId3" Type="http://schemas.openxmlformats.org/officeDocument/2006/relationships/themeOverride" Target="../theme/themeOverride71.xml"/><Relationship Id="rId2" Type="http://schemas.microsoft.com/office/2011/relationships/chartColorStyle" Target="colors55.xml"/><Relationship Id="rId1" Type="http://schemas.microsoft.com/office/2011/relationships/chartStyle" Target="style55.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10.xml.rels><?xml version="1.0" encoding="UTF-8" standalone="yes"?>
<Relationships xmlns="http://schemas.openxmlformats.org/package/2006/relationships"><Relationship Id="rId3" Type="http://schemas.openxmlformats.org/officeDocument/2006/relationships/themeOverride" Target="../theme/themeOverride72.xml"/><Relationship Id="rId2" Type="http://schemas.microsoft.com/office/2011/relationships/chartColorStyle" Target="colors56.xml"/><Relationship Id="rId1" Type="http://schemas.microsoft.com/office/2011/relationships/chartStyle" Target="style56.xml"/></Relationships>
</file>

<file path=xl/charts/_rels/chart111.xml.rels><?xml version="1.0" encoding="UTF-8" standalone="yes"?>
<Relationships xmlns="http://schemas.openxmlformats.org/package/2006/relationships"><Relationship Id="rId3" Type="http://schemas.openxmlformats.org/officeDocument/2006/relationships/themeOverride" Target="../theme/themeOverride73.xml"/><Relationship Id="rId2" Type="http://schemas.microsoft.com/office/2011/relationships/chartColorStyle" Target="colors57.xml"/><Relationship Id="rId1" Type="http://schemas.microsoft.com/office/2011/relationships/chartStyle" Target="style57.xml"/></Relationships>
</file>

<file path=xl/charts/_rels/chart112.xml.rels><?xml version="1.0" encoding="UTF-8" standalone="yes"?>
<Relationships xmlns="http://schemas.openxmlformats.org/package/2006/relationships"><Relationship Id="rId3" Type="http://schemas.openxmlformats.org/officeDocument/2006/relationships/themeOverride" Target="../theme/themeOverride74.xml"/><Relationship Id="rId2" Type="http://schemas.microsoft.com/office/2011/relationships/chartColorStyle" Target="colors58.xml"/><Relationship Id="rId1" Type="http://schemas.microsoft.com/office/2011/relationships/chartStyle" Target="style58.xml"/></Relationships>
</file>

<file path=xl/charts/_rels/chart113.xml.rels><?xml version="1.0" encoding="UTF-8" standalone="yes"?>
<Relationships xmlns="http://schemas.openxmlformats.org/package/2006/relationships"><Relationship Id="rId3" Type="http://schemas.openxmlformats.org/officeDocument/2006/relationships/themeOverride" Target="../theme/themeOverride75.xml"/><Relationship Id="rId2" Type="http://schemas.microsoft.com/office/2011/relationships/chartColorStyle" Target="colors59.xml"/><Relationship Id="rId1" Type="http://schemas.microsoft.com/office/2011/relationships/chartStyle" Target="style59.xml"/></Relationships>
</file>

<file path=xl/charts/_rels/chart114.xml.rels><?xml version="1.0" encoding="UTF-8" standalone="yes"?>
<Relationships xmlns="http://schemas.openxmlformats.org/package/2006/relationships"><Relationship Id="rId3" Type="http://schemas.openxmlformats.org/officeDocument/2006/relationships/themeOverride" Target="../theme/themeOverride76.xml"/><Relationship Id="rId2" Type="http://schemas.microsoft.com/office/2011/relationships/chartColorStyle" Target="colors60.xml"/><Relationship Id="rId1" Type="http://schemas.microsoft.com/office/2011/relationships/chartStyle" Target="style60.xml"/></Relationships>
</file>

<file path=xl/charts/_rels/chart115.xml.rels><?xml version="1.0" encoding="UTF-8" standalone="yes"?>
<Relationships xmlns="http://schemas.openxmlformats.org/package/2006/relationships"><Relationship Id="rId3" Type="http://schemas.openxmlformats.org/officeDocument/2006/relationships/themeOverride" Target="../theme/themeOverride77.xml"/><Relationship Id="rId2" Type="http://schemas.microsoft.com/office/2011/relationships/chartColorStyle" Target="colors61.xml"/><Relationship Id="rId1" Type="http://schemas.microsoft.com/office/2011/relationships/chartStyle" Target="style61.xml"/></Relationships>
</file>

<file path=xl/charts/_rels/chart116.xml.rels><?xml version="1.0" encoding="UTF-8" standalone="yes"?>
<Relationships xmlns="http://schemas.openxmlformats.org/package/2006/relationships"><Relationship Id="rId3" Type="http://schemas.openxmlformats.org/officeDocument/2006/relationships/themeOverride" Target="../theme/themeOverride78.xml"/><Relationship Id="rId2" Type="http://schemas.microsoft.com/office/2011/relationships/chartColorStyle" Target="colors62.xml"/><Relationship Id="rId1" Type="http://schemas.microsoft.com/office/2011/relationships/chartStyle" Target="style62.xml"/></Relationships>
</file>

<file path=xl/charts/_rels/chart117.xml.rels><?xml version="1.0" encoding="UTF-8" standalone="yes"?>
<Relationships xmlns="http://schemas.openxmlformats.org/package/2006/relationships"><Relationship Id="rId3" Type="http://schemas.openxmlformats.org/officeDocument/2006/relationships/themeOverride" Target="../theme/themeOverride79.xml"/><Relationship Id="rId2" Type="http://schemas.microsoft.com/office/2011/relationships/chartColorStyle" Target="colors63.xml"/><Relationship Id="rId1" Type="http://schemas.microsoft.com/office/2011/relationships/chartStyle" Target="style63.xml"/></Relationships>
</file>

<file path=xl/charts/_rels/chart118.xml.rels><?xml version="1.0" encoding="UTF-8" standalone="yes"?>
<Relationships xmlns="http://schemas.openxmlformats.org/package/2006/relationships"><Relationship Id="rId3" Type="http://schemas.openxmlformats.org/officeDocument/2006/relationships/themeOverride" Target="../theme/themeOverride80.xml"/><Relationship Id="rId2" Type="http://schemas.microsoft.com/office/2011/relationships/chartColorStyle" Target="colors64.xml"/><Relationship Id="rId1" Type="http://schemas.microsoft.com/office/2011/relationships/chartStyle" Target="style64.xml"/></Relationships>
</file>

<file path=xl/charts/_rels/chart119.xml.rels><?xml version="1.0" encoding="UTF-8" standalone="yes"?>
<Relationships xmlns="http://schemas.openxmlformats.org/package/2006/relationships"><Relationship Id="rId3" Type="http://schemas.openxmlformats.org/officeDocument/2006/relationships/themeOverride" Target="../theme/themeOverride81.xml"/><Relationship Id="rId2" Type="http://schemas.microsoft.com/office/2011/relationships/chartColorStyle" Target="colors65.xml"/><Relationship Id="rId1" Type="http://schemas.microsoft.com/office/2011/relationships/chartStyle" Target="style65.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5.xml"/><Relationship Id="rId1" Type="http://schemas.microsoft.com/office/2011/relationships/chartStyle" Target="style5.xml"/></Relationships>
</file>

<file path=xl/charts/_rels/chart120.xml.rels><?xml version="1.0" encoding="UTF-8" standalone="yes"?>
<Relationships xmlns="http://schemas.openxmlformats.org/package/2006/relationships"><Relationship Id="rId3" Type="http://schemas.openxmlformats.org/officeDocument/2006/relationships/themeOverride" Target="../theme/themeOverride82.xml"/><Relationship Id="rId2" Type="http://schemas.microsoft.com/office/2011/relationships/chartColorStyle" Target="colors66.xml"/><Relationship Id="rId1" Type="http://schemas.microsoft.com/office/2011/relationships/chartStyle" Target="style66.xml"/></Relationships>
</file>

<file path=xl/charts/_rels/chart121.xml.rels><?xml version="1.0" encoding="UTF-8" standalone="yes"?>
<Relationships xmlns="http://schemas.openxmlformats.org/package/2006/relationships"><Relationship Id="rId1" Type="http://schemas.openxmlformats.org/officeDocument/2006/relationships/themeOverride" Target="../theme/themeOverride83.xml"/></Relationships>
</file>

<file path=xl/charts/_rels/chart122.xml.rels><?xml version="1.0" encoding="UTF-8" standalone="yes"?>
<Relationships xmlns="http://schemas.openxmlformats.org/package/2006/relationships"><Relationship Id="rId3" Type="http://schemas.openxmlformats.org/officeDocument/2006/relationships/themeOverride" Target="../theme/themeOverride84.xml"/><Relationship Id="rId2" Type="http://schemas.microsoft.com/office/2011/relationships/chartColorStyle" Target="colors67.xml"/><Relationship Id="rId1" Type="http://schemas.microsoft.com/office/2011/relationships/chartStyle" Target="style67.xml"/></Relationships>
</file>

<file path=xl/charts/_rels/chart123.xml.rels><?xml version="1.0" encoding="UTF-8" standalone="yes"?>
<Relationships xmlns="http://schemas.openxmlformats.org/package/2006/relationships"><Relationship Id="rId3" Type="http://schemas.openxmlformats.org/officeDocument/2006/relationships/themeOverride" Target="../theme/themeOverride85.xml"/><Relationship Id="rId2" Type="http://schemas.microsoft.com/office/2011/relationships/chartColorStyle" Target="colors68.xml"/><Relationship Id="rId1" Type="http://schemas.microsoft.com/office/2011/relationships/chartStyle" Target="style68.xml"/></Relationships>
</file>

<file path=xl/charts/_rels/chart124.xml.rels><?xml version="1.0" encoding="UTF-8" standalone="yes"?>
<Relationships xmlns="http://schemas.openxmlformats.org/package/2006/relationships"><Relationship Id="rId1" Type="http://schemas.openxmlformats.org/officeDocument/2006/relationships/themeOverride" Target="../theme/themeOverride86.xml"/></Relationships>
</file>

<file path=xl/charts/_rels/chart125.xml.rels><?xml version="1.0" encoding="UTF-8" standalone="yes"?>
<Relationships xmlns="http://schemas.openxmlformats.org/package/2006/relationships"><Relationship Id="rId3" Type="http://schemas.openxmlformats.org/officeDocument/2006/relationships/themeOverride" Target="../theme/themeOverride87.xml"/><Relationship Id="rId2" Type="http://schemas.microsoft.com/office/2011/relationships/chartColorStyle" Target="colors69.xml"/><Relationship Id="rId1" Type="http://schemas.microsoft.com/office/2011/relationships/chartStyle" Target="style69.xml"/></Relationships>
</file>

<file path=xl/charts/_rels/chart126.xml.rels><?xml version="1.0" encoding="UTF-8" standalone="yes"?>
<Relationships xmlns="http://schemas.openxmlformats.org/package/2006/relationships"><Relationship Id="rId3" Type="http://schemas.openxmlformats.org/officeDocument/2006/relationships/themeOverride" Target="../theme/themeOverride88.xml"/><Relationship Id="rId2" Type="http://schemas.microsoft.com/office/2011/relationships/chartColorStyle" Target="colors70.xml"/><Relationship Id="rId1" Type="http://schemas.microsoft.com/office/2011/relationships/chartStyle" Target="style70.xml"/></Relationships>
</file>

<file path=xl/charts/_rels/chart127.xml.rels><?xml version="1.0" encoding="UTF-8" standalone="yes"?>
<Relationships xmlns="http://schemas.openxmlformats.org/package/2006/relationships"><Relationship Id="rId1" Type="http://schemas.openxmlformats.org/officeDocument/2006/relationships/themeOverride" Target="../theme/themeOverride89.xml"/></Relationships>
</file>

<file path=xl/charts/_rels/chart128.xml.rels><?xml version="1.0" encoding="UTF-8" standalone="yes"?>
<Relationships xmlns="http://schemas.openxmlformats.org/package/2006/relationships"><Relationship Id="rId1" Type="http://schemas.openxmlformats.org/officeDocument/2006/relationships/themeOverride" Target="../theme/themeOverride90.xml"/></Relationships>
</file>

<file path=xl/charts/_rels/chart129.xml.rels><?xml version="1.0" encoding="UTF-8" standalone="yes"?>
<Relationships xmlns="http://schemas.openxmlformats.org/package/2006/relationships"><Relationship Id="rId3" Type="http://schemas.openxmlformats.org/officeDocument/2006/relationships/themeOverride" Target="../theme/themeOverride91.xml"/><Relationship Id="rId2" Type="http://schemas.microsoft.com/office/2011/relationships/chartColorStyle" Target="colors71.xml"/><Relationship Id="rId1" Type="http://schemas.microsoft.com/office/2011/relationships/chartStyle" Target="style71.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30.xml.rels><?xml version="1.0" encoding="UTF-8" standalone="yes"?>
<Relationships xmlns="http://schemas.openxmlformats.org/package/2006/relationships"><Relationship Id="rId3" Type="http://schemas.openxmlformats.org/officeDocument/2006/relationships/themeOverride" Target="../theme/themeOverride92.xml"/><Relationship Id="rId2" Type="http://schemas.microsoft.com/office/2011/relationships/chartColorStyle" Target="colors72.xml"/><Relationship Id="rId1" Type="http://schemas.microsoft.com/office/2011/relationships/chartStyle" Target="style72.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6.xml"/><Relationship Id="rId1" Type="http://schemas.microsoft.com/office/2011/relationships/chartStyle" Target="style6.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7.xml"/><Relationship Id="rId1" Type="http://schemas.microsoft.com/office/2011/relationships/chartStyle" Target="style7.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8.xml"/><Relationship Id="rId1" Type="http://schemas.microsoft.com/office/2011/relationships/chartStyle" Target="style8.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9.xml"/><Relationship Id="rId1" Type="http://schemas.microsoft.com/office/2011/relationships/chartStyle" Target="style9.xml"/></Relationships>
</file>

<file path=xl/charts/_rels/chart1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14.xml"/><Relationship Id="rId1" Type="http://schemas.microsoft.com/office/2011/relationships/chartStyle" Target="style14.xml"/></Relationships>
</file>

<file path=xl/charts/_rels/chart2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16.xml"/><Relationship Id="rId1" Type="http://schemas.microsoft.com/office/2011/relationships/chartStyle" Target="style16.xml"/></Relationships>
</file>

<file path=xl/charts/_rels/chart2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1.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48.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49.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50.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51.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52.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53.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5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5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5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5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3.xml"/><Relationship Id="rId1" Type="http://schemas.microsoft.com/office/2011/relationships/chartStyle" Target="style3.xml"/></Relationships>
</file>

<file path=xl/charts/_rels/chart6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6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66.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67.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69.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70.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71.xml.rels><?xml version="1.0" encoding="UTF-8" standalone="yes"?>
<Relationships xmlns="http://schemas.openxmlformats.org/package/2006/relationships"><Relationship Id="rId3" Type="http://schemas.openxmlformats.org/officeDocument/2006/relationships/themeOverride" Target="../theme/themeOverride44.xml"/><Relationship Id="rId2" Type="http://schemas.microsoft.com/office/2011/relationships/chartColorStyle" Target="colors34.xml"/><Relationship Id="rId1" Type="http://schemas.microsoft.com/office/2011/relationships/chartStyle" Target="style34.xml"/></Relationships>
</file>

<file path=xl/charts/_rels/chart72.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73.xml.rels><?xml version="1.0" encoding="UTF-8" standalone="yes"?>
<Relationships xmlns="http://schemas.openxmlformats.org/package/2006/relationships"><Relationship Id="rId3" Type="http://schemas.openxmlformats.org/officeDocument/2006/relationships/themeOverride" Target="../theme/themeOverride46.xml"/><Relationship Id="rId2" Type="http://schemas.microsoft.com/office/2011/relationships/chartColorStyle" Target="colors35.xml"/><Relationship Id="rId1" Type="http://schemas.microsoft.com/office/2011/relationships/chartStyle" Target="style35.xml"/></Relationships>
</file>

<file path=xl/charts/_rels/chart74.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75.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76.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7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78.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79.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80.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81.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82.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83.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84.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85.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86.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87.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88.xml.rels><?xml version="1.0" encoding="UTF-8" standalone="yes"?>
<Relationships xmlns="http://schemas.openxmlformats.org/package/2006/relationships"><Relationship Id="rId1" Type="http://schemas.openxmlformats.org/officeDocument/2006/relationships/themeOverride" Target="../theme/themeOverride56.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4.xml"/><Relationship Id="rId1" Type="http://schemas.microsoft.com/office/2011/relationships/chartStyle" Target="style4.xml"/></Relationships>
</file>

<file path=xl/charts/_rels/chart95.xml.rels><?xml version="1.0" encoding="UTF-8" standalone="yes"?>
<Relationships xmlns="http://schemas.openxmlformats.org/package/2006/relationships"><Relationship Id="rId3" Type="http://schemas.openxmlformats.org/officeDocument/2006/relationships/themeOverride" Target="../theme/themeOverride57.xml"/><Relationship Id="rId2" Type="http://schemas.microsoft.com/office/2011/relationships/chartColorStyle" Target="colors41.xml"/><Relationship Id="rId1" Type="http://schemas.microsoft.com/office/2011/relationships/chartStyle" Target="style41.xml"/></Relationships>
</file>

<file path=xl/charts/_rels/chart96.xml.rels><?xml version="1.0" encoding="UTF-8" standalone="yes"?>
<Relationships xmlns="http://schemas.openxmlformats.org/package/2006/relationships"><Relationship Id="rId3" Type="http://schemas.openxmlformats.org/officeDocument/2006/relationships/themeOverride" Target="../theme/themeOverride58.xml"/><Relationship Id="rId2" Type="http://schemas.microsoft.com/office/2011/relationships/chartColorStyle" Target="colors42.xml"/><Relationship Id="rId1" Type="http://schemas.microsoft.com/office/2011/relationships/chartStyle" Target="style42.xml"/></Relationships>
</file>

<file path=xl/charts/_rels/chart97.xml.rels><?xml version="1.0" encoding="UTF-8" standalone="yes"?>
<Relationships xmlns="http://schemas.openxmlformats.org/package/2006/relationships"><Relationship Id="rId3" Type="http://schemas.openxmlformats.org/officeDocument/2006/relationships/themeOverride" Target="../theme/themeOverride59.xml"/><Relationship Id="rId2" Type="http://schemas.microsoft.com/office/2011/relationships/chartColorStyle" Target="colors43.xml"/><Relationship Id="rId1" Type="http://schemas.microsoft.com/office/2011/relationships/chartStyle" Target="style43.xml"/></Relationships>
</file>

<file path=xl/charts/_rels/chart98.xml.rels><?xml version="1.0" encoding="UTF-8" standalone="yes"?>
<Relationships xmlns="http://schemas.openxmlformats.org/package/2006/relationships"><Relationship Id="rId3" Type="http://schemas.openxmlformats.org/officeDocument/2006/relationships/themeOverride" Target="../theme/themeOverride60.xml"/><Relationship Id="rId2" Type="http://schemas.microsoft.com/office/2011/relationships/chartColorStyle" Target="colors44.xml"/><Relationship Id="rId1" Type="http://schemas.microsoft.com/office/2011/relationships/chartStyle" Target="style44.xml"/></Relationships>
</file>

<file path=xl/charts/_rels/chart99.xml.rels><?xml version="1.0" encoding="UTF-8" standalone="yes"?>
<Relationships xmlns="http://schemas.openxmlformats.org/package/2006/relationships"><Relationship Id="rId3" Type="http://schemas.openxmlformats.org/officeDocument/2006/relationships/themeOverride" Target="../theme/themeOverride61.xml"/><Relationship Id="rId2" Type="http://schemas.microsoft.com/office/2011/relationships/chartColorStyle" Target="colors45.xml"/><Relationship Id="rId1" Type="http://schemas.microsoft.com/office/2011/relationships/chartStyle" Target="style4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Jalisco</c:v>
          </c:tx>
          <c:spPr>
            <a:ln w="28575" cap="rnd">
              <a:solidFill>
                <a:srgbClr val="FBBB27"/>
              </a:solidFill>
              <a:round/>
            </a:ln>
            <a:effectLst/>
          </c:spPr>
          <c:marker>
            <c:symbol val="none"/>
          </c:marker>
          <c:cat>
            <c:multiLvlStrRef>
              <c:f>'F1'!$A$7:$B$81</c:f>
              <c:multiLvlStrCache>
                <c:ptCount val="7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pt idx="35">
                    <c:v>IV</c:v>
                  </c:pt>
                  <c:pt idx="36">
                    <c:v>I</c:v>
                  </c:pt>
                  <c:pt idx="37">
                    <c:v>II</c:v>
                  </c:pt>
                  <c:pt idx="38">
                    <c:v>III</c:v>
                  </c:pt>
                  <c:pt idx="39">
                    <c:v>IV</c:v>
                  </c:pt>
                  <c:pt idx="40">
                    <c:v>I</c:v>
                  </c:pt>
                  <c:pt idx="41">
                    <c:v>II</c:v>
                  </c:pt>
                  <c:pt idx="42">
                    <c:v>III</c:v>
                  </c:pt>
                  <c:pt idx="43">
                    <c:v>IV</c:v>
                  </c:pt>
                  <c:pt idx="44">
                    <c:v>I</c:v>
                  </c:pt>
                  <c:pt idx="45">
                    <c:v>II</c:v>
                  </c:pt>
                  <c:pt idx="46">
                    <c:v>III</c:v>
                  </c:pt>
                  <c:pt idx="47">
                    <c:v>IV</c:v>
                  </c:pt>
                  <c:pt idx="48">
                    <c:v>I</c:v>
                  </c:pt>
                  <c:pt idx="49">
                    <c:v>II</c:v>
                  </c:pt>
                  <c:pt idx="50">
                    <c:v>III</c:v>
                  </c:pt>
                  <c:pt idx="51">
                    <c:v>IV</c:v>
                  </c:pt>
                  <c:pt idx="52">
                    <c:v>I</c:v>
                  </c:pt>
                  <c:pt idx="53">
                    <c:v>II</c:v>
                  </c:pt>
                  <c:pt idx="54">
                    <c:v>III</c:v>
                  </c:pt>
                  <c:pt idx="55">
                    <c:v>IV</c:v>
                  </c:pt>
                  <c:pt idx="56">
                    <c:v>I</c:v>
                  </c:pt>
                  <c:pt idx="57">
                    <c:v>II</c:v>
                  </c:pt>
                  <c:pt idx="58">
                    <c:v>III</c:v>
                  </c:pt>
                  <c:pt idx="59">
                    <c:v>IV</c:v>
                  </c:pt>
                  <c:pt idx="60">
                    <c:v>I</c:v>
                  </c:pt>
                  <c:pt idx="61">
                    <c:v>II</c:v>
                  </c:pt>
                  <c:pt idx="62">
                    <c:v>III</c:v>
                  </c:pt>
                  <c:pt idx="63">
                    <c:v>IV</c:v>
                  </c:pt>
                  <c:pt idx="64">
                    <c:v>I</c:v>
                  </c:pt>
                  <c:pt idx="65">
                    <c:v>II</c:v>
                  </c:pt>
                  <c:pt idx="66">
                    <c:v>III</c:v>
                  </c:pt>
                  <c:pt idx="67">
                    <c:v>IV</c:v>
                  </c:pt>
                  <c:pt idx="68">
                    <c:v>I</c:v>
                  </c:pt>
                  <c:pt idx="69">
                    <c:v>II</c:v>
                  </c:pt>
                  <c:pt idx="70">
                    <c:v>III</c:v>
                  </c:pt>
                  <c:pt idx="71">
                    <c:v>IV</c:v>
                  </c:pt>
                  <c:pt idx="72">
                    <c:v>I</c:v>
                  </c:pt>
                  <c:pt idx="73">
                    <c:v>II</c:v>
                  </c:pt>
                  <c:pt idx="74">
                    <c:v>III</c:v>
                  </c:pt>
                </c:lvl>
                <c:lvl>
                  <c:pt idx="0">
                    <c:v>2003</c:v>
                  </c:pt>
                  <c:pt idx="4">
                    <c:v>2004</c:v>
                  </c:pt>
                  <c:pt idx="8">
                    <c:v>2005</c:v>
                  </c:pt>
                  <c:pt idx="12">
                    <c:v>2006</c:v>
                  </c:pt>
                  <c:pt idx="16">
                    <c:v>2007</c:v>
                  </c:pt>
                  <c:pt idx="20">
                    <c:v>2008</c:v>
                  </c:pt>
                  <c:pt idx="24">
                    <c:v>2009</c:v>
                  </c:pt>
                  <c:pt idx="28">
                    <c:v>2010</c:v>
                  </c:pt>
                  <c:pt idx="32">
                    <c:v>2011</c:v>
                  </c:pt>
                  <c:pt idx="36">
                    <c:v>2012</c:v>
                  </c:pt>
                  <c:pt idx="40">
                    <c:v>2013</c:v>
                  </c:pt>
                  <c:pt idx="44">
                    <c:v>2014</c:v>
                  </c:pt>
                  <c:pt idx="48">
                    <c:v>2015</c:v>
                  </c:pt>
                  <c:pt idx="52">
                    <c:v>2016</c:v>
                  </c:pt>
                  <c:pt idx="56">
                    <c:v>2017</c:v>
                  </c:pt>
                  <c:pt idx="60">
                    <c:v>2018</c:v>
                  </c:pt>
                  <c:pt idx="64">
                    <c:v>2019</c:v>
                  </c:pt>
                  <c:pt idx="68">
                    <c:v>2020</c:v>
                  </c:pt>
                  <c:pt idx="72">
                    <c:v>2021</c:v>
                  </c:pt>
                </c:lvl>
              </c:multiLvlStrCache>
            </c:multiLvlStrRef>
          </c:cat>
          <c:val>
            <c:numRef>
              <c:f>'F1'!$E$7:$E$81</c:f>
              <c:numCache>
                <c:formatCode>General</c:formatCode>
                <c:ptCount val="75"/>
                <c:pt idx="0">
                  <c:v>281.25025599999998</c:v>
                </c:pt>
                <c:pt idx="1">
                  <c:v>363.35929099999998</c:v>
                </c:pt>
                <c:pt idx="2">
                  <c:v>372.25952699999999</c:v>
                </c:pt>
                <c:pt idx="3">
                  <c:v>318.19603000000001</c:v>
                </c:pt>
                <c:pt idx="4">
                  <c:v>314.24562900000001</c:v>
                </c:pt>
                <c:pt idx="5">
                  <c:v>390.99718100000001</c:v>
                </c:pt>
                <c:pt idx="6">
                  <c:v>383.63511999999997</c:v>
                </c:pt>
                <c:pt idx="7">
                  <c:v>373.351157</c:v>
                </c:pt>
                <c:pt idx="8">
                  <c:v>374.55378899999999</c:v>
                </c:pt>
                <c:pt idx="9">
                  <c:v>438.80123500000002</c:v>
                </c:pt>
                <c:pt idx="10">
                  <c:v>440.71846099999999</c:v>
                </c:pt>
                <c:pt idx="11">
                  <c:v>441.666493</c:v>
                </c:pt>
                <c:pt idx="12">
                  <c:v>451.939595</c:v>
                </c:pt>
                <c:pt idx="13">
                  <c:v>520.15603499999997</c:v>
                </c:pt>
                <c:pt idx="14">
                  <c:v>502.42307099999999</c:v>
                </c:pt>
                <c:pt idx="15">
                  <c:v>500.95625899999999</c:v>
                </c:pt>
                <c:pt idx="16">
                  <c:v>483.60083100000003</c:v>
                </c:pt>
                <c:pt idx="17">
                  <c:v>520.48473200000001</c:v>
                </c:pt>
                <c:pt idx="18">
                  <c:v>511.042103</c:v>
                </c:pt>
                <c:pt idx="19">
                  <c:v>481.53314</c:v>
                </c:pt>
                <c:pt idx="20">
                  <c:v>453.31526500000001</c:v>
                </c:pt>
                <c:pt idx="21">
                  <c:v>507.89153399999998</c:v>
                </c:pt>
                <c:pt idx="22">
                  <c:v>473.53637400000002</c:v>
                </c:pt>
                <c:pt idx="23">
                  <c:v>480.05060700000001</c:v>
                </c:pt>
                <c:pt idx="24">
                  <c:v>455.33646099999999</c:v>
                </c:pt>
                <c:pt idx="25">
                  <c:v>448.97974099999999</c:v>
                </c:pt>
                <c:pt idx="26">
                  <c:v>409.868111</c:v>
                </c:pt>
                <c:pt idx="27">
                  <c:v>380.90752700000002</c:v>
                </c:pt>
                <c:pt idx="28">
                  <c:v>413.49206099999998</c:v>
                </c:pt>
                <c:pt idx="29">
                  <c:v>470.30654399999997</c:v>
                </c:pt>
                <c:pt idx="30">
                  <c:v>444.37737900000002</c:v>
                </c:pt>
                <c:pt idx="31">
                  <c:v>427.39339699999999</c:v>
                </c:pt>
                <c:pt idx="32">
                  <c:v>438.07347600000003</c:v>
                </c:pt>
                <c:pt idx="33">
                  <c:v>486.713776</c:v>
                </c:pt>
                <c:pt idx="34">
                  <c:v>504.24519800000002</c:v>
                </c:pt>
                <c:pt idx="35">
                  <c:v>466.75391200000001</c:v>
                </c:pt>
                <c:pt idx="36">
                  <c:v>463.43392599999999</c:v>
                </c:pt>
                <c:pt idx="37">
                  <c:v>542.90392199999997</c:v>
                </c:pt>
                <c:pt idx="38">
                  <c:v>436.40328199999999</c:v>
                </c:pt>
                <c:pt idx="39">
                  <c:v>440.76440100000002</c:v>
                </c:pt>
                <c:pt idx="40">
                  <c:v>402.78422499999999</c:v>
                </c:pt>
                <c:pt idx="41">
                  <c:v>479.92959200000001</c:v>
                </c:pt>
                <c:pt idx="42">
                  <c:v>438.79598900000002</c:v>
                </c:pt>
                <c:pt idx="43">
                  <c:v>433.50575900000001</c:v>
                </c:pt>
                <c:pt idx="44">
                  <c:v>459.30742800000002</c:v>
                </c:pt>
                <c:pt idx="45">
                  <c:v>489.02933200000001</c:v>
                </c:pt>
                <c:pt idx="46">
                  <c:v>464.12492400000002</c:v>
                </c:pt>
                <c:pt idx="47">
                  <c:v>547.391165</c:v>
                </c:pt>
                <c:pt idx="48">
                  <c:v>539.39322600000003</c:v>
                </c:pt>
                <c:pt idx="49">
                  <c:v>505.482418</c:v>
                </c:pt>
                <c:pt idx="50">
                  <c:v>577.65001800000005</c:v>
                </c:pt>
                <c:pt idx="51">
                  <c:v>551.58856600000001</c:v>
                </c:pt>
                <c:pt idx="52">
                  <c:v>587.31214799999998</c:v>
                </c:pt>
                <c:pt idx="53">
                  <c:v>651.80373999999995</c:v>
                </c:pt>
                <c:pt idx="54">
                  <c:v>636.18831499999999</c:v>
                </c:pt>
                <c:pt idx="55">
                  <c:v>645.49801000000002</c:v>
                </c:pt>
                <c:pt idx="56">
                  <c:v>652.44737999999995</c:v>
                </c:pt>
                <c:pt idx="57">
                  <c:v>720.10467100000005</c:v>
                </c:pt>
                <c:pt idx="58">
                  <c:v>727.20367199999998</c:v>
                </c:pt>
                <c:pt idx="59">
                  <c:v>781.68607899999995</c:v>
                </c:pt>
                <c:pt idx="60">
                  <c:v>710.56399799999997</c:v>
                </c:pt>
                <c:pt idx="61">
                  <c:v>906.66619000000003</c:v>
                </c:pt>
                <c:pt idx="62">
                  <c:v>800.33910800000001</c:v>
                </c:pt>
                <c:pt idx="63">
                  <c:v>887.24105499999996</c:v>
                </c:pt>
                <c:pt idx="64">
                  <c:v>782.99510099999998</c:v>
                </c:pt>
                <c:pt idx="65">
                  <c:v>909.42054700000006</c:v>
                </c:pt>
                <c:pt idx="66">
                  <c:v>942.52945999999997</c:v>
                </c:pt>
                <c:pt idx="67">
                  <c:v>902.02267099999995</c:v>
                </c:pt>
                <c:pt idx="68">
                  <c:v>989.67661199999998</c:v>
                </c:pt>
                <c:pt idx="69">
                  <c:v>1043.2131790000001</c:v>
                </c:pt>
                <c:pt idx="70">
                  <c:v>1038.7072230000001</c:v>
                </c:pt>
                <c:pt idx="71">
                  <c:v>1081.5950029999999</c:v>
                </c:pt>
                <c:pt idx="72">
                  <c:v>1166.854315</c:v>
                </c:pt>
                <c:pt idx="73">
                  <c:v>1325.7617069999999</c:v>
                </c:pt>
                <c:pt idx="74">
                  <c:v>1331.859289</c:v>
                </c:pt>
              </c:numCache>
            </c:numRef>
          </c:val>
          <c:smooth val="0"/>
          <c:extLst>
            <c:ext xmlns:c16="http://schemas.microsoft.com/office/drawing/2014/chart" uri="{C3380CC4-5D6E-409C-BE32-E72D297353CC}">
              <c16:uniqueId val="{00000000-6F7F-4140-BD33-7287ACB92392}"/>
            </c:ext>
          </c:extLst>
        </c:ser>
        <c:dLbls>
          <c:showLegendKey val="0"/>
          <c:showVal val="0"/>
          <c:showCatName val="0"/>
          <c:showSerName val="0"/>
          <c:showPercent val="0"/>
          <c:showBubbleSize val="0"/>
        </c:dLbls>
        <c:marker val="1"/>
        <c:smooth val="0"/>
        <c:axId val="604730927"/>
        <c:axId val="1"/>
      </c:lineChart>
      <c:lineChart>
        <c:grouping val="standard"/>
        <c:varyColors val="0"/>
        <c:ser>
          <c:idx val="1"/>
          <c:order val="1"/>
          <c:tx>
            <c:v>Nacional</c:v>
          </c:tx>
          <c:spPr>
            <a:ln w="28575" cap="rnd">
              <a:solidFill>
                <a:srgbClr val="95682B"/>
              </a:solidFill>
              <a:round/>
            </a:ln>
            <a:effectLst/>
          </c:spPr>
          <c:marker>
            <c:symbol val="none"/>
          </c:marker>
          <c:val>
            <c:numRef>
              <c:f>'F1'!$I$7:$I$81</c:f>
              <c:numCache>
                <c:formatCode>General</c:formatCode>
                <c:ptCount val="75"/>
                <c:pt idx="0">
                  <c:v>3170.126737</c:v>
                </c:pt>
                <c:pt idx="1">
                  <c:v>3904.6473289999999</c:v>
                </c:pt>
                <c:pt idx="2">
                  <c:v>4128.1166899999998</c:v>
                </c:pt>
                <c:pt idx="3">
                  <c:v>3935.795654</c:v>
                </c:pt>
                <c:pt idx="4">
                  <c:v>3733.861218</c:v>
                </c:pt>
                <c:pt idx="5">
                  <c:v>4968.6376769999997</c:v>
                </c:pt>
                <c:pt idx="6">
                  <c:v>5028.0245850000001</c:v>
                </c:pt>
                <c:pt idx="7">
                  <c:v>4601.2244780000001</c:v>
                </c:pt>
                <c:pt idx="8">
                  <c:v>4487.5229209999998</c:v>
                </c:pt>
                <c:pt idx="9">
                  <c:v>5733.8605820000002</c:v>
                </c:pt>
                <c:pt idx="10">
                  <c:v>5785.5140019999999</c:v>
                </c:pt>
                <c:pt idx="11">
                  <c:v>5681.3734130000003</c:v>
                </c:pt>
                <c:pt idx="12">
                  <c:v>5734.3316699999996</c:v>
                </c:pt>
                <c:pt idx="13">
                  <c:v>6947.5630529999999</c:v>
                </c:pt>
                <c:pt idx="14">
                  <c:v>6666.8889470000004</c:v>
                </c:pt>
                <c:pt idx="15">
                  <c:v>6218.0513849999998</c:v>
                </c:pt>
                <c:pt idx="16">
                  <c:v>5916.2312730000003</c:v>
                </c:pt>
                <c:pt idx="17">
                  <c:v>6878.9088179999999</c:v>
                </c:pt>
                <c:pt idx="18">
                  <c:v>6967.7477250000002</c:v>
                </c:pt>
                <c:pt idx="19">
                  <c:v>6295.9302010000001</c:v>
                </c:pt>
                <c:pt idx="20">
                  <c:v>5757.7576449999997</c:v>
                </c:pt>
                <c:pt idx="21">
                  <c:v>6820.8967919999996</c:v>
                </c:pt>
                <c:pt idx="22">
                  <c:v>6394.5241599999999</c:v>
                </c:pt>
                <c:pt idx="23">
                  <c:v>6171.8066159999998</c:v>
                </c:pt>
                <c:pt idx="24">
                  <c:v>5498.8726310000002</c:v>
                </c:pt>
                <c:pt idx="25">
                  <c:v>5634.3179030000001</c:v>
                </c:pt>
                <c:pt idx="26">
                  <c:v>5396.8439340000004</c:v>
                </c:pt>
                <c:pt idx="27">
                  <c:v>4776.2983279999999</c:v>
                </c:pt>
                <c:pt idx="28">
                  <c:v>4832.1288569999997</c:v>
                </c:pt>
                <c:pt idx="29">
                  <c:v>5835.8636290000004</c:v>
                </c:pt>
                <c:pt idx="30">
                  <c:v>5551.1361129999996</c:v>
                </c:pt>
                <c:pt idx="31">
                  <c:v>5084.7532030000002</c:v>
                </c:pt>
                <c:pt idx="32">
                  <c:v>5110.1385280000004</c:v>
                </c:pt>
                <c:pt idx="33">
                  <c:v>6071.7137629999997</c:v>
                </c:pt>
                <c:pt idx="34">
                  <c:v>6136.5735940000004</c:v>
                </c:pt>
                <c:pt idx="35">
                  <c:v>5484.5456459999996</c:v>
                </c:pt>
                <c:pt idx="36">
                  <c:v>5386.2265269999998</c:v>
                </c:pt>
                <c:pt idx="37">
                  <c:v>6470.148209</c:v>
                </c:pt>
                <c:pt idx="38">
                  <c:v>5413.9413500000001</c:v>
                </c:pt>
                <c:pt idx="39">
                  <c:v>5168.0060130000002</c:v>
                </c:pt>
                <c:pt idx="40">
                  <c:v>5040.3282499999996</c:v>
                </c:pt>
                <c:pt idx="41">
                  <c:v>6097.0291930000003</c:v>
                </c:pt>
                <c:pt idx="42">
                  <c:v>5672.2350729999998</c:v>
                </c:pt>
                <c:pt idx="43">
                  <c:v>5493.1586230000003</c:v>
                </c:pt>
                <c:pt idx="44">
                  <c:v>5459.7269660000002</c:v>
                </c:pt>
                <c:pt idx="45">
                  <c:v>6166.7768379999998</c:v>
                </c:pt>
                <c:pt idx="46">
                  <c:v>5967.5832069999997</c:v>
                </c:pt>
                <c:pt idx="47">
                  <c:v>6053.196876</c:v>
                </c:pt>
                <c:pt idx="48">
                  <c:v>5723.6171469999999</c:v>
                </c:pt>
                <c:pt idx="49">
                  <c:v>6353.2556260000001</c:v>
                </c:pt>
                <c:pt idx="50">
                  <c:v>6543.1661919999997</c:v>
                </c:pt>
                <c:pt idx="51">
                  <c:v>6164.7336610000002</c:v>
                </c:pt>
                <c:pt idx="52">
                  <c:v>6205.84926</c:v>
                </c:pt>
                <c:pt idx="53">
                  <c:v>6961.8252249999996</c:v>
                </c:pt>
                <c:pt idx="54">
                  <c:v>6891.9842410000001</c:v>
                </c:pt>
                <c:pt idx="55">
                  <c:v>6933.6228419999998</c:v>
                </c:pt>
                <c:pt idx="56">
                  <c:v>6908.2603630000003</c:v>
                </c:pt>
                <c:pt idx="57">
                  <c:v>7651.620355</c:v>
                </c:pt>
                <c:pt idx="58">
                  <c:v>7706.7997969999997</c:v>
                </c:pt>
                <c:pt idx="59">
                  <c:v>8023.864458</c:v>
                </c:pt>
                <c:pt idx="60">
                  <c:v>7186.923417</c:v>
                </c:pt>
                <c:pt idx="61">
                  <c:v>9057.5628080000006</c:v>
                </c:pt>
                <c:pt idx="62">
                  <c:v>8459.4652430000006</c:v>
                </c:pt>
                <c:pt idx="63">
                  <c:v>8973.2756969999991</c:v>
                </c:pt>
                <c:pt idx="64">
                  <c:v>7944.7581220000002</c:v>
                </c:pt>
                <c:pt idx="65">
                  <c:v>9506.2291069999992</c:v>
                </c:pt>
                <c:pt idx="66">
                  <c:v>9788.6688219999996</c:v>
                </c:pt>
                <c:pt idx="67">
                  <c:v>9199.101987</c:v>
                </c:pt>
                <c:pt idx="68">
                  <c:v>9397.5704590000005</c:v>
                </c:pt>
                <c:pt idx="69">
                  <c:v>9891.870809</c:v>
                </c:pt>
                <c:pt idx="70">
                  <c:v>10676.01737</c:v>
                </c:pt>
                <c:pt idx="71">
                  <c:v>10639.095318</c:v>
                </c:pt>
                <c:pt idx="72">
                  <c:v>10615.446172</c:v>
                </c:pt>
                <c:pt idx="73">
                  <c:v>13031.627082999999</c:v>
                </c:pt>
                <c:pt idx="74">
                  <c:v>13686.837095000001</c:v>
                </c:pt>
              </c:numCache>
            </c:numRef>
          </c:val>
          <c:smooth val="0"/>
          <c:extLst>
            <c:ext xmlns:c16="http://schemas.microsoft.com/office/drawing/2014/chart" uri="{C3380CC4-5D6E-409C-BE32-E72D297353CC}">
              <c16:uniqueId val="{00000001-6F7F-4140-BD33-7287ACB92392}"/>
            </c:ext>
          </c:extLst>
        </c:ser>
        <c:dLbls>
          <c:showLegendKey val="0"/>
          <c:showVal val="0"/>
          <c:showCatName val="0"/>
          <c:showSerName val="0"/>
          <c:showPercent val="0"/>
          <c:showBubbleSize val="0"/>
        </c:dLbls>
        <c:marker val="1"/>
        <c:smooth val="0"/>
        <c:axId val="3"/>
        <c:axId val="4"/>
      </c:lineChart>
      <c:catAx>
        <c:axId val="604730927"/>
        <c:scaling>
          <c:orientation val="minMax"/>
        </c:scaling>
        <c:delete val="0"/>
        <c:axPos val="b"/>
        <c:numFmt formatCode="m/d/yyyy" sourceLinked="0"/>
        <c:majorTickMark val="none"/>
        <c:minorTickMark val="none"/>
        <c:tickLblPos val="nextTo"/>
        <c:spPr>
          <a:noFill/>
          <a:ln w="9525" cap="flat" cmpd="sng" algn="ctr">
            <a:solidFill>
              <a:sysClr val="windowText" lastClr="000000">
                <a:lumMod val="15000"/>
                <a:lumOff val="85000"/>
              </a:sysClr>
            </a:solidFill>
            <a:round/>
          </a:ln>
          <a:effectLst/>
        </c:spPr>
        <c:txPr>
          <a:bodyPr rot="0" vert="horz"/>
          <a:lstStyle/>
          <a:p>
            <a:pPr>
              <a:defRPr sz="1000"/>
            </a:pPr>
            <a:endParaRPr lang="es-MX"/>
          </a:p>
        </c:txPr>
        <c:crossAx val="1"/>
        <c:crosses val="autoZero"/>
        <c:auto val="0"/>
        <c:lblAlgn val="ctr"/>
        <c:lblOffset val="100"/>
        <c:tickLblSkip val="3"/>
        <c:tickMarkSkip val="10"/>
        <c:noMultiLvlLbl val="1"/>
      </c:catAx>
      <c:valAx>
        <c:axId val="1"/>
        <c:scaling>
          <c:orientation val="minMax"/>
          <c:max val="1600"/>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s-MX"/>
                  <a:t>Jalisco</a:t>
                </a:r>
              </a:p>
            </c:rich>
          </c:tx>
          <c:overlay val="0"/>
          <c:spPr>
            <a:noFill/>
            <a:ln w="25400">
              <a:noFill/>
            </a:ln>
          </c:spPr>
        </c:title>
        <c:numFmt formatCode="#,##0" sourceLinked="0"/>
        <c:majorTickMark val="none"/>
        <c:minorTickMark val="none"/>
        <c:tickLblPos val="nextTo"/>
        <c:spPr>
          <a:ln w="6350">
            <a:noFill/>
          </a:ln>
        </c:spPr>
        <c:txPr>
          <a:bodyPr rot="-60000000" vert="horz"/>
          <a:lstStyle/>
          <a:p>
            <a:pPr>
              <a:defRPr/>
            </a:pPr>
            <a:endParaRPr lang="es-MX"/>
          </a:p>
        </c:txPr>
        <c:crossAx val="604730927"/>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rot="-5400000" vert="horz"/>
              <a:lstStyle/>
              <a:p>
                <a:pPr>
                  <a:defRPr/>
                </a:pPr>
                <a:r>
                  <a:rPr lang="es-MX"/>
                  <a:t>Nacional</a:t>
                </a:r>
              </a:p>
            </c:rich>
          </c:tx>
          <c:overlay val="0"/>
          <c:spPr>
            <a:noFill/>
            <a:ln w="25400">
              <a:noFill/>
            </a:ln>
          </c:spPr>
        </c:title>
        <c:numFmt formatCode="#,##0" sourceLinked="0"/>
        <c:majorTickMark val="out"/>
        <c:minorTickMark val="none"/>
        <c:tickLblPos val="nextTo"/>
        <c:spPr>
          <a:ln w="6350">
            <a:noFill/>
          </a:ln>
        </c:spPr>
        <c:txPr>
          <a:bodyPr rot="-60000000" vert="horz"/>
          <a:lstStyle/>
          <a:p>
            <a:pPr>
              <a:defRPr/>
            </a:pPr>
            <a:endParaRPr lang="es-MX"/>
          </a:p>
        </c:txPr>
        <c:crossAx val="3"/>
        <c:crosses val="max"/>
        <c:crossBetween val="between"/>
      </c:valAx>
      <c:spPr>
        <a:noFill/>
        <a:ln w="25400">
          <a:noFill/>
        </a:ln>
      </c:spPr>
    </c:plotArea>
    <c:legend>
      <c:legendPos val="b"/>
      <c:overlay val="0"/>
      <c:spPr>
        <a:noFill/>
        <a:ln w="25400">
          <a:noFill/>
        </a:ln>
      </c:spPr>
      <c:txPr>
        <a:bodyPr rot="0" vert="horz"/>
        <a:lstStyle/>
        <a:p>
          <a:pPr>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'F11'!$A$7:$A$38</c:f>
              <c:strCache>
                <c:ptCount val="32"/>
                <c:pt idx="0">
                  <c:v>Colima</c:v>
                </c:pt>
                <c:pt idx="1">
                  <c:v>Yucatán</c:v>
                </c:pt>
                <c:pt idx="2">
                  <c:v>Tlaxcala</c:v>
                </c:pt>
                <c:pt idx="3">
                  <c:v>Oaxaca</c:v>
                </c:pt>
                <c:pt idx="4">
                  <c:v>Hidalgo</c:v>
                </c:pt>
                <c:pt idx="5">
                  <c:v>Aguascalientes</c:v>
                </c:pt>
                <c:pt idx="6">
                  <c:v>Nayarit</c:v>
                </c:pt>
                <c:pt idx="7">
                  <c:v>Morelos</c:v>
                </c:pt>
                <c:pt idx="8">
                  <c:v>Campeche</c:v>
                </c:pt>
                <c:pt idx="9">
                  <c:v>Chiapas</c:v>
                </c:pt>
                <c:pt idx="10">
                  <c:v>Quintana Roo</c:v>
                </c:pt>
                <c:pt idx="11">
                  <c:v>Tabasco</c:v>
                </c:pt>
                <c:pt idx="12">
                  <c:v>Durango</c:v>
                </c:pt>
                <c:pt idx="13">
                  <c:v>Sinaloa</c:v>
                </c:pt>
                <c:pt idx="14">
                  <c:v>Puebla</c:v>
                </c:pt>
                <c:pt idx="15">
                  <c:v>Guerrero</c:v>
                </c:pt>
                <c:pt idx="16">
                  <c:v>Querétaro</c:v>
                </c:pt>
                <c:pt idx="17">
                  <c:v>Zacatecas</c:v>
                </c:pt>
                <c:pt idx="18">
                  <c:v>Baja California Sur</c:v>
                </c:pt>
                <c:pt idx="19">
                  <c:v>Sonora</c:v>
                </c:pt>
                <c:pt idx="20">
                  <c:v>San Luis Potosí</c:v>
                </c:pt>
                <c:pt idx="21">
                  <c:v>Veracruz</c:v>
                </c:pt>
                <c:pt idx="22">
                  <c:v>Michoacán</c:v>
                </c:pt>
                <c:pt idx="23">
                  <c:v>Estado de México</c:v>
                </c:pt>
                <c:pt idx="24">
                  <c:v>Coahuila</c:v>
                </c:pt>
                <c:pt idx="25">
                  <c:v>Tamaulipas</c:v>
                </c:pt>
                <c:pt idx="26">
                  <c:v>Chihuahua</c:v>
                </c:pt>
                <c:pt idx="27">
                  <c:v>Jalisco</c:v>
                </c:pt>
                <c:pt idx="28">
                  <c:v>Guanajuato</c:v>
                </c:pt>
                <c:pt idx="29">
                  <c:v>Baja California</c:v>
                </c:pt>
                <c:pt idx="30">
                  <c:v>Nuevo León</c:v>
                </c:pt>
                <c:pt idx="31">
                  <c:v>Ciudad de México</c:v>
                </c:pt>
              </c:strCache>
            </c:strRef>
          </c:cat>
          <c:val>
            <c:numRef>
              <c:f>'F11'!$E$7:$E$38</c:f>
              <c:numCache>
                <c:formatCode>0%</c:formatCode>
                <c:ptCount val="32"/>
                <c:pt idx="0">
                  <c:v>-0.81251556009181602</c:v>
                </c:pt>
                <c:pt idx="1">
                  <c:v>-0.40829232672412719</c:v>
                </c:pt>
                <c:pt idx="2">
                  <c:v>-0.72125265608432354</c:v>
                </c:pt>
                <c:pt idx="3">
                  <c:v>-0.63011597648228745</c:v>
                </c:pt>
                <c:pt idx="4">
                  <c:v>-0.42393227972479919</c:v>
                </c:pt>
                <c:pt idx="5">
                  <c:v>-0.53140302397199024</c:v>
                </c:pt>
                <c:pt idx="6">
                  <c:v>-0.7756858602304223</c:v>
                </c:pt>
                <c:pt idx="7">
                  <c:v>0.52968171097093064</c:v>
                </c:pt>
                <c:pt idx="8">
                  <c:v>0.70191151865611423</c:v>
                </c:pt>
                <c:pt idx="9">
                  <c:v>0.42481889044808141</c:v>
                </c:pt>
                <c:pt idx="10">
                  <c:v>0.80910146317986098</c:v>
                </c:pt>
                <c:pt idx="11">
                  <c:v>-0.31172061722796984</c:v>
                </c:pt>
                <c:pt idx="12">
                  <c:v>-0.56399214594889435</c:v>
                </c:pt>
                <c:pt idx="13">
                  <c:v>-0.53975128320204857</c:v>
                </c:pt>
                <c:pt idx="14">
                  <c:v>-0.15855246695849323</c:v>
                </c:pt>
                <c:pt idx="15">
                  <c:v>0.73241889938408988</c:v>
                </c:pt>
                <c:pt idx="16">
                  <c:v>-0.20006671130635456</c:v>
                </c:pt>
                <c:pt idx="17">
                  <c:v>-7.0505090464187923</c:v>
                </c:pt>
                <c:pt idx="18">
                  <c:v>0.96123323263476279</c:v>
                </c:pt>
                <c:pt idx="19">
                  <c:v>1.5154217333179312</c:v>
                </c:pt>
                <c:pt idx="20">
                  <c:v>-3.2153090806940288E-2</c:v>
                </c:pt>
                <c:pt idx="21">
                  <c:v>-0.23608974142491634</c:v>
                </c:pt>
                <c:pt idx="22">
                  <c:v>3.387372328271729</c:v>
                </c:pt>
                <c:pt idx="23">
                  <c:v>-0.40466879460758742</c:v>
                </c:pt>
                <c:pt idx="24">
                  <c:v>0.54587266317754191</c:v>
                </c:pt>
                <c:pt idx="25">
                  <c:v>0.62845404553212081</c:v>
                </c:pt>
                <c:pt idx="26">
                  <c:v>1.604090980802547</c:v>
                </c:pt>
                <c:pt idx="27">
                  <c:v>-0.3530389197226742</c:v>
                </c:pt>
                <c:pt idx="28">
                  <c:v>2.3440321406022258</c:v>
                </c:pt>
                <c:pt idx="29">
                  <c:v>1.07347994652421</c:v>
                </c:pt>
                <c:pt idx="30">
                  <c:v>-6.5407748889321216E-2</c:v>
                </c:pt>
                <c:pt idx="31">
                  <c:v>-0.19402996257954563</c:v>
                </c:pt>
              </c:numCache>
            </c:numRef>
          </c:val>
          <c:extLst>
            <c:ext xmlns:c16="http://schemas.microsoft.com/office/drawing/2014/chart" uri="{C3380CC4-5D6E-409C-BE32-E72D297353CC}">
              <c16:uniqueId val="{00000000-CB76-416E-B4BA-BF17BC262E1E}"/>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0"/>
        <c:axPos val="b"/>
        <c:numFmt formatCode="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FBBB27"/>
            </a:solidFill>
            <a:ln>
              <a:noFill/>
            </a:ln>
            <a:effectLst/>
          </c:spPr>
          <c:invertIfNegative val="0"/>
          <c:dPt>
            <c:idx val="1"/>
            <c:invertIfNegative val="0"/>
            <c:bubble3D val="0"/>
            <c:spPr>
              <a:solidFill>
                <a:srgbClr val="7C878E"/>
              </a:solidFill>
              <a:ln>
                <a:noFill/>
              </a:ln>
              <a:effectLst/>
            </c:spPr>
            <c:extLst>
              <c:ext xmlns:c16="http://schemas.microsoft.com/office/drawing/2014/chart" uri="{C3380CC4-5D6E-409C-BE32-E72D297353CC}">
                <c16:uniqueId val="{00000001-AAF0-439D-8DCE-432070B19CD1}"/>
              </c:ext>
            </c:extLst>
          </c:dPt>
          <c:dPt>
            <c:idx val="2"/>
            <c:invertIfNegative val="0"/>
            <c:bubble3D val="0"/>
            <c:spPr>
              <a:solidFill>
                <a:srgbClr val="95682B"/>
              </a:solidFill>
              <a:ln>
                <a:noFill/>
              </a:ln>
              <a:effectLst/>
            </c:spPr>
            <c:extLst>
              <c:ext xmlns:c16="http://schemas.microsoft.com/office/drawing/2014/chart" uri="{C3380CC4-5D6E-409C-BE32-E72D297353CC}">
                <c16:uniqueId val="{00000003-AAF0-439D-8DCE-432070B19CD1}"/>
              </c:ext>
            </c:extLst>
          </c:dPt>
          <c:dPt>
            <c:idx val="3"/>
            <c:invertIfNegative val="0"/>
            <c:bubble3D val="0"/>
            <c:spPr>
              <a:solidFill>
                <a:srgbClr val="BDCFD6"/>
              </a:solidFill>
              <a:ln>
                <a:noFill/>
              </a:ln>
              <a:effectLst/>
            </c:spPr>
            <c:extLst>
              <c:ext xmlns:c16="http://schemas.microsoft.com/office/drawing/2014/chart" uri="{C3380CC4-5D6E-409C-BE32-E72D297353CC}">
                <c16:uniqueId val="{00000005-AAF0-439D-8DCE-432070B19CD1}"/>
              </c:ext>
            </c:extLst>
          </c:dPt>
          <c:dPt>
            <c:idx val="4"/>
            <c:invertIfNegative val="0"/>
            <c:bubble3D val="0"/>
            <c:spPr>
              <a:solidFill>
                <a:srgbClr val="004A98"/>
              </a:solidFill>
              <a:ln>
                <a:noFill/>
              </a:ln>
              <a:effectLst/>
            </c:spPr>
            <c:extLst>
              <c:ext xmlns:c16="http://schemas.microsoft.com/office/drawing/2014/chart" uri="{C3380CC4-5D6E-409C-BE32-E72D297353CC}">
                <c16:uniqueId val="{00000007-AAF0-439D-8DCE-432070B19CD1}"/>
              </c:ext>
            </c:extLst>
          </c:dPt>
          <c:dPt>
            <c:idx val="6"/>
            <c:invertIfNegative val="0"/>
            <c:bubble3D val="0"/>
            <c:spPr>
              <a:solidFill>
                <a:srgbClr val="FBBB27"/>
              </a:solidFill>
              <a:ln>
                <a:noFill/>
              </a:ln>
              <a:effectLst/>
            </c:spPr>
            <c:extLst>
              <c:ext xmlns:c16="http://schemas.microsoft.com/office/drawing/2014/chart" uri="{C3380CC4-5D6E-409C-BE32-E72D297353CC}">
                <c16:uniqueId val="{00000009-AAF0-439D-8DCE-432070B19CD1}"/>
              </c:ext>
            </c:extLst>
          </c:dPt>
          <c:dPt>
            <c:idx val="10"/>
            <c:invertIfNegative val="0"/>
            <c:bubble3D val="0"/>
            <c:spPr>
              <a:solidFill>
                <a:srgbClr val="FBBB27"/>
              </a:solidFill>
              <a:ln>
                <a:noFill/>
              </a:ln>
              <a:effectLst/>
            </c:spPr>
            <c:extLst>
              <c:ext xmlns:c16="http://schemas.microsoft.com/office/drawing/2014/chart" uri="{C3380CC4-5D6E-409C-BE32-E72D297353CC}">
                <c16:uniqueId val="{0000000B-AAF0-439D-8DCE-432070B19CD1}"/>
              </c:ext>
            </c:extLst>
          </c:dPt>
          <c:dPt>
            <c:idx val="14"/>
            <c:invertIfNegative val="0"/>
            <c:bubble3D val="0"/>
            <c:spPr>
              <a:solidFill>
                <a:srgbClr val="FBBB27"/>
              </a:solidFill>
              <a:ln>
                <a:noFill/>
              </a:ln>
              <a:effectLst/>
            </c:spPr>
            <c:extLst>
              <c:ext xmlns:c16="http://schemas.microsoft.com/office/drawing/2014/chart" uri="{C3380CC4-5D6E-409C-BE32-E72D297353CC}">
                <c16:uniqueId val="{0000000D-AAF0-439D-8DCE-432070B19CD1}"/>
              </c:ext>
            </c:extLst>
          </c:dPt>
          <c:dPt>
            <c:idx val="18"/>
            <c:invertIfNegative val="0"/>
            <c:bubble3D val="0"/>
            <c:spPr>
              <a:solidFill>
                <a:srgbClr val="FBBB27"/>
              </a:solidFill>
              <a:ln>
                <a:noFill/>
              </a:ln>
              <a:effectLst/>
            </c:spPr>
            <c:extLst>
              <c:ext xmlns:c16="http://schemas.microsoft.com/office/drawing/2014/chart" uri="{C3380CC4-5D6E-409C-BE32-E72D297353CC}">
                <c16:uniqueId val="{0000000F-AAF0-439D-8DCE-432070B19CD1}"/>
              </c:ext>
            </c:extLst>
          </c:dPt>
          <c:dPt>
            <c:idx val="22"/>
            <c:invertIfNegative val="0"/>
            <c:bubble3D val="0"/>
            <c:spPr>
              <a:solidFill>
                <a:srgbClr val="FBBB27"/>
              </a:solidFill>
              <a:ln>
                <a:noFill/>
              </a:ln>
              <a:effectLst/>
            </c:spPr>
            <c:extLst>
              <c:ext xmlns:c16="http://schemas.microsoft.com/office/drawing/2014/chart" uri="{C3380CC4-5D6E-409C-BE32-E72D297353CC}">
                <c16:uniqueId val="{00000011-AAF0-439D-8DCE-432070B19CD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'F101'!$A$6:$A$10</c:f>
              <c:strCache>
                <c:ptCount val="5"/>
                <c:pt idx="0">
                  <c:v>Actividades secundarias</c:v>
                </c:pt>
                <c:pt idx="1">
                  <c:v>Industria de la construcción</c:v>
                </c:pt>
                <c:pt idx="2">
                  <c:v>Industrias manufactureras</c:v>
                </c:pt>
                <c:pt idx="3">
                  <c:v>Minería</c:v>
                </c:pt>
                <c:pt idx="4">
                  <c:v>Servicios públicos</c:v>
                </c:pt>
              </c:strCache>
            </c:strRef>
          </c:cat>
          <c:val>
            <c:numRef>
              <c:f>'F101'!$B$6:$B$10</c:f>
              <c:numCache>
                <c:formatCode>0.0</c:formatCode>
                <c:ptCount val="5"/>
                <c:pt idx="0">
                  <c:v>4.530031683702</c:v>
                </c:pt>
                <c:pt idx="1">
                  <c:v>-3.3142797460570002</c:v>
                </c:pt>
                <c:pt idx="2">
                  <c:v>6.7131659001089998</c:v>
                </c:pt>
                <c:pt idx="3">
                  <c:v>5.002906236037</c:v>
                </c:pt>
                <c:pt idx="4">
                  <c:v>4.9496749956880004</c:v>
                </c:pt>
              </c:numCache>
            </c:numRef>
          </c:val>
          <c:extLst>
            <c:ext xmlns:c16="http://schemas.microsoft.com/office/drawing/2014/chart" uri="{C3380CC4-5D6E-409C-BE32-E72D297353CC}">
              <c16:uniqueId val="{00000012-AAF0-439D-8DCE-432070B19CD1}"/>
            </c:ext>
          </c:extLst>
        </c:ser>
        <c:dLbls>
          <c:dLblPos val="outEnd"/>
          <c:showLegendKey val="0"/>
          <c:showVal val="1"/>
          <c:showCatName val="0"/>
          <c:showSerName val="0"/>
          <c:showPercent val="0"/>
          <c:showBubbleSize val="0"/>
        </c:dLbls>
        <c:gapWidth val="50"/>
        <c:overlap val="-27"/>
        <c:axId val="540025024"/>
        <c:axId val="540032240"/>
      </c:bar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1"/>
        <c:axPos val="l"/>
        <c:numFmt formatCode="0.0" sourceLinked="1"/>
        <c:majorTickMark val="none"/>
        <c:minorTickMark val="none"/>
        <c:tickLblPos val="nextTo"/>
        <c:crossAx val="54002502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D9D9D9"/>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'F102'!$C$5</c:f>
              <c:strCache>
                <c:ptCount val="1"/>
                <c:pt idx="0">
                  <c:v>Variación</c:v>
                </c:pt>
              </c:strCache>
            </c:strRef>
          </c:tx>
          <c:spPr>
            <a:solidFill>
              <a:srgbClr val="C9D0D6"/>
            </a:solidFill>
            <a:ln>
              <a:noFill/>
            </a:ln>
            <a:effectLst/>
          </c:spPr>
          <c:invertIfNegative val="0"/>
          <c:dPt>
            <c:idx val="6"/>
            <c:invertIfNegative val="0"/>
            <c:bubble3D val="0"/>
            <c:spPr>
              <a:solidFill>
                <a:srgbClr val="7C878E"/>
              </a:solidFill>
              <a:ln>
                <a:noFill/>
              </a:ln>
              <a:effectLst/>
            </c:spPr>
            <c:extLst>
              <c:ext xmlns:c16="http://schemas.microsoft.com/office/drawing/2014/chart" uri="{C3380CC4-5D6E-409C-BE32-E72D297353CC}">
                <c16:uniqueId val="{00000001-4C06-4293-BD86-ECABD19F9E17}"/>
              </c:ext>
            </c:extLst>
          </c:dPt>
          <c:dPt>
            <c:idx val="18"/>
            <c:invertIfNegative val="0"/>
            <c:bubble3D val="0"/>
            <c:spPr>
              <a:solidFill>
                <a:srgbClr val="7C878E"/>
              </a:solidFill>
              <a:ln>
                <a:noFill/>
              </a:ln>
              <a:effectLst/>
            </c:spPr>
            <c:extLst>
              <c:ext xmlns:c16="http://schemas.microsoft.com/office/drawing/2014/chart" uri="{C3380CC4-5D6E-409C-BE32-E72D297353CC}">
                <c16:uniqueId val="{00000003-4C06-4293-BD86-ECABD19F9E17}"/>
              </c:ext>
            </c:extLst>
          </c:dPt>
          <c:dPt>
            <c:idx val="30"/>
            <c:invertIfNegative val="0"/>
            <c:bubble3D val="0"/>
            <c:spPr>
              <a:solidFill>
                <a:srgbClr val="7C878E"/>
              </a:solidFill>
              <a:ln>
                <a:noFill/>
              </a:ln>
              <a:effectLst/>
            </c:spPr>
            <c:extLst>
              <c:ext xmlns:c16="http://schemas.microsoft.com/office/drawing/2014/chart" uri="{C3380CC4-5D6E-409C-BE32-E72D297353CC}">
                <c16:uniqueId val="{00000005-4C06-4293-BD86-ECABD19F9E17}"/>
              </c:ext>
            </c:extLst>
          </c:dPt>
          <c:dPt>
            <c:idx val="42"/>
            <c:invertIfNegative val="0"/>
            <c:bubble3D val="0"/>
            <c:spPr>
              <a:solidFill>
                <a:srgbClr val="7C878E"/>
              </a:solidFill>
              <a:ln>
                <a:noFill/>
              </a:ln>
              <a:effectLst/>
            </c:spPr>
            <c:extLst>
              <c:ext xmlns:c16="http://schemas.microsoft.com/office/drawing/2014/chart" uri="{C3380CC4-5D6E-409C-BE32-E72D297353CC}">
                <c16:uniqueId val="{00000007-4C06-4293-BD86-ECABD19F9E17}"/>
              </c:ext>
            </c:extLst>
          </c:dPt>
          <c:dPt>
            <c:idx val="54"/>
            <c:invertIfNegative val="0"/>
            <c:bubble3D val="0"/>
            <c:spPr>
              <a:solidFill>
                <a:srgbClr val="7C878E"/>
              </a:solidFill>
              <a:ln>
                <a:noFill/>
              </a:ln>
              <a:effectLst/>
            </c:spPr>
            <c:extLst>
              <c:ext xmlns:c16="http://schemas.microsoft.com/office/drawing/2014/chart" uri="{C3380CC4-5D6E-409C-BE32-E72D297353CC}">
                <c16:uniqueId val="{00000009-4C06-4293-BD86-ECABD19F9E17}"/>
              </c:ext>
            </c:extLst>
          </c:dPt>
          <c:dPt>
            <c:idx val="66"/>
            <c:invertIfNegative val="0"/>
            <c:bubble3D val="0"/>
            <c:spPr>
              <a:solidFill>
                <a:srgbClr val="7C878E"/>
              </a:solidFill>
              <a:ln>
                <a:noFill/>
              </a:ln>
              <a:effectLst/>
            </c:spPr>
            <c:extLst>
              <c:ext xmlns:c16="http://schemas.microsoft.com/office/drawing/2014/chart" uri="{C3380CC4-5D6E-409C-BE32-E72D297353CC}">
                <c16:uniqueId val="{0000000B-4C06-4293-BD86-ECABD19F9E17}"/>
              </c:ext>
            </c:extLst>
          </c:dPt>
          <c:dPt>
            <c:idx val="78"/>
            <c:invertIfNegative val="0"/>
            <c:bubble3D val="0"/>
            <c:spPr>
              <a:solidFill>
                <a:srgbClr val="7C878E"/>
              </a:solidFill>
              <a:ln>
                <a:noFill/>
              </a:ln>
              <a:effectLst/>
            </c:spPr>
            <c:extLst>
              <c:ext xmlns:c16="http://schemas.microsoft.com/office/drawing/2014/chart" uri="{C3380CC4-5D6E-409C-BE32-E72D297353CC}">
                <c16:uniqueId val="{0000000D-4C06-4293-BD86-ECABD19F9E17}"/>
              </c:ext>
            </c:extLst>
          </c:dPt>
          <c:dPt>
            <c:idx val="90"/>
            <c:invertIfNegative val="0"/>
            <c:bubble3D val="0"/>
            <c:spPr>
              <a:solidFill>
                <a:srgbClr val="7C878E"/>
              </a:solidFill>
              <a:ln>
                <a:noFill/>
              </a:ln>
              <a:effectLst/>
            </c:spPr>
            <c:extLst>
              <c:ext xmlns:c16="http://schemas.microsoft.com/office/drawing/2014/chart" uri="{C3380CC4-5D6E-409C-BE32-E72D297353CC}">
                <c16:uniqueId val="{0000000F-4C06-4293-BD86-ECABD19F9E17}"/>
              </c:ext>
            </c:extLst>
          </c:dPt>
          <c:dPt>
            <c:idx val="102"/>
            <c:invertIfNegative val="0"/>
            <c:bubble3D val="0"/>
            <c:spPr>
              <a:solidFill>
                <a:srgbClr val="FBBB27"/>
              </a:solidFill>
              <a:ln>
                <a:noFill/>
              </a:ln>
              <a:effectLst/>
            </c:spPr>
            <c:extLst>
              <c:ext xmlns:c16="http://schemas.microsoft.com/office/drawing/2014/chart" uri="{C3380CC4-5D6E-409C-BE32-E72D297353CC}">
                <c16:uniqueId val="{00000011-4C06-4293-BD86-ECABD19F9E17}"/>
              </c:ext>
            </c:extLst>
          </c:dPt>
          <c:cat>
            <c:multiLvlStrRef>
              <c:f>'F102'!$A$6:$B$108</c:f>
              <c:multiLvlStrCache>
                <c:ptCount val="10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'F102'!$C$6:$C$108</c:f>
              <c:numCache>
                <c:formatCode>0.0</c:formatCode>
                <c:ptCount val="103"/>
                <c:pt idx="0">
                  <c:v>-6.3031240075359998</c:v>
                </c:pt>
                <c:pt idx="1">
                  <c:v>10.536924878265999</c:v>
                </c:pt>
                <c:pt idx="2">
                  <c:v>0.335535292712</c:v>
                </c:pt>
                <c:pt idx="3">
                  <c:v>5.5320148416309998</c:v>
                </c:pt>
                <c:pt idx="4">
                  <c:v>4.2364992797659999</c:v>
                </c:pt>
                <c:pt idx="5">
                  <c:v>-0.23782447561600001</c:v>
                </c:pt>
                <c:pt idx="6">
                  <c:v>-11.130772933761</c:v>
                </c:pt>
                <c:pt idx="7">
                  <c:v>-4.2002436786299997</c:v>
                </c:pt>
                <c:pt idx="8">
                  <c:v>-7.4554124481209998</c:v>
                </c:pt>
                <c:pt idx="9">
                  <c:v>2.972140490283</c:v>
                </c:pt>
                <c:pt idx="10">
                  <c:v>-4.2084446760010001</c:v>
                </c:pt>
                <c:pt idx="11">
                  <c:v>0.23478291235599999</c:v>
                </c:pt>
                <c:pt idx="12">
                  <c:v>-10.169644871265</c:v>
                </c:pt>
                <c:pt idx="13">
                  <c:v>-10.978746739188001</c:v>
                </c:pt>
                <c:pt idx="14">
                  <c:v>1.1813243216280001</c:v>
                </c:pt>
                <c:pt idx="15">
                  <c:v>-0.93277048156200004</c:v>
                </c:pt>
                <c:pt idx="16">
                  <c:v>1.278163899008</c:v>
                </c:pt>
                <c:pt idx="17">
                  <c:v>7.2427113030279999</c:v>
                </c:pt>
                <c:pt idx="18">
                  <c:v>-4.3920783043469998</c:v>
                </c:pt>
                <c:pt idx="19">
                  <c:v>-3.5339850095740002</c:v>
                </c:pt>
                <c:pt idx="20">
                  <c:v>-7.5068402605279996</c:v>
                </c:pt>
                <c:pt idx="21">
                  <c:v>-2.2537165278970002</c:v>
                </c:pt>
                <c:pt idx="22">
                  <c:v>-5.0358346837339996</c:v>
                </c:pt>
                <c:pt idx="23">
                  <c:v>-1.94793793947</c:v>
                </c:pt>
                <c:pt idx="24">
                  <c:v>3.108054013047</c:v>
                </c:pt>
                <c:pt idx="25">
                  <c:v>-8.6237219345130001</c:v>
                </c:pt>
                <c:pt idx="26">
                  <c:v>-8.6211029205810004</c:v>
                </c:pt>
                <c:pt idx="27">
                  <c:v>-1.61879001609</c:v>
                </c:pt>
                <c:pt idx="28">
                  <c:v>2.0026139617649998</c:v>
                </c:pt>
                <c:pt idx="29">
                  <c:v>7.7190113839669996</c:v>
                </c:pt>
                <c:pt idx="30">
                  <c:v>25.742018162108</c:v>
                </c:pt>
                <c:pt idx="31">
                  <c:v>26.008879614674001</c:v>
                </c:pt>
                <c:pt idx="32">
                  <c:v>62.385591551235997</c:v>
                </c:pt>
                <c:pt idx="33">
                  <c:v>2.658574541758</c:v>
                </c:pt>
                <c:pt idx="34">
                  <c:v>7.7226213882290002</c:v>
                </c:pt>
                <c:pt idx="35">
                  <c:v>7.421670792834</c:v>
                </c:pt>
                <c:pt idx="36">
                  <c:v>20.935891670404001</c:v>
                </c:pt>
                <c:pt idx="37">
                  <c:v>22.650114151156998</c:v>
                </c:pt>
                <c:pt idx="38">
                  <c:v>14.646774712131</c:v>
                </c:pt>
                <c:pt idx="39">
                  <c:v>10.687398032755</c:v>
                </c:pt>
                <c:pt idx="40">
                  <c:v>6.13912097548</c:v>
                </c:pt>
                <c:pt idx="41">
                  <c:v>1.5095215802049999</c:v>
                </c:pt>
                <c:pt idx="42">
                  <c:v>-16.518887937432002</c:v>
                </c:pt>
                <c:pt idx="43">
                  <c:v>-13.802309392009001</c:v>
                </c:pt>
                <c:pt idx="44">
                  <c:v>-21.940531212256001</c:v>
                </c:pt>
                <c:pt idx="45">
                  <c:v>2.8164636129409999</c:v>
                </c:pt>
                <c:pt idx="46">
                  <c:v>14.402697026630999</c:v>
                </c:pt>
                <c:pt idx="47">
                  <c:v>2.1285350956090001</c:v>
                </c:pt>
                <c:pt idx="48">
                  <c:v>4.232033352527</c:v>
                </c:pt>
                <c:pt idx="49">
                  <c:v>5.209521253928</c:v>
                </c:pt>
                <c:pt idx="50">
                  <c:v>9.2212899967700004</c:v>
                </c:pt>
                <c:pt idx="51">
                  <c:v>-7.5089944219460003</c:v>
                </c:pt>
                <c:pt idx="52">
                  <c:v>-5.876822917458</c:v>
                </c:pt>
                <c:pt idx="53">
                  <c:v>-1.0391335490069999</c:v>
                </c:pt>
                <c:pt idx="54">
                  <c:v>4.8075293631899996</c:v>
                </c:pt>
                <c:pt idx="55">
                  <c:v>4.4405416801250004</c:v>
                </c:pt>
                <c:pt idx="56">
                  <c:v>11.215720672261</c:v>
                </c:pt>
                <c:pt idx="57">
                  <c:v>1.394386160339</c:v>
                </c:pt>
                <c:pt idx="58">
                  <c:v>-1.624495284944</c:v>
                </c:pt>
                <c:pt idx="59">
                  <c:v>11.328371245444</c:v>
                </c:pt>
                <c:pt idx="60">
                  <c:v>1.359588002073</c:v>
                </c:pt>
                <c:pt idx="61">
                  <c:v>-5.0284177179359997</c:v>
                </c:pt>
                <c:pt idx="62">
                  <c:v>-7.8532755670569996</c:v>
                </c:pt>
                <c:pt idx="63">
                  <c:v>-2.8578505914710002</c:v>
                </c:pt>
                <c:pt idx="64">
                  <c:v>-4.5130276364690003</c:v>
                </c:pt>
                <c:pt idx="65">
                  <c:v>-15.596591676644</c:v>
                </c:pt>
                <c:pt idx="66">
                  <c:v>1.1893474503529999</c:v>
                </c:pt>
                <c:pt idx="67">
                  <c:v>-2.554190986784</c:v>
                </c:pt>
                <c:pt idx="68">
                  <c:v>-14.405528157189</c:v>
                </c:pt>
                <c:pt idx="69">
                  <c:v>1.5920582536479999</c:v>
                </c:pt>
                <c:pt idx="70">
                  <c:v>-11.206274580505999</c:v>
                </c:pt>
                <c:pt idx="71">
                  <c:v>0.38545486270599999</c:v>
                </c:pt>
                <c:pt idx="72">
                  <c:v>9.1331270060289995</c:v>
                </c:pt>
                <c:pt idx="73">
                  <c:v>10.366735787143</c:v>
                </c:pt>
                <c:pt idx="74">
                  <c:v>1.615866083819</c:v>
                </c:pt>
                <c:pt idx="75">
                  <c:v>3.8466462337260001</c:v>
                </c:pt>
                <c:pt idx="76">
                  <c:v>-11.986095044412</c:v>
                </c:pt>
                <c:pt idx="77">
                  <c:v>-4.1644252142309997</c:v>
                </c:pt>
                <c:pt idx="78">
                  <c:v>-7.3928629394209997</c:v>
                </c:pt>
                <c:pt idx="79">
                  <c:v>-6.3404049215349998</c:v>
                </c:pt>
                <c:pt idx="80">
                  <c:v>-13.786104752909999</c:v>
                </c:pt>
                <c:pt idx="81">
                  <c:v>-15.657874454444</c:v>
                </c:pt>
                <c:pt idx="82">
                  <c:v>-8.1059415823870005</c:v>
                </c:pt>
                <c:pt idx="83">
                  <c:v>-19.222346341767</c:v>
                </c:pt>
                <c:pt idx="84">
                  <c:v>-20.194703385596</c:v>
                </c:pt>
                <c:pt idx="85">
                  <c:v>-20.745023315752999</c:v>
                </c:pt>
                <c:pt idx="86">
                  <c:v>-4.6001883012610003</c:v>
                </c:pt>
                <c:pt idx="87">
                  <c:v>-33.305249244529001</c:v>
                </c:pt>
                <c:pt idx="88">
                  <c:v>-13.438219696434</c:v>
                </c:pt>
                <c:pt idx="89">
                  <c:v>-0.59331036085</c:v>
                </c:pt>
                <c:pt idx="90">
                  <c:v>-19.969312335119</c:v>
                </c:pt>
                <c:pt idx="91">
                  <c:v>-14.436504227456</c:v>
                </c:pt>
                <c:pt idx="92">
                  <c:v>-7.8414003749240004</c:v>
                </c:pt>
                <c:pt idx="93">
                  <c:v>-6.9249327695289997</c:v>
                </c:pt>
                <c:pt idx="94">
                  <c:v>0.21262708700499999</c:v>
                </c:pt>
                <c:pt idx="95">
                  <c:v>-2.352209158815</c:v>
                </c:pt>
                <c:pt idx="96">
                  <c:v>5.1198881502590003</c:v>
                </c:pt>
                <c:pt idx="97">
                  <c:v>6.1290728929279998</c:v>
                </c:pt>
                <c:pt idx="98">
                  <c:v>1.9516779932870001</c:v>
                </c:pt>
                <c:pt idx="99">
                  <c:v>33.882699313842998</c:v>
                </c:pt>
                <c:pt idx="100">
                  <c:v>11.543336589525</c:v>
                </c:pt>
                <c:pt idx="101">
                  <c:v>-11.775366541863001</c:v>
                </c:pt>
                <c:pt idx="102">
                  <c:v>-3.3142797460570002</c:v>
                </c:pt>
              </c:numCache>
            </c:numRef>
          </c:val>
          <c:extLst>
            <c:ext xmlns:c16="http://schemas.microsoft.com/office/drawing/2014/chart" uri="{C3380CC4-5D6E-409C-BE32-E72D297353CC}">
              <c16:uniqueId val="{00000012-4C06-4293-BD86-ECABD19F9E17}"/>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'F102'!$D$5</c:f>
              <c:strCache>
                <c:ptCount val="1"/>
                <c:pt idx="0">
                  <c:v>Variación promedio</c:v>
                </c:pt>
              </c:strCache>
            </c:strRef>
          </c:tx>
          <c:spPr>
            <a:ln w="28575" cap="rnd">
              <a:solidFill>
                <a:srgbClr val="B69630"/>
              </a:solidFill>
              <a:round/>
            </a:ln>
            <a:effectLst/>
          </c:spPr>
          <c:marker>
            <c:symbol val="none"/>
          </c:marker>
          <c:cat>
            <c:multiLvlStrRef>
              <c:f>'F102'!$A$6:$B$108</c:f>
              <c:multiLvlStrCache>
                <c:ptCount val="10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'F102'!$D$6:$D$108</c:f>
              <c:numCache>
                <c:formatCode>0.0</c:formatCode>
                <c:ptCount val="103"/>
                <c:pt idx="0">
                  <c:v>1.2790602223932499</c:v>
                </c:pt>
                <c:pt idx="1">
                  <c:v>1.88818331121933</c:v>
                </c:pt>
                <c:pt idx="2">
                  <c:v>0.972522674388</c:v>
                </c:pt>
                <c:pt idx="3">
                  <c:v>1.7779429678308301</c:v>
                </c:pt>
                <c:pt idx="4">
                  <c:v>1.7839170124058299</c:v>
                </c:pt>
                <c:pt idx="5">
                  <c:v>1.92256642393808</c:v>
                </c:pt>
                <c:pt idx="6">
                  <c:v>0.25328011861266703</c:v>
                </c:pt>
                <c:pt idx="7">
                  <c:v>-0.78103491098133304</c:v>
                </c:pt>
                <c:pt idx="8">
                  <c:v>-2.0503871310229198</c:v>
                </c:pt>
                <c:pt idx="9">
                  <c:v>-1.44539317933375</c:v>
                </c:pt>
                <c:pt idx="10">
                  <c:v>-1.2131875033614199</c:v>
                </c:pt>
                <c:pt idx="11">
                  <c:v>-0.80732704372091701</c:v>
                </c:pt>
                <c:pt idx="12">
                  <c:v>-1.12953711569833</c:v>
                </c:pt>
                <c:pt idx="13">
                  <c:v>-2.9225097504861699</c:v>
                </c:pt>
                <c:pt idx="14">
                  <c:v>-2.8520273314098299</c:v>
                </c:pt>
                <c:pt idx="15">
                  <c:v>-3.3907594416759199</c:v>
                </c:pt>
                <c:pt idx="16">
                  <c:v>-3.6372873900724199</c:v>
                </c:pt>
                <c:pt idx="17">
                  <c:v>-3.0139094085187499</c:v>
                </c:pt>
                <c:pt idx="18">
                  <c:v>-2.4523515227342498</c:v>
                </c:pt>
                <c:pt idx="19">
                  <c:v>-2.3968299669795798</c:v>
                </c:pt>
                <c:pt idx="20">
                  <c:v>-2.4011156180134998</c:v>
                </c:pt>
                <c:pt idx="21">
                  <c:v>-2.8366037028618298</c:v>
                </c:pt>
                <c:pt idx="22">
                  <c:v>-2.9055528701729201</c:v>
                </c:pt>
                <c:pt idx="23">
                  <c:v>-3.0874462744917501</c:v>
                </c:pt>
                <c:pt idx="24">
                  <c:v>-1.9809713674657501</c:v>
                </c:pt>
                <c:pt idx="25">
                  <c:v>-1.7847193004095001</c:v>
                </c:pt>
                <c:pt idx="26">
                  <c:v>-2.6015882372602501</c:v>
                </c:pt>
                <c:pt idx="27">
                  <c:v>-2.6587565318042499</c:v>
                </c:pt>
                <c:pt idx="28">
                  <c:v>-2.5983856932411702</c:v>
                </c:pt>
                <c:pt idx="29">
                  <c:v>-2.5586940198295798</c:v>
                </c:pt>
                <c:pt idx="30">
                  <c:v>-4.7519314291666698E-2</c:v>
                </c:pt>
                <c:pt idx="31">
                  <c:v>2.4143860710623302</c:v>
                </c:pt>
                <c:pt idx="32">
                  <c:v>8.2387553887093308</c:v>
                </c:pt>
                <c:pt idx="33">
                  <c:v>8.6481129778472496</c:v>
                </c:pt>
                <c:pt idx="34">
                  <c:v>9.7113176505108303</c:v>
                </c:pt>
                <c:pt idx="35">
                  <c:v>10.4921183782028</c:v>
                </c:pt>
                <c:pt idx="36">
                  <c:v>11.977771516315901</c:v>
                </c:pt>
                <c:pt idx="37">
                  <c:v>14.583924523455099</c:v>
                </c:pt>
                <c:pt idx="38">
                  <c:v>16.522914326181098</c:v>
                </c:pt>
                <c:pt idx="39">
                  <c:v>17.548429996918198</c:v>
                </c:pt>
                <c:pt idx="40">
                  <c:v>17.8931389147277</c:v>
                </c:pt>
                <c:pt idx="41">
                  <c:v>17.375681431080899</c:v>
                </c:pt>
                <c:pt idx="42">
                  <c:v>13.853939256119199</c:v>
                </c:pt>
                <c:pt idx="43">
                  <c:v>10.536340172229</c:v>
                </c:pt>
                <c:pt idx="44">
                  <c:v>3.5091632752713302</c:v>
                </c:pt>
                <c:pt idx="45">
                  <c:v>3.5223206978699202</c:v>
                </c:pt>
                <c:pt idx="46">
                  <c:v>4.07899366773675</c:v>
                </c:pt>
                <c:pt idx="47">
                  <c:v>3.63789902630133</c:v>
                </c:pt>
                <c:pt idx="48">
                  <c:v>2.24591083314492</c:v>
                </c:pt>
                <c:pt idx="49">
                  <c:v>0.79252809170916605</c:v>
                </c:pt>
                <c:pt idx="50">
                  <c:v>0.34040436542908298</c:v>
                </c:pt>
                <c:pt idx="51">
                  <c:v>-1.17596167246267</c:v>
                </c:pt>
                <c:pt idx="52">
                  <c:v>-2.1772903302075002</c:v>
                </c:pt>
                <c:pt idx="53">
                  <c:v>-2.3896782576418301</c:v>
                </c:pt>
                <c:pt idx="54">
                  <c:v>-0.61247681592333403</c:v>
                </c:pt>
                <c:pt idx="55">
                  <c:v>0.90776077342116701</c:v>
                </c:pt>
                <c:pt idx="56">
                  <c:v>3.6707817637975801</c:v>
                </c:pt>
                <c:pt idx="57">
                  <c:v>3.55227530941408</c:v>
                </c:pt>
                <c:pt idx="58">
                  <c:v>2.2166759501161701</c:v>
                </c:pt>
                <c:pt idx="59">
                  <c:v>2.9833289626024202</c:v>
                </c:pt>
                <c:pt idx="60">
                  <c:v>2.7439585167312499</c:v>
                </c:pt>
                <c:pt idx="61">
                  <c:v>1.89079693574258</c:v>
                </c:pt>
                <c:pt idx="62">
                  <c:v>0.46791647209033299</c:v>
                </c:pt>
                <c:pt idx="63">
                  <c:v>0.85551179129658295</c:v>
                </c:pt>
                <c:pt idx="64">
                  <c:v>0.96916139804566703</c:v>
                </c:pt>
                <c:pt idx="65">
                  <c:v>-0.24396011259075001</c:v>
                </c:pt>
                <c:pt idx="66">
                  <c:v>-0.54547527199383306</c:v>
                </c:pt>
                <c:pt idx="67">
                  <c:v>-1.1283696609029199</c:v>
                </c:pt>
                <c:pt idx="68">
                  <c:v>-3.2634737300237502</c:v>
                </c:pt>
                <c:pt idx="69">
                  <c:v>-3.2470010555813298</c:v>
                </c:pt>
                <c:pt idx="70">
                  <c:v>-4.0454826635448304</c:v>
                </c:pt>
                <c:pt idx="71">
                  <c:v>-4.9573923621063303</c:v>
                </c:pt>
                <c:pt idx="72">
                  <c:v>-4.3095974451099996</c:v>
                </c:pt>
                <c:pt idx="73">
                  <c:v>-3.02666798635342</c:v>
                </c:pt>
                <c:pt idx="74">
                  <c:v>-2.2375728487804198</c:v>
                </c:pt>
                <c:pt idx="75">
                  <c:v>-1.678864780014</c:v>
                </c:pt>
                <c:pt idx="76">
                  <c:v>-2.3016203973425799</c:v>
                </c:pt>
                <c:pt idx="77">
                  <c:v>-1.34893985880817</c:v>
                </c:pt>
                <c:pt idx="78">
                  <c:v>-2.0641240579560001</c:v>
                </c:pt>
                <c:pt idx="79">
                  <c:v>-2.3796418858519202</c:v>
                </c:pt>
                <c:pt idx="80">
                  <c:v>-2.3280232688286699</c:v>
                </c:pt>
                <c:pt idx="81">
                  <c:v>-3.7655176611696701</c:v>
                </c:pt>
                <c:pt idx="82">
                  <c:v>-3.5071565779930798</c:v>
                </c:pt>
                <c:pt idx="83">
                  <c:v>-5.1411400116991697</c:v>
                </c:pt>
                <c:pt idx="84">
                  <c:v>-7.5851258776679202</c:v>
                </c:pt>
                <c:pt idx="85">
                  <c:v>-10.177772469575901</c:v>
                </c:pt>
                <c:pt idx="86">
                  <c:v>-10.695777001665901</c:v>
                </c:pt>
                <c:pt idx="87">
                  <c:v>-13.7917682915205</c:v>
                </c:pt>
                <c:pt idx="88">
                  <c:v>-13.912778679189</c:v>
                </c:pt>
                <c:pt idx="89">
                  <c:v>-13.615185774740601</c:v>
                </c:pt>
                <c:pt idx="90">
                  <c:v>-14.663223224382101</c:v>
                </c:pt>
                <c:pt idx="91">
                  <c:v>-15.3378981665422</c:v>
                </c:pt>
                <c:pt idx="92">
                  <c:v>-14.842506135043299</c:v>
                </c:pt>
                <c:pt idx="93">
                  <c:v>-14.1147609946338</c:v>
                </c:pt>
                <c:pt idx="94">
                  <c:v>-13.421546938851099</c:v>
                </c:pt>
                <c:pt idx="95">
                  <c:v>-12.015702173605099</c:v>
                </c:pt>
                <c:pt idx="96">
                  <c:v>-9.9061528789505005</c:v>
                </c:pt>
                <c:pt idx="97">
                  <c:v>-7.6666448615604201</c:v>
                </c:pt>
                <c:pt idx="98">
                  <c:v>-7.1206560036814199</c:v>
                </c:pt>
                <c:pt idx="99">
                  <c:v>-1.52166029048375</c:v>
                </c:pt>
                <c:pt idx="100">
                  <c:v>0.5601360666795</c:v>
                </c:pt>
                <c:pt idx="101">
                  <c:v>-0.37170194840491699</c:v>
                </c:pt>
                <c:pt idx="102">
                  <c:v>1.0162174340169201</c:v>
                </c:pt>
              </c:numCache>
            </c:numRef>
          </c:val>
          <c:smooth val="0"/>
          <c:extLst>
            <c:ext xmlns:c16="http://schemas.microsoft.com/office/drawing/2014/chart" uri="{C3380CC4-5D6E-409C-BE32-E72D297353CC}">
              <c16:uniqueId val="{00000013-4C06-4293-BD86-ECABD19F9E17}"/>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E591-4D67-9158-F2AE98BD5AE9}"/>
              </c:ext>
            </c:extLst>
          </c:dPt>
          <c:dPt>
            <c:idx val="1"/>
            <c:invertIfNegative val="0"/>
            <c:bubble3D val="0"/>
            <c:spPr>
              <a:solidFill>
                <a:srgbClr val="7C878E"/>
              </a:solidFill>
              <a:ln>
                <a:noFill/>
              </a:ln>
              <a:effectLst/>
            </c:spPr>
            <c:extLst>
              <c:ext xmlns:c16="http://schemas.microsoft.com/office/drawing/2014/chart" uri="{C3380CC4-5D6E-409C-BE32-E72D297353CC}">
                <c16:uniqueId val="{00000003-E591-4D67-9158-F2AE98BD5AE9}"/>
              </c:ext>
            </c:extLst>
          </c:dPt>
          <c:dPt>
            <c:idx val="2"/>
            <c:invertIfNegative val="0"/>
            <c:bubble3D val="0"/>
            <c:spPr>
              <a:solidFill>
                <a:srgbClr val="7C878E"/>
              </a:solidFill>
              <a:ln>
                <a:noFill/>
              </a:ln>
              <a:effectLst/>
            </c:spPr>
            <c:extLst>
              <c:ext xmlns:c16="http://schemas.microsoft.com/office/drawing/2014/chart" uri="{C3380CC4-5D6E-409C-BE32-E72D297353CC}">
                <c16:uniqueId val="{00000005-E591-4D67-9158-F2AE98BD5AE9}"/>
              </c:ext>
            </c:extLst>
          </c:dPt>
          <c:dPt>
            <c:idx val="3"/>
            <c:invertIfNegative val="0"/>
            <c:bubble3D val="0"/>
            <c:spPr>
              <a:solidFill>
                <a:srgbClr val="7C878E"/>
              </a:solidFill>
              <a:ln>
                <a:noFill/>
              </a:ln>
              <a:effectLst/>
            </c:spPr>
            <c:extLst>
              <c:ext xmlns:c16="http://schemas.microsoft.com/office/drawing/2014/chart" uri="{C3380CC4-5D6E-409C-BE32-E72D297353CC}">
                <c16:uniqueId val="{00000007-E591-4D67-9158-F2AE98BD5AE9}"/>
              </c:ext>
            </c:extLst>
          </c:dPt>
          <c:dPt>
            <c:idx val="4"/>
            <c:invertIfNegative val="0"/>
            <c:bubble3D val="0"/>
            <c:spPr>
              <a:solidFill>
                <a:srgbClr val="7C878E"/>
              </a:solidFill>
              <a:ln>
                <a:noFill/>
              </a:ln>
              <a:effectLst/>
            </c:spPr>
            <c:extLst>
              <c:ext xmlns:c16="http://schemas.microsoft.com/office/drawing/2014/chart" uri="{C3380CC4-5D6E-409C-BE32-E72D297353CC}">
                <c16:uniqueId val="{00000009-E591-4D67-9158-F2AE98BD5AE9}"/>
              </c:ext>
            </c:extLst>
          </c:dPt>
          <c:dPt>
            <c:idx val="5"/>
            <c:invertIfNegative val="0"/>
            <c:bubble3D val="0"/>
            <c:spPr>
              <a:solidFill>
                <a:srgbClr val="7C878E"/>
              </a:solidFill>
              <a:ln>
                <a:noFill/>
              </a:ln>
              <a:effectLst/>
            </c:spPr>
            <c:extLst>
              <c:ext xmlns:c16="http://schemas.microsoft.com/office/drawing/2014/chart" uri="{C3380CC4-5D6E-409C-BE32-E72D297353CC}">
                <c16:uniqueId val="{0000000B-E591-4D67-9158-F2AE98BD5AE9}"/>
              </c:ext>
            </c:extLst>
          </c:dPt>
          <c:dPt>
            <c:idx val="6"/>
            <c:invertIfNegative val="0"/>
            <c:bubble3D val="0"/>
            <c:spPr>
              <a:solidFill>
                <a:srgbClr val="FBBB27"/>
              </a:solidFill>
              <a:ln>
                <a:noFill/>
              </a:ln>
              <a:effectLst/>
            </c:spPr>
            <c:extLst>
              <c:ext xmlns:c16="http://schemas.microsoft.com/office/drawing/2014/chart" uri="{C3380CC4-5D6E-409C-BE32-E72D297353CC}">
                <c16:uniqueId val="{0000000D-E591-4D67-9158-F2AE98BD5AE9}"/>
              </c:ext>
            </c:extLst>
          </c:dPt>
          <c:dPt>
            <c:idx val="7"/>
            <c:invertIfNegative val="0"/>
            <c:bubble3D val="0"/>
            <c:spPr>
              <a:solidFill>
                <a:srgbClr val="7C878E"/>
              </a:solidFill>
              <a:ln>
                <a:noFill/>
              </a:ln>
              <a:effectLst/>
            </c:spPr>
            <c:extLst>
              <c:ext xmlns:c16="http://schemas.microsoft.com/office/drawing/2014/chart" uri="{C3380CC4-5D6E-409C-BE32-E72D297353CC}">
                <c16:uniqueId val="{0000000F-E591-4D67-9158-F2AE98BD5AE9}"/>
              </c:ext>
            </c:extLst>
          </c:dPt>
          <c:dPt>
            <c:idx val="8"/>
            <c:invertIfNegative val="0"/>
            <c:bubble3D val="0"/>
            <c:spPr>
              <a:solidFill>
                <a:srgbClr val="7C878E"/>
              </a:solidFill>
              <a:ln>
                <a:noFill/>
              </a:ln>
              <a:effectLst/>
            </c:spPr>
            <c:extLst>
              <c:ext xmlns:c16="http://schemas.microsoft.com/office/drawing/2014/chart" uri="{C3380CC4-5D6E-409C-BE32-E72D297353CC}">
                <c16:uniqueId val="{00000011-E591-4D67-9158-F2AE98BD5AE9}"/>
              </c:ext>
            </c:extLst>
          </c:dPt>
          <c:dPt>
            <c:idx val="9"/>
            <c:invertIfNegative val="0"/>
            <c:bubble3D val="0"/>
            <c:spPr>
              <a:solidFill>
                <a:srgbClr val="7C878E"/>
              </a:solidFill>
              <a:ln>
                <a:noFill/>
              </a:ln>
              <a:effectLst/>
            </c:spPr>
            <c:extLst>
              <c:ext xmlns:c16="http://schemas.microsoft.com/office/drawing/2014/chart" uri="{C3380CC4-5D6E-409C-BE32-E72D297353CC}">
                <c16:uniqueId val="{00000013-E591-4D67-9158-F2AE98BD5AE9}"/>
              </c:ext>
            </c:extLst>
          </c:dPt>
          <c:dPt>
            <c:idx val="10"/>
            <c:invertIfNegative val="0"/>
            <c:bubble3D val="0"/>
            <c:spPr>
              <a:solidFill>
                <a:srgbClr val="7C878E"/>
              </a:solidFill>
              <a:ln>
                <a:noFill/>
              </a:ln>
              <a:effectLst/>
            </c:spPr>
            <c:extLst>
              <c:ext xmlns:c16="http://schemas.microsoft.com/office/drawing/2014/chart" uri="{C3380CC4-5D6E-409C-BE32-E72D297353CC}">
                <c16:uniqueId val="{00000015-E591-4D67-9158-F2AE98BD5AE9}"/>
              </c:ext>
            </c:extLst>
          </c:dPt>
          <c:dPt>
            <c:idx val="11"/>
            <c:invertIfNegative val="0"/>
            <c:bubble3D val="0"/>
            <c:spPr>
              <a:solidFill>
                <a:srgbClr val="7C878E"/>
              </a:solidFill>
              <a:ln>
                <a:noFill/>
              </a:ln>
              <a:effectLst/>
            </c:spPr>
            <c:extLst>
              <c:ext xmlns:c16="http://schemas.microsoft.com/office/drawing/2014/chart" uri="{C3380CC4-5D6E-409C-BE32-E72D297353CC}">
                <c16:uniqueId val="{00000017-E591-4D67-9158-F2AE98BD5AE9}"/>
              </c:ext>
            </c:extLst>
          </c:dPt>
          <c:dPt>
            <c:idx val="12"/>
            <c:invertIfNegative val="0"/>
            <c:bubble3D val="0"/>
            <c:spPr>
              <a:solidFill>
                <a:srgbClr val="7C878E"/>
              </a:solidFill>
              <a:ln>
                <a:noFill/>
              </a:ln>
              <a:effectLst/>
            </c:spPr>
            <c:extLst>
              <c:ext xmlns:c16="http://schemas.microsoft.com/office/drawing/2014/chart" uri="{C3380CC4-5D6E-409C-BE32-E72D297353CC}">
                <c16:uniqueId val="{00000019-E591-4D67-9158-F2AE98BD5AE9}"/>
              </c:ext>
            </c:extLst>
          </c:dPt>
          <c:dPt>
            <c:idx val="13"/>
            <c:invertIfNegative val="0"/>
            <c:bubble3D val="0"/>
            <c:spPr>
              <a:solidFill>
                <a:srgbClr val="7C878E"/>
              </a:solidFill>
              <a:ln>
                <a:noFill/>
              </a:ln>
              <a:effectLst/>
            </c:spPr>
            <c:extLst>
              <c:ext xmlns:c16="http://schemas.microsoft.com/office/drawing/2014/chart" uri="{C3380CC4-5D6E-409C-BE32-E72D297353CC}">
                <c16:uniqueId val="{0000001B-E591-4D67-9158-F2AE98BD5AE9}"/>
              </c:ext>
            </c:extLst>
          </c:dPt>
          <c:dPt>
            <c:idx val="14"/>
            <c:invertIfNegative val="0"/>
            <c:bubble3D val="0"/>
            <c:spPr>
              <a:solidFill>
                <a:srgbClr val="7C878E"/>
              </a:solidFill>
              <a:ln>
                <a:noFill/>
              </a:ln>
              <a:effectLst/>
            </c:spPr>
            <c:extLst>
              <c:ext xmlns:c16="http://schemas.microsoft.com/office/drawing/2014/chart" uri="{C3380CC4-5D6E-409C-BE32-E72D297353CC}">
                <c16:uniqueId val="{0000001D-E591-4D67-9158-F2AE98BD5AE9}"/>
              </c:ext>
            </c:extLst>
          </c:dPt>
          <c:dPt>
            <c:idx val="15"/>
            <c:invertIfNegative val="0"/>
            <c:bubble3D val="0"/>
            <c:spPr>
              <a:solidFill>
                <a:srgbClr val="7C878E"/>
              </a:solidFill>
              <a:ln>
                <a:noFill/>
              </a:ln>
              <a:effectLst/>
            </c:spPr>
            <c:extLst>
              <c:ext xmlns:c16="http://schemas.microsoft.com/office/drawing/2014/chart" uri="{C3380CC4-5D6E-409C-BE32-E72D297353CC}">
                <c16:uniqueId val="{0000001F-E591-4D67-9158-F2AE98BD5AE9}"/>
              </c:ext>
            </c:extLst>
          </c:dPt>
          <c:dPt>
            <c:idx val="16"/>
            <c:invertIfNegative val="0"/>
            <c:bubble3D val="0"/>
            <c:spPr>
              <a:solidFill>
                <a:srgbClr val="95682B"/>
              </a:solidFill>
              <a:ln>
                <a:noFill/>
              </a:ln>
              <a:effectLst/>
            </c:spPr>
            <c:extLst>
              <c:ext xmlns:c16="http://schemas.microsoft.com/office/drawing/2014/chart" uri="{C3380CC4-5D6E-409C-BE32-E72D297353CC}">
                <c16:uniqueId val="{00000021-E591-4D67-9158-F2AE98BD5AE9}"/>
              </c:ext>
            </c:extLst>
          </c:dPt>
          <c:dPt>
            <c:idx val="17"/>
            <c:invertIfNegative val="0"/>
            <c:bubble3D val="0"/>
            <c:spPr>
              <a:solidFill>
                <a:srgbClr val="7C878E"/>
              </a:solidFill>
              <a:ln>
                <a:noFill/>
              </a:ln>
              <a:effectLst/>
            </c:spPr>
            <c:extLst>
              <c:ext xmlns:c16="http://schemas.microsoft.com/office/drawing/2014/chart" uri="{C3380CC4-5D6E-409C-BE32-E72D297353CC}">
                <c16:uniqueId val="{00000023-E591-4D67-9158-F2AE98BD5AE9}"/>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'F103'!$A$6:$A$38</c:f>
              <c:strCache>
                <c:ptCount val="33"/>
                <c:pt idx="0">
                  <c:v>Aguascalientes</c:v>
                </c:pt>
                <c:pt idx="1">
                  <c:v>Veracruz</c:v>
                </c:pt>
                <c:pt idx="2">
                  <c:v>Chihuahua</c:v>
                </c:pt>
                <c:pt idx="3">
                  <c:v>Baja California Sur</c:v>
                </c:pt>
                <c:pt idx="4">
                  <c:v>Querétaro</c:v>
                </c:pt>
                <c:pt idx="5">
                  <c:v>Michoacán</c:v>
                </c:pt>
                <c:pt idx="6">
                  <c:v>Jalisco</c:v>
                </c:pt>
                <c:pt idx="7">
                  <c:v>Sonora</c:v>
                </c:pt>
                <c:pt idx="8">
                  <c:v>San Luis Potosí</c:v>
                </c:pt>
                <c:pt idx="9">
                  <c:v>Guerrero</c:v>
                </c:pt>
                <c:pt idx="10">
                  <c:v>Tamaulipas</c:v>
                </c:pt>
                <c:pt idx="11">
                  <c:v>Morelos</c:v>
                </c:pt>
                <c:pt idx="12">
                  <c:v>Coahuila</c:v>
                </c:pt>
                <c:pt idx="13">
                  <c:v>Nuevo León</c:v>
                </c:pt>
                <c:pt idx="14">
                  <c:v>Colima</c:v>
                </c:pt>
                <c:pt idx="15">
                  <c:v>Hidalgo</c:v>
                </c:pt>
                <c:pt idx="16">
                  <c:v>Nacional</c:v>
                </c:pt>
                <c:pt idx="17">
                  <c:v>Tlaxcala</c:v>
                </c:pt>
                <c:pt idx="18">
                  <c:v>Durango</c:v>
                </c:pt>
                <c:pt idx="19">
                  <c:v>Sinaloa</c:v>
                </c:pt>
                <c:pt idx="20">
                  <c:v>Guanajuato</c:v>
                </c:pt>
                <c:pt idx="21">
                  <c:v>Quintana Roo</c:v>
                </c:pt>
                <c:pt idx="22">
                  <c:v>Puebla</c:v>
                </c:pt>
                <c:pt idx="23">
                  <c:v>Ciudad de México</c:v>
                </c:pt>
                <c:pt idx="24">
                  <c:v>Baja California</c:v>
                </c:pt>
                <c:pt idx="25">
                  <c:v>Chiapas</c:v>
                </c:pt>
                <c:pt idx="26">
                  <c:v>Estado de México</c:v>
                </c:pt>
                <c:pt idx="27">
                  <c:v>Zacatecas</c:v>
                </c:pt>
                <c:pt idx="28">
                  <c:v>Yucatán</c:v>
                </c:pt>
                <c:pt idx="29">
                  <c:v>Nayarit</c:v>
                </c:pt>
                <c:pt idx="30">
                  <c:v>Oaxaca</c:v>
                </c:pt>
                <c:pt idx="31">
                  <c:v>Campeche</c:v>
                </c:pt>
                <c:pt idx="32">
                  <c:v>Tabasco</c:v>
                </c:pt>
              </c:strCache>
            </c:strRef>
          </c:cat>
          <c:val>
            <c:numRef>
              <c:f>'F103'!$B$6:$B$38</c:f>
              <c:numCache>
                <c:formatCode>0.0</c:formatCode>
                <c:ptCount val="33"/>
                <c:pt idx="0">
                  <c:v>-17.564622428922</c:v>
                </c:pt>
                <c:pt idx="1">
                  <c:v>-17.182974172449001</c:v>
                </c:pt>
                <c:pt idx="2">
                  <c:v>-13.701257313087</c:v>
                </c:pt>
                <c:pt idx="3">
                  <c:v>-13.619579870842999</c:v>
                </c:pt>
                <c:pt idx="4">
                  <c:v>-10.152835069849999</c:v>
                </c:pt>
                <c:pt idx="5">
                  <c:v>-8.1531523083199993</c:v>
                </c:pt>
                <c:pt idx="6">
                  <c:v>-3.3142797460570002</c:v>
                </c:pt>
                <c:pt idx="7">
                  <c:v>-7.9854307120000006E-3</c:v>
                </c:pt>
                <c:pt idx="8">
                  <c:v>2.5672345295730001</c:v>
                </c:pt>
                <c:pt idx="9">
                  <c:v>3.6509477017909999</c:v>
                </c:pt>
                <c:pt idx="10">
                  <c:v>5.9549813988459999</c:v>
                </c:pt>
                <c:pt idx="11">
                  <c:v>6.3954370217880001</c:v>
                </c:pt>
                <c:pt idx="12">
                  <c:v>6.5190921982949996</c:v>
                </c:pt>
                <c:pt idx="13">
                  <c:v>7.5782874333799999</c:v>
                </c:pt>
                <c:pt idx="14">
                  <c:v>10.721601931218</c:v>
                </c:pt>
                <c:pt idx="15">
                  <c:v>11.306014486114</c:v>
                </c:pt>
                <c:pt idx="16">
                  <c:v>14.97986187091</c:v>
                </c:pt>
                <c:pt idx="17">
                  <c:v>16.655199549868001</c:v>
                </c:pt>
                <c:pt idx="18">
                  <c:v>18.890064925855</c:v>
                </c:pt>
                <c:pt idx="19">
                  <c:v>21.049148017566999</c:v>
                </c:pt>
                <c:pt idx="20">
                  <c:v>21.375221409720002</c:v>
                </c:pt>
                <c:pt idx="21">
                  <c:v>22.537521586362001</c:v>
                </c:pt>
                <c:pt idx="22">
                  <c:v>24.015190577645001</c:v>
                </c:pt>
                <c:pt idx="23">
                  <c:v>24.393175056183999</c:v>
                </c:pt>
                <c:pt idx="24">
                  <c:v>27.758371439918001</c:v>
                </c:pt>
                <c:pt idx="25">
                  <c:v>29.074242046759998</c:v>
                </c:pt>
                <c:pt idx="26">
                  <c:v>36.963421800763001</c:v>
                </c:pt>
                <c:pt idx="27">
                  <c:v>40.034191733153001</c:v>
                </c:pt>
                <c:pt idx="28">
                  <c:v>42.325747968854998</c:v>
                </c:pt>
                <c:pt idx="29">
                  <c:v>44.594141575285001</c:v>
                </c:pt>
                <c:pt idx="30">
                  <c:v>49.466629589074998</c:v>
                </c:pt>
                <c:pt idx="31">
                  <c:v>61.433410697096001</c:v>
                </c:pt>
                <c:pt idx="32">
                  <c:v>198.59000271961199</c:v>
                </c:pt>
              </c:numCache>
            </c:numRef>
          </c:val>
          <c:extLst>
            <c:ext xmlns:c16="http://schemas.microsoft.com/office/drawing/2014/chart" uri="{C3380CC4-5D6E-409C-BE32-E72D297353CC}">
              <c16:uniqueId val="{00000024-E591-4D67-9158-F2AE98BD5AE9}"/>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'F104'!$C$5</c:f>
              <c:strCache>
                <c:ptCount val="1"/>
                <c:pt idx="0">
                  <c:v>Variación</c:v>
                </c:pt>
              </c:strCache>
            </c:strRef>
          </c:tx>
          <c:spPr>
            <a:solidFill>
              <a:srgbClr val="C9D0D6"/>
            </a:solidFill>
            <a:ln>
              <a:noFill/>
            </a:ln>
            <a:effectLst/>
          </c:spPr>
          <c:invertIfNegative val="0"/>
          <c:dPt>
            <c:idx val="6"/>
            <c:invertIfNegative val="0"/>
            <c:bubble3D val="0"/>
            <c:spPr>
              <a:solidFill>
                <a:srgbClr val="7C878E"/>
              </a:solidFill>
              <a:ln>
                <a:noFill/>
              </a:ln>
              <a:effectLst/>
            </c:spPr>
            <c:extLst>
              <c:ext xmlns:c16="http://schemas.microsoft.com/office/drawing/2014/chart" uri="{C3380CC4-5D6E-409C-BE32-E72D297353CC}">
                <c16:uniqueId val="{00000001-3E50-4AC5-A10F-C3B66E2DC41F}"/>
              </c:ext>
            </c:extLst>
          </c:dPt>
          <c:dPt>
            <c:idx val="18"/>
            <c:invertIfNegative val="0"/>
            <c:bubble3D val="0"/>
            <c:spPr>
              <a:solidFill>
                <a:srgbClr val="7C878E"/>
              </a:solidFill>
              <a:ln>
                <a:noFill/>
              </a:ln>
              <a:effectLst/>
            </c:spPr>
            <c:extLst>
              <c:ext xmlns:c16="http://schemas.microsoft.com/office/drawing/2014/chart" uri="{C3380CC4-5D6E-409C-BE32-E72D297353CC}">
                <c16:uniqueId val="{00000003-3E50-4AC5-A10F-C3B66E2DC41F}"/>
              </c:ext>
            </c:extLst>
          </c:dPt>
          <c:dPt>
            <c:idx val="30"/>
            <c:invertIfNegative val="0"/>
            <c:bubble3D val="0"/>
            <c:spPr>
              <a:solidFill>
                <a:srgbClr val="7C878E"/>
              </a:solidFill>
              <a:ln>
                <a:noFill/>
              </a:ln>
              <a:effectLst/>
            </c:spPr>
            <c:extLst>
              <c:ext xmlns:c16="http://schemas.microsoft.com/office/drawing/2014/chart" uri="{C3380CC4-5D6E-409C-BE32-E72D297353CC}">
                <c16:uniqueId val="{00000005-3E50-4AC5-A10F-C3B66E2DC41F}"/>
              </c:ext>
            </c:extLst>
          </c:dPt>
          <c:dPt>
            <c:idx val="42"/>
            <c:invertIfNegative val="0"/>
            <c:bubble3D val="0"/>
            <c:spPr>
              <a:solidFill>
                <a:srgbClr val="7C878E"/>
              </a:solidFill>
              <a:ln>
                <a:noFill/>
              </a:ln>
              <a:effectLst/>
            </c:spPr>
            <c:extLst>
              <c:ext xmlns:c16="http://schemas.microsoft.com/office/drawing/2014/chart" uri="{C3380CC4-5D6E-409C-BE32-E72D297353CC}">
                <c16:uniqueId val="{00000007-3E50-4AC5-A10F-C3B66E2DC41F}"/>
              </c:ext>
            </c:extLst>
          </c:dPt>
          <c:dPt>
            <c:idx val="54"/>
            <c:invertIfNegative val="0"/>
            <c:bubble3D val="0"/>
            <c:spPr>
              <a:solidFill>
                <a:srgbClr val="7C878E"/>
              </a:solidFill>
              <a:ln>
                <a:noFill/>
              </a:ln>
              <a:effectLst/>
            </c:spPr>
            <c:extLst>
              <c:ext xmlns:c16="http://schemas.microsoft.com/office/drawing/2014/chart" uri="{C3380CC4-5D6E-409C-BE32-E72D297353CC}">
                <c16:uniqueId val="{00000009-3E50-4AC5-A10F-C3B66E2DC41F}"/>
              </c:ext>
            </c:extLst>
          </c:dPt>
          <c:dPt>
            <c:idx val="66"/>
            <c:invertIfNegative val="0"/>
            <c:bubble3D val="0"/>
            <c:spPr>
              <a:solidFill>
                <a:srgbClr val="7C878E"/>
              </a:solidFill>
              <a:ln>
                <a:noFill/>
              </a:ln>
              <a:effectLst/>
            </c:spPr>
            <c:extLst>
              <c:ext xmlns:c16="http://schemas.microsoft.com/office/drawing/2014/chart" uri="{C3380CC4-5D6E-409C-BE32-E72D297353CC}">
                <c16:uniqueId val="{0000000B-3E50-4AC5-A10F-C3B66E2DC41F}"/>
              </c:ext>
            </c:extLst>
          </c:dPt>
          <c:dPt>
            <c:idx val="78"/>
            <c:invertIfNegative val="0"/>
            <c:bubble3D val="0"/>
            <c:spPr>
              <a:solidFill>
                <a:srgbClr val="7C878E"/>
              </a:solidFill>
              <a:ln>
                <a:noFill/>
              </a:ln>
              <a:effectLst/>
            </c:spPr>
            <c:extLst>
              <c:ext xmlns:c16="http://schemas.microsoft.com/office/drawing/2014/chart" uri="{C3380CC4-5D6E-409C-BE32-E72D297353CC}">
                <c16:uniqueId val="{0000000D-3E50-4AC5-A10F-C3B66E2DC41F}"/>
              </c:ext>
            </c:extLst>
          </c:dPt>
          <c:dPt>
            <c:idx val="90"/>
            <c:invertIfNegative val="0"/>
            <c:bubble3D val="0"/>
            <c:spPr>
              <a:solidFill>
                <a:srgbClr val="7C878E"/>
              </a:solidFill>
              <a:ln>
                <a:noFill/>
              </a:ln>
              <a:effectLst/>
            </c:spPr>
            <c:extLst>
              <c:ext xmlns:c16="http://schemas.microsoft.com/office/drawing/2014/chart" uri="{C3380CC4-5D6E-409C-BE32-E72D297353CC}">
                <c16:uniqueId val="{0000000F-3E50-4AC5-A10F-C3B66E2DC41F}"/>
              </c:ext>
            </c:extLst>
          </c:dPt>
          <c:dPt>
            <c:idx val="102"/>
            <c:invertIfNegative val="0"/>
            <c:bubble3D val="0"/>
            <c:spPr>
              <a:solidFill>
                <a:srgbClr val="FBBB27"/>
              </a:solidFill>
              <a:ln>
                <a:noFill/>
              </a:ln>
              <a:effectLst/>
            </c:spPr>
            <c:extLst>
              <c:ext xmlns:c16="http://schemas.microsoft.com/office/drawing/2014/chart" uri="{C3380CC4-5D6E-409C-BE32-E72D297353CC}">
                <c16:uniqueId val="{00000011-3E50-4AC5-A10F-C3B66E2DC41F}"/>
              </c:ext>
            </c:extLst>
          </c:dPt>
          <c:cat>
            <c:multiLvlStrRef>
              <c:f>'F104'!$A$6:$B$108</c:f>
              <c:multiLvlStrCache>
                <c:ptCount val="10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'F104'!$C$6:$C$108</c:f>
              <c:numCache>
                <c:formatCode>0.0</c:formatCode>
                <c:ptCount val="103"/>
                <c:pt idx="0">
                  <c:v>4.3489202573360002</c:v>
                </c:pt>
                <c:pt idx="1">
                  <c:v>7.6600232818999997E-2</c:v>
                </c:pt>
                <c:pt idx="2">
                  <c:v>-5.3108417942540003</c:v>
                </c:pt>
                <c:pt idx="3">
                  <c:v>9.7671910427820006</c:v>
                </c:pt>
                <c:pt idx="4">
                  <c:v>-0.25048997584100002</c:v>
                </c:pt>
                <c:pt idx="5">
                  <c:v>0.414181945913</c:v>
                </c:pt>
                <c:pt idx="6">
                  <c:v>8.5279797886080004</c:v>
                </c:pt>
                <c:pt idx="7">
                  <c:v>9.3677382741400006</c:v>
                </c:pt>
                <c:pt idx="8">
                  <c:v>8.7004126259800003</c:v>
                </c:pt>
                <c:pt idx="9">
                  <c:v>10.34924064954</c:v>
                </c:pt>
                <c:pt idx="10">
                  <c:v>8.4343364250769994</c:v>
                </c:pt>
                <c:pt idx="11">
                  <c:v>7.3452593744070001</c:v>
                </c:pt>
                <c:pt idx="12">
                  <c:v>12.680113729624001</c:v>
                </c:pt>
                <c:pt idx="13">
                  <c:v>10.473156860633001</c:v>
                </c:pt>
                <c:pt idx="14">
                  <c:v>17.077470749659</c:v>
                </c:pt>
                <c:pt idx="15">
                  <c:v>10.079511581607999</c:v>
                </c:pt>
                <c:pt idx="16">
                  <c:v>19.197006346479</c:v>
                </c:pt>
                <c:pt idx="17">
                  <c:v>14.833927868124</c:v>
                </c:pt>
                <c:pt idx="18">
                  <c:v>12.099092145250999</c:v>
                </c:pt>
                <c:pt idx="19">
                  <c:v>7.1975498285670003</c:v>
                </c:pt>
                <c:pt idx="20">
                  <c:v>15.484539425609</c:v>
                </c:pt>
                <c:pt idx="21">
                  <c:v>9.2240688889739992</c:v>
                </c:pt>
                <c:pt idx="22">
                  <c:v>10.835902213498001</c:v>
                </c:pt>
                <c:pt idx="23">
                  <c:v>15.346587305072999</c:v>
                </c:pt>
                <c:pt idx="24">
                  <c:v>12.579979291078001</c:v>
                </c:pt>
                <c:pt idx="25">
                  <c:v>12.338401936385001</c:v>
                </c:pt>
                <c:pt idx="26">
                  <c:v>6.0906904064449998</c:v>
                </c:pt>
                <c:pt idx="27">
                  <c:v>3.9902437958910002</c:v>
                </c:pt>
                <c:pt idx="28">
                  <c:v>0.95965604435399998</c:v>
                </c:pt>
                <c:pt idx="29">
                  <c:v>3.5025245015099999</c:v>
                </c:pt>
                <c:pt idx="30">
                  <c:v>4.3469889429709996</c:v>
                </c:pt>
                <c:pt idx="31">
                  <c:v>3.3938254823110001</c:v>
                </c:pt>
                <c:pt idx="32">
                  <c:v>2.5701378982110001</c:v>
                </c:pt>
                <c:pt idx="33">
                  <c:v>1.2488634896020001</c:v>
                </c:pt>
                <c:pt idx="34">
                  <c:v>1.086601381685</c:v>
                </c:pt>
                <c:pt idx="35">
                  <c:v>3.7328593976479998</c:v>
                </c:pt>
                <c:pt idx="36">
                  <c:v>-1.5746713182959999</c:v>
                </c:pt>
                <c:pt idx="37">
                  <c:v>1.6674516505179999</c:v>
                </c:pt>
                <c:pt idx="38">
                  <c:v>0.22801847866200001</c:v>
                </c:pt>
                <c:pt idx="39">
                  <c:v>5.4623510406750002</c:v>
                </c:pt>
                <c:pt idx="40">
                  <c:v>1.1083766527600001</c:v>
                </c:pt>
                <c:pt idx="41">
                  <c:v>2.4506220970310002</c:v>
                </c:pt>
                <c:pt idx="42">
                  <c:v>-1.7373297163949999</c:v>
                </c:pt>
                <c:pt idx="43">
                  <c:v>2.2408095532269998</c:v>
                </c:pt>
                <c:pt idx="44">
                  <c:v>-1.300163556604</c:v>
                </c:pt>
                <c:pt idx="45">
                  <c:v>-4.9650500094499996</c:v>
                </c:pt>
                <c:pt idx="46">
                  <c:v>-2.983339326092</c:v>
                </c:pt>
                <c:pt idx="47">
                  <c:v>-3.4788638933399998</c:v>
                </c:pt>
                <c:pt idx="48">
                  <c:v>-2.5266574474349999</c:v>
                </c:pt>
                <c:pt idx="49">
                  <c:v>-1.148466086182</c:v>
                </c:pt>
                <c:pt idx="50">
                  <c:v>6.9781305877650004</c:v>
                </c:pt>
                <c:pt idx="51">
                  <c:v>-4.3076084997270003</c:v>
                </c:pt>
                <c:pt idx="52">
                  <c:v>4.2505944914939997</c:v>
                </c:pt>
                <c:pt idx="53">
                  <c:v>5.4746458269370004</c:v>
                </c:pt>
                <c:pt idx="54">
                  <c:v>1.5350667587639999</c:v>
                </c:pt>
                <c:pt idx="55">
                  <c:v>2.6969242121039998</c:v>
                </c:pt>
                <c:pt idx="56">
                  <c:v>0.178634394847</c:v>
                </c:pt>
                <c:pt idx="57">
                  <c:v>1.2554892962299999</c:v>
                </c:pt>
                <c:pt idx="58">
                  <c:v>0.95841020342100003</c:v>
                </c:pt>
                <c:pt idx="59">
                  <c:v>2.1213134304770001</c:v>
                </c:pt>
                <c:pt idx="60">
                  <c:v>5.5694111101689998</c:v>
                </c:pt>
                <c:pt idx="61">
                  <c:v>3.5053130072299998</c:v>
                </c:pt>
                <c:pt idx="62">
                  <c:v>-1.2859741622480001</c:v>
                </c:pt>
                <c:pt idx="63">
                  <c:v>8.0724150042860003</c:v>
                </c:pt>
                <c:pt idx="64">
                  <c:v>2.5527360873760001</c:v>
                </c:pt>
                <c:pt idx="65">
                  <c:v>1.8750396117070001</c:v>
                </c:pt>
                <c:pt idx="66">
                  <c:v>2.966063474467</c:v>
                </c:pt>
                <c:pt idx="67">
                  <c:v>3.8357377598369999</c:v>
                </c:pt>
                <c:pt idx="68">
                  <c:v>1.6289063930759999</c:v>
                </c:pt>
                <c:pt idx="69">
                  <c:v>4.6200976680750001</c:v>
                </c:pt>
                <c:pt idx="70">
                  <c:v>0.82426498429399997</c:v>
                </c:pt>
                <c:pt idx="71">
                  <c:v>-7.4485599003690002</c:v>
                </c:pt>
                <c:pt idx="72">
                  <c:v>-5.0790240586769997</c:v>
                </c:pt>
                <c:pt idx="73">
                  <c:v>-0.608950696194</c:v>
                </c:pt>
                <c:pt idx="74">
                  <c:v>5.0371719096580003</c:v>
                </c:pt>
                <c:pt idx="75">
                  <c:v>1.7462428776379999</c:v>
                </c:pt>
                <c:pt idx="76">
                  <c:v>4.5232405784739997</c:v>
                </c:pt>
                <c:pt idx="77">
                  <c:v>0.56801287022299995</c:v>
                </c:pt>
                <c:pt idx="78">
                  <c:v>2.961637155669</c:v>
                </c:pt>
                <c:pt idx="79">
                  <c:v>1.073665147604</c:v>
                </c:pt>
                <c:pt idx="80">
                  <c:v>3.2498191626250001</c:v>
                </c:pt>
                <c:pt idx="81">
                  <c:v>1.2271014657120001</c:v>
                </c:pt>
                <c:pt idx="82">
                  <c:v>3.2376701507610002</c:v>
                </c:pt>
                <c:pt idx="83">
                  <c:v>6.5881410630969999</c:v>
                </c:pt>
                <c:pt idx="84">
                  <c:v>0.36309551980600002</c:v>
                </c:pt>
                <c:pt idx="85">
                  <c:v>-2.8684504053280002</c:v>
                </c:pt>
                <c:pt idx="86">
                  <c:v>-6.2356242369150001</c:v>
                </c:pt>
                <c:pt idx="87">
                  <c:v>-26.014805538996001</c:v>
                </c:pt>
                <c:pt idx="88">
                  <c:v>-26.172070349721999</c:v>
                </c:pt>
                <c:pt idx="89">
                  <c:v>-15.277045545509999</c:v>
                </c:pt>
                <c:pt idx="90">
                  <c:v>-5.7633546629939998</c:v>
                </c:pt>
                <c:pt idx="91">
                  <c:v>-10.880521129224</c:v>
                </c:pt>
                <c:pt idx="92">
                  <c:v>-6.0077368602290004</c:v>
                </c:pt>
                <c:pt idx="93">
                  <c:v>-5.556760432121</c:v>
                </c:pt>
                <c:pt idx="94">
                  <c:v>-6.4493920088680001</c:v>
                </c:pt>
                <c:pt idx="95">
                  <c:v>2.0014184157180002</c:v>
                </c:pt>
                <c:pt idx="96">
                  <c:v>-1.0509426940619999</c:v>
                </c:pt>
                <c:pt idx="97">
                  <c:v>1.6228177854729999</c:v>
                </c:pt>
                <c:pt idx="98">
                  <c:v>3.2948619048559999</c:v>
                </c:pt>
                <c:pt idx="99">
                  <c:v>27.961484755472</c:v>
                </c:pt>
                <c:pt idx="100">
                  <c:v>23.591800544697001</c:v>
                </c:pt>
                <c:pt idx="101">
                  <c:v>13.977977685276</c:v>
                </c:pt>
                <c:pt idx="102">
                  <c:v>6.7131659001089998</c:v>
                </c:pt>
              </c:numCache>
            </c:numRef>
          </c:val>
          <c:extLst>
            <c:ext xmlns:c16="http://schemas.microsoft.com/office/drawing/2014/chart" uri="{C3380CC4-5D6E-409C-BE32-E72D297353CC}">
              <c16:uniqueId val="{00000012-3E50-4AC5-A10F-C3B66E2DC41F}"/>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'F104'!$D$5</c:f>
              <c:strCache>
                <c:ptCount val="1"/>
                <c:pt idx="0">
                  <c:v>Variación promedio</c:v>
                </c:pt>
              </c:strCache>
            </c:strRef>
          </c:tx>
          <c:spPr>
            <a:ln w="28575" cap="rnd">
              <a:solidFill>
                <a:srgbClr val="B69630"/>
              </a:solidFill>
              <a:round/>
            </a:ln>
            <a:effectLst/>
          </c:spPr>
          <c:marker>
            <c:symbol val="none"/>
          </c:marker>
          <c:cat>
            <c:multiLvlStrRef>
              <c:f>'F104'!$A$6:$B$108</c:f>
              <c:multiLvlStrCache>
                <c:ptCount val="10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'F104'!$D$6:$D$108</c:f>
              <c:numCache>
                <c:formatCode>0.0</c:formatCode>
                <c:ptCount val="103"/>
                <c:pt idx="0">
                  <c:v>5.2030018268585003</c:v>
                </c:pt>
                <c:pt idx="1">
                  <c:v>4.7129084066652496</c:v>
                </c:pt>
                <c:pt idx="2">
                  <c:v>3.6913771310699199</c:v>
                </c:pt>
                <c:pt idx="3">
                  <c:v>4.2851864830180002</c:v>
                </c:pt>
                <c:pt idx="4">
                  <c:v>3.5709379982062499</c:v>
                </c:pt>
                <c:pt idx="5">
                  <c:v>2.9637113286317498</c:v>
                </c:pt>
                <c:pt idx="6">
                  <c:v>2.9195551092117502</c:v>
                </c:pt>
                <c:pt idx="7">
                  <c:v>3.4001782393149198</c:v>
                </c:pt>
                <c:pt idx="8">
                  <c:v>4.0923652020182502</c:v>
                </c:pt>
                <c:pt idx="9">
                  <c:v>4.46257160278883</c:v>
                </c:pt>
                <c:pt idx="10">
                  <c:v>4.8845035536329204</c:v>
                </c:pt>
                <c:pt idx="11">
                  <c:v>5.1475440705422502</c:v>
                </c:pt>
                <c:pt idx="12">
                  <c:v>5.8418101932329201</c:v>
                </c:pt>
                <c:pt idx="13">
                  <c:v>6.7081899122174198</c:v>
                </c:pt>
                <c:pt idx="14">
                  <c:v>8.5738826242101691</c:v>
                </c:pt>
                <c:pt idx="15">
                  <c:v>8.5999093357789995</c:v>
                </c:pt>
                <c:pt idx="16">
                  <c:v>10.2205340293057</c:v>
                </c:pt>
                <c:pt idx="17">
                  <c:v>11.4221795228232</c:v>
                </c:pt>
                <c:pt idx="18">
                  <c:v>11.719772219210199</c:v>
                </c:pt>
                <c:pt idx="19">
                  <c:v>11.538923182079101</c:v>
                </c:pt>
                <c:pt idx="20">
                  <c:v>12.104267082048199</c:v>
                </c:pt>
                <c:pt idx="21">
                  <c:v>12.010502768667701</c:v>
                </c:pt>
                <c:pt idx="22">
                  <c:v>12.2106332510361</c:v>
                </c:pt>
                <c:pt idx="23">
                  <c:v>12.877410578591601</c:v>
                </c:pt>
                <c:pt idx="24">
                  <c:v>12.8690660420461</c:v>
                </c:pt>
                <c:pt idx="25">
                  <c:v>13.0245031316921</c:v>
                </c:pt>
                <c:pt idx="26">
                  <c:v>12.1089381030909</c:v>
                </c:pt>
                <c:pt idx="27">
                  <c:v>11.6014991209478</c:v>
                </c:pt>
                <c:pt idx="28">
                  <c:v>10.0817199291041</c:v>
                </c:pt>
                <c:pt idx="29">
                  <c:v>9.1374363152195794</c:v>
                </c:pt>
                <c:pt idx="30">
                  <c:v>8.4914277150295803</c:v>
                </c:pt>
                <c:pt idx="31">
                  <c:v>8.1744506861749198</c:v>
                </c:pt>
                <c:pt idx="32">
                  <c:v>7.0982505588917499</c:v>
                </c:pt>
                <c:pt idx="33">
                  <c:v>6.4336501089440796</c:v>
                </c:pt>
                <c:pt idx="34">
                  <c:v>5.6212083729596696</c:v>
                </c:pt>
                <c:pt idx="35">
                  <c:v>4.6533977140075802</c:v>
                </c:pt>
                <c:pt idx="36">
                  <c:v>3.4738434965597502</c:v>
                </c:pt>
                <c:pt idx="37">
                  <c:v>2.5845976394041701</c:v>
                </c:pt>
                <c:pt idx="38">
                  <c:v>2.0960416454222499</c:v>
                </c:pt>
                <c:pt idx="39">
                  <c:v>2.2187172491542499</c:v>
                </c:pt>
                <c:pt idx="40">
                  <c:v>2.2311106331880799</c:v>
                </c:pt>
                <c:pt idx="41">
                  <c:v>2.1434520994814998</c:v>
                </c:pt>
                <c:pt idx="42">
                  <c:v>1.6364255445343301</c:v>
                </c:pt>
                <c:pt idx="43">
                  <c:v>1.54034088377733</c:v>
                </c:pt>
                <c:pt idx="44">
                  <c:v>1.2178157625427499</c:v>
                </c:pt>
                <c:pt idx="45">
                  <c:v>0.69998963762175004</c:v>
                </c:pt>
                <c:pt idx="46">
                  <c:v>0.36082791197366698</c:v>
                </c:pt>
                <c:pt idx="47">
                  <c:v>-0.24014902894199999</c:v>
                </c:pt>
                <c:pt idx="48">
                  <c:v>-0.31948120637025001</c:v>
                </c:pt>
                <c:pt idx="49">
                  <c:v>-0.55414101776191704</c:v>
                </c:pt>
                <c:pt idx="50">
                  <c:v>8.3683246633334592E-3</c:v>
                </c:pt>
                <c:pt idx="51">
                  <c:v>-0.80579497037016701</c:v>
                </c:pt>
                <c:pt idx="52">
                  <c:v>-0.54394348380900004</c:v>
                </c:pt>
                <c:pt idx="53">
                  <c:v>-0.29194150631683302</c:v>
                </c:pt>
                <c:pt idx="54">
                  <c:v>-1.9241800053583301E-2</c:v>
                </c:pt>
                <c:pt idx="55">
                  <c:v>1.8767754852833399E-2</c:v>
                </c:pt>
                <c:pt idx="56">
                  <c:v>0.14200091747374999</c:v>
                </c:pt>
                <c:pt idx="57">
                  <c:v>0.66037919294708303</c:v>
                </c:pt>
                <c:pt idx="58">
                  <c:v>0.98885832040650001</c:v>
                </c:pt>
                <c:pt idx="59">
                  <c:v>1.45553976405792</c:v>
                </c:pt>
                <c:pt idx="60">
                  <c:v>2.13021214385825</c:v>
                </c:pt>
                <c:pt idx="61">
                  <c:v>2.5180270683092498</c:v>
                </c:pt>
                <c:pt idx="62">
                  <c:v>1.82935167247483</c:v>
                </c:pt>
                <c:pt idx="63">
                  <c:v>2.86102029780925</c:v>
                </c:pt>
                <c:pt idx="64">
                  <c:v>2.7195320974660802</c:v>
                </c:pt>
                <c:pt idx="65">
                  <c:v>2.4195649128635801</c:v>
                </c:pt>
                <c:pt idx="66">
                  <c:v>2.5388146391721702</c:v>
                </c:pt>
                <c:pt idx="67">
                  <c:v>2.6337157681499201</c:v>
                </c:pt>
                <c:pt idx="68">
                  <c:v>2.7545717680023301</c:v>
                </c:pt>
                <c:pt idx="69">
                  <c:v>3.03495579898942</c:v>
                </c:pt>
                <c:pt idx="70">
                  <c:v>3.0237770307288301</c:v>
                </c:pt>
                <c:pt idx="71">
                  <c:v>2.22628758649167</c:v>
                </c:pt>
                <c:pt idx="72">
                  <c:v>1.33891798908783</c:v>
                </c:pt>
                <c:pt idx="73">
                  <c:v>0.99606268046916702</c:v>
                </c:pt>
                <c:pt idx="74">
                  <c:v>1.52299151979467</c:v>
                </c:pt>
                <c:pt idx="75">
                  <c:v>0.99581050924066705</c:v>
                </c:pt>
                <c:pt idx="76">
                  <c:v>1.1600192168321699</c:v>
                </c:pt>
                <c:pt idx="77">
                  <c:v>1.0511003217085</c:v>
                </c:pt>
                <c:pt idx="78">
                  <c:v>1.0507314618086701</c:v>
                </c:pt>
                <c:pt idx="79">
                  <c:v>0.82055874412258301</c:v>
                </c:pt>
                <c:pt idx="80">
                  <c:v>0.95563480825166702</c:v>
                </c:pt>
                <c:pt idx="81">
                  <c:v>0.67288512472141704</c:v>
                </c:pt>
                <c:pt idx="82">
                  <c:v>0.87400222192699994</c:v>
                </c:pt>
                <c:pt idx="83">
                  <c:v>2.0437273022158302</c:v>
                </c:pt>
                <c:pt idx="84">
                  <c:v>2.4972372670894201</c:v>
                </c:pt>
                <c:pt idx="85">
                  <c:v>2.3089456246615798</c:v>
                </c:pt>
                <c:pt idx="86">
                  <c:v>1.3695459457804999</c:v>
                </c:pt>
                <c:pt idx="87">
                  <c:v>-0.94387475560566703</c:v>
                </c:pt>
                <c:pt idx="88">
                  <c:v>-3.5018173329553299</c:v>
                </c:pt>
                <c:pt idx="89">
                  <c:v>-4.8222388675997498</c:v>
                </c:pt>
                <c:pt idx="90">
                  <c:v>-5.5493215191549998</c:v>
                </c:pt>
                <c:pt idx="91">
                  <c:v>-6.5455037088906698</c:v>
                </c:pt>
                <c:pt idx="92">
                  <c:v>-7.3169667107951701</c:v>
                </c:pt>
                <c:pt idx="93">
                  <c:v>-7.8822885356145802</c:v>
                </c:pt>
                <c:pt idx="94">
                  <c:v>-8.6895437155836692</c:v>
                </c:pt>
                <c:pt idx="95">
                  <c:v>-9.0717706028652501</c:v>
                </c:pt>
                <c:pt idx="96">
                  <c:v>-9.1896071206875796</c:v>
                </c:pt>
                <c:pt idx="97">
                  <c:v>-8.8153347714541699</c:v>
                </c:pt>
                <c:pt idx="98">
                  <c:v>-8.0211275929732508</c:v>
                </c:pt>
                <c:pt idx="99">
                  <c:v>-3.52310340176758</c:v>
                </c:pt>
                <c:pt idx="100">
                  <c:v>0.623885839434</c:v>
                </c:pt>
                <c:pt idx="101">
                  <c:v>3.0618044419995001</c:v>
                </c:pt>
                <c:pt idx="102">
                  <c:v>4.1015144889247503</c:v>
                </c:pt>
              </c:numCache>
            </c:numRef>
          </c:val>
          <c:smooth val="0"/>
          <c:extLst>
            <c:ext xmlns:c16="http://schemas.microsoft.com/office/drawing/2014/chart" uri="{C3380CC4-5D6E-409C-BE32-E72D297353CC}">
              <c16:uniqueId val="{00000013-3E50-4AC5-A10F-C3B66E2DC41F}"/>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B5E9-492F-B700-D6320CE52860}"/>
              </c:ext>
            </c:extLst>
          </c:dPt>
          <c:dPt>
            <c:idx val="1"/>
            <c:invertIfNegative val="0"/>
            <c:bubble3D val="0"/>
            <c:spPr>
              <a:solidFill>
                <a:srgbClr val="7C878E"/>
              </a:solidFill>
              <a:ln>
                <a:noFill/>
              </a:ln>
              <a:effectLst/>
            </c:spPr>
            <c:extLst>
              <c:ext xmlns:c16="http://schemas.microsoft.com/office/drawing/2014/chart" uri="{C3380CC4-5D6E-409C-BE32-E72D297353CC}">
                <c16:uniqueId val="{00000003-B5E9-492F-B700-D6320CE52860}"/>
              </c:ext>
            </c:extLst>
          </c:dPt>
          <c:dPt>
            <c:idx val="2"/>
            <c:invertIfNegative val="0"/>
            <c:bubble3D val="0"/>
            <c:spPr>
              <a:solidFill>
                <a:srgbClr val="7C878E"/>
              </a:solidFill>
              <a:ln>
                <a:noFill/>
              </a:ln>
              <a:effectLst/>
            </c:spPr>
            <c:extLst>
              <c:ext xmlns:c16="http://schemas.microsoft.com/office/drawing/2014/chart" uri="{C3380CC4-5D6E-409C-BE32-E72D297353CC}">
                <c16:uniqueId val="{00000005-B5E9-492F-B700-D6320CE52860}"/>
              </c:ext>
            </c:extLst>
          </c:dPt>
          <c:dPt>
            <c:idx val="3"/>
            <c:invertIfNegative val="0"/>
            <c:bubble3D val="0"/>
            <c:spPr>
              <a:solidFill>
                <a:srgbClr val="7C878E"/>
              </a:solidFill>
              <a:ln>
                <a:noFill/>
              </a:ln>
              <a:effectLst/>
            </c:spPr>
            <c:extLst>
              <c:ext xmlns:c16="http://schemas.microsoft.com/office/drawing/2014/chart" uri="{C3380CC4-5D6E-409C-BE32-E72D297353CC}">
                <c16:uniqueId val="{00000007-B5E9-492F-B700-D6320CE52860}"/>
              </c:ext>
            </c:extLst>
          </c:dPt>
          <c:dPt>
            <c:idx val="4"/>
            <c:invertIfNegative val="0"/>
            <c:bubble3D val="0"/>
            <c:spPr>
              <a:solidFill>
                <a:srgbClr val="7C878E"/>
              </a:solidFill>
              <a:ln>
                <a:noFill/>
              </a:ln>
              <a:effectLst/>
            </c:spPr>
            <c:extLst>
              <c:ext xmlns:c16="http://schemas.microsoft.com/office/drawing/2014/chart" uri="{C3380CC4-5D6E-409C-BE32-E72D297353CC}">
                <c16:uniqueId val="{00000009-B5E9-492F-B700-D6320CE52860}"/>
              </c:ext>
            </c:extLst>
          </c:dPt>
          <c:dPt>
            <c:idx val="5"/>
            <c:invertIfNegative val="0"/>
            <c:bubble3D val="0"/>
            <c:spPr>
              <a:solidFill>
                <a:srgbClr val="7C878E"/>
              </a:solidFill>
              <a:ln>
                <a:noFill/>
              </a:ln>
              <a:effectLst/>
            </c:spPr>
            <c:extLst>
              <c:ext xmlns:c16="http://schemas.microsoft.com/office/drawing/2014/chart" uri="{C3380CC4-5D6E-409C-BE32-E72D297353CC}">
                <c16:uniqueId val="{0000000B-B5E9-492F-B700-D6320CE52860}"/>
              </c:ext>
            </c:extLst>
          </c:dPt>
          <c:dPt>
            <c:idx val="6"/>
            <c:invertIfNegative val="0"/>
            <c:bubble3D val="0"/>
            <c:spPr>
              <a:solidFill>
                <a:srgbClr val="7C878E"/>
              </a:solidFill>
              <a:ln>
                <a:noFill/>
              </a:ln>
              <a:effectLst/>
            </c:spPr>
            <c:extLst>
              <c:ext xmlns:c16="http://schemas.microsoft.com/office/drawing/2014/chart" uri="{C3380CC4-5D6E-409C-BE32-E72D297353CC}">
                <c16:uniqueId val="{0000000D-B5E9-492F-B700-D6320CE52860}"/>
              </c:ext>
            </c:extLst>
          </c:dPt>
          <c:dPt>
            <c:idx val="7"/>
            <c:invertIfNegative val="0"/>
            <c:bubble3D val="0"/>
            <c:spPr>
              <a:solidFill>
                <a:srgbClr val="7C878E"/>
              </a:solidFill>
              <a:ln>
                <a:noFill/>
              </a:ln>
              <a:effectLst/>
            </c:spPr>
            <c:extLst>
              <c:ext xmlns:c16="http://schemas.microsoft.com/office/drawing/2014/chart" uri="{C3380CC4-5D6E-409C-BE32-E72D297353CC}">
                <c16:uniqueId val="{0000000F-B5E9-492F-B700-D6320CE52860}"/>
              </c:ext>
            </c:extLst>
          </c:dPt>
          <c:dPt>
            <c:idx val="8"/>
            <c:invertIfNegative val="0"/>
            <c:bubble3D val="0"/>
            <c:spPr>
              <a:solidFill>
                <a:srgbClr val="7C878E"/>
              </a:solidFill>
              <a:ln>
                <a:noFill/>
              </a:ln>
              <a:effectLst/>
            </c:spPr>
            <c:extLst>
              <c:ext xmlns:c16="http://schemas.microsoft.com/office/drawing/2014/chart" uri="{C3380CC4-5D6E-409C-BE32-E72D297353CC}">
                <c16:uniqueId val="{00000011-B5E9-492F-B700-D6320CE52860}"/>
              </c:ext>
            </c:extLst>
          </c:dPt>
          <c:dPt>
            <c:idx val="9"/>
            <c:invertIfNegative val="0"/>
            <c:bubble3D val="0"/>
            <c:spPr>
              <a:solidFill>
                <a:srgbClr val="7C878E"/>
              </a:solidFill>
              <a:ln>
                <a:noFill/>
              </a:ln>
              <a:effectLst/>
            </c:spPr>
            <c:extLst>
              <c:ext xmlns:c16="http://schemas.microsoft.com/office/drawing/2014/chart" uri="{C3380CC4-5D6E-409C-BE32-E72D297353CC}">
                <c16:uniqueId val="{00000013-B5E9-492F-B700-D6320CE52860}"/>
              </c:ext>
            </c:extLst>
          </c:dPt>
          <c:dPt>
            <c:idx val="10"/>
            <c:invertIfNegative val="0"/>
            <c:bubble3D val="0"/>
            <c:spPr>
              <a:solidFill>
                <a:srgbClr val="7C878E"/>
              </a:solidFill>
              <a:ln>
                <a:noFill/>
              </a:ln>
              <a:effectLst/>
            </c:spPr>
            <c:extLst>
              <c:ext xmlns:c16="http://schemas.microsoft.com/office/drawing/2014/chart" uri="{C3380CC4-5D6E-409C-BE32-E72D297353CC}">
                <c16:uniqueId val="{00000015-B5E9-492F-B700-D6320CE52860}"/>
              </c:ext>
            </c:extLst>
          </c:dPt>
          <c:dPt>
            <c:idx val="11"/>
            <c:invertIfNegative val="0"/>
            <c:bubble3D val="0"/>
            <c:spPr>
              <a:solidFill>
                <a:srgbClr val="7C878E"/>
              </a:solidFill>
              <a:ln>
                <a:noFill/>
              </a:ln>
              <a:effectLst/>
            </c:spPr>
            <c:extLst>
              <c:ext xmlns:c16="http://schemas.microsoft.com/office/drawing/2014/chart" uri="{C3380CC4-5D6E-409C-BE32-E72D297353CC}">
                <c16:uniqueId val="{00000017-B5E9-492F-B700-D6320CE52860}"/>
              </c:ext>
            </c:extLst>
          </c:dPt>
          <c:dPt>
            <c:idx val="12"/>
            <c:invertIfNegative val="0"/>
            <c:bubble3D val="0"/>
            <c:spPr>
              <a:solidFill>
                <a:srgbClr val="7C878E"/>
              </a:solidFill>
              <a:ln>
                <a:noFill/>
              </a:ln>
              <a:effectLst/>
            </c:spPr>
            <c:extLst>
              <c:ext xmlns:c16="http://schemas.microsoft.com/office/drawing/2014/chart" uri="{C3380CC4-5D6E-409C-BE32-E72D297353CC}">
                <c16:uniqueId val="{00000019-B5E9-492F-B700-D6320CE52860}"/>
              </c:ext>
            </c:extLst>
          </c:dPt>
          <c:dPt>
            <c:idx val="13"/>
            <c:invertIfNegative val="0"/>
            <c:bubble3D val="0"/>
            <c:spPr>
              <a:solidFill>
                <a:srgbClr val="7C878E"/>
              </a:solidFill>
              <a:ln>
                <a:noFill/>
              </a:ln>
              <a:effectLst/>
            </c:spPr>
            <c:extLst>
              <c:ext xmlns:c16="http://schemas.microsoft.com/office/drawing/2014/chart" uri="{C3380CC4-5D6E-409C-BE32-E72D297353CC}">
                <c16:uniqueId val="{0000001B-B5E9-492F-B700-D6320CE52860}"/>
              </c:ext>
            </c:extLst>
          </c:dPt>
          <c:dPt>
            <c:idx val="14"/>
            <c:invertIfNegative val="0"/>
            <c:bubble3D val="0"/>
            <c:spPr>
              <a:solidFill>
                <a:srgbClr val="7C878E"/>
              </a:solidFill>
              <a:ln>
                <a:noFill/>
              </a:ln>
              <a:effectLst/>
            </c:spPr>
            <c:extLst>
              <c:ext xmlns:c16="http://schemas.microsoft.com/office/drawing/2014/chart" uri="{C3380CC4-5D6E-409C-BE32-E72D297353CC}">
                <c16:uniqueId val="{0000001D-B5E9-492F-B700-D6320CE52860}"/>
              </c:ext>
            </c:extLst>
          </c:dPt>
          <c:dPt>
            <c:idx val="15"/>
            <c:invertIfNegative val="0"/>
            <c:bubble3D val="0"/>
            <c:spPr>
              <a:solidFill>
                <a:srgbClr val="7C878E"/>
              </a:solidFill>
              <a:ln>
                <a:noFill/>
              </a:ln>
              <a:effectLst/>
            </c:spPr>
            <c:extLst>
              <c:ext xmlns:c16="http://schemas.microsoft.com/office/drawing/2014/chart" uri="{C3380CC4-5D6E-409C-BE32-E72D297353CC}">
                <c16:uniqueId val="{0000001F-B5E9-492F-B700-D6320CE52860}"/>
              </c:ext>
            </c:extLst>
          </c:dPt>
          <c:dPt>
            <c:idx val="16"/>
            <c:invertIfNegative val="0"/>
            <c:bubble3D val="0"/>
            <c:spPr>
              <a:solidFill>
                <a:srgbClr val="95682B"/>
              </a:solidFill>
              <a:ln>
                <a:noFill/>
              </a:ln>
              <a:effectLst/>
            </c:spPr>
            <c:extLst>
              <c:ext xmlns:c16="http://schemas.microsoft.com/office/drawing/2014/chart" uri="{C3380CC4-5D6E-409C-BE32-E72D297353CC}">
                <c16:uniqueId val="{00000021-B5E9-492F-B700-D6320CE52860}"/>
              </c:ext>
            </c:extLst>
          </c:dPt>
          <c:dPt>
            <c:idx val="17"/>
            <c:invertIfNegative val="0"/>
            <c:bubble3D val="0"/>
            <c:spPr>
              <a:solidFill>
                <a:srgbClr val="7C878E"/>
              </a:solidFill>
              <a:ln>
                <a:noFill/>
              </a:ln>
              <a:effectLst/>
            </c:spPr>
            <c:extLst>
              <c:ext xmlns:c16="http://schemas.microsoft.com/office/drawing/2014/chart" uri="{C3380CC4-5D6E-409C-BE32-E72D297353CC}">
                <c16:uniqueId val="{00000023-B5E9-492F-B700-D6320CE52860}"/>
              </c:ext>
            </c:extLst>
          </c:dPt>
          <c:dPt>
            <c:idx val="19"/>
            <c:invertIfNegative val="0"/>
            <c:bubble3D val="0"/>
            <c:spPr>
              <a:solidFill>
                <a:srgbClr val="FBBB27"/>
              </a:solidFill>
              <a:ln>
                <a:noFill/>
              </a:ln>
              <a:effectLst/>
            </c:spPr>
            <c:extLst>
              <c:ext xmlns:c16="http://schemas.microsoft.com/office/drawing/2014/chart" uri="{C3380CC4-5D6E-409C-BE32-E72D297353CC}">
                <c16:uniqueId val="{00000025-B5E9-492F-B700-D6320CE52860}"/>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'F105'!$A$6:$A$38</c:f>
              <c:strCache>
                <c:ptCount val="33"/>
                <c:pt idx="0">
                  <c:v>Tabasco</c:v>
                </c:pt>
                <c:pt idx="1">
                  <c:v>Sonora</c:v>
                </c:pt>
                <c:pt idx="2">
                  <c:v>Puebla</c:v>
                </c:pt>
                <c:pt idx="3">
                  <c:v>Michoacán</c:v>
                </c:pt>
                <c:pt idx="4">
                  <c:v>Colima</c:v>
                </c:pt>
                <c:pt idx="5">
                  <c:v>San Luis Potosí</c:v>
                </c:pt>
                <c:pt idx="6">
                  <c:v>Baja California Sur</c:v>
                </c:pt>
                <c:pt idx="7">
                  <c:v>Zacatecas</c:v>
                </c:pt>
                <c:pt idx="8">
                  <c:v>Aguascalientes</c:v>
                </c:pt>
                <c:pt idx="9">
                  <c:v>Nayarit</c:v>
                </c:pt>
                <c:pt idx="10">
                  <c:v>Guanajuato</c:v>
                </c:pt>
                <c:pt idx="11">
                  <c:v>Guerrero</c:v>
                </c:pt>
                <c:pt idx="12">
                  <c:v>Sinaloa</c:v>
                </c:pt>
                <c:pt idx="13">
                  <c:v>Morelos</c:v>
                </c:pt>
                <c:pt idx="14">
                  <c:v>Coahuila</c:v>
                </c:pt>
                <c:pt idx="15">
                  <c:v>Tamaulipas</c:v>
                </c:pt>
                <c:pt idx="16">
                  <c:v>Nacional</c:v>
                </c:pt>
                <c:pt idx="17">
                  <c:v>Campeche</c:v>
                </c:pt>
                <c:pt idx="18">
                  <c:v>Yucatán</c:v>
                </c:pt>
                <c:pt idx="19">
                  <c:v>Jalisco</c:v>
                </c:pt>
                <c:pt idx="20">
                  <c:v>Baja California</c:v>
                </c:pt>
                <c:pt idx="21">
                  <c:v>Querétaro</c:v>
                </c:pt>
                <c:pt idx="22">
                  <c:v>Durango</c:v>
                </c:pt>
                <c:pt idx="23">
                  <c:v>Tlaxcala</c:v>
                </c:pt>
                <c:pt idx="24">
                  <c:v>Chihuahua</c:v>
                </c:pt>
                <c:pt idx="25">
                  <c:v>Ciudad de México</c:v>
                </c:pt>
                <c:pt idx="26">
                  <c:v>Hidalgo</c:v>
                </c:pt>
                <c:pt idx="27">
                  <c:v>Veracruz</c:v>
                </c:pt>
                <c:pt idx="28">
                  <c:v>Estado de México</c:v>
                </c:pt>
                <c:pt idx="29">
                  <c:v>Nuevo León</c:v>
                </c:pt>
                <c:pt idx="30">
                  <c:v>Quintana Roo</c:v>
                </c:pt>
                <c:pt idx="31">
                  <c:v>Oaxaca</c:v>
                </c:pt>
                <c:pt idx="32">
                  <c:v>Chiapas</c:v>
                </c:pt>
              </c:strCache>
            </c:strRef>
          </c:cat>
          <c:val>
            <c:numRef>
              <c:f>'F105'!$B$6:$B$38</c:f>
              <c:numCache>
                <c:formatCode>0.0</c:formatCode>
                <c:ptCount val="33"/>
                <c:pt idx="0">
                  <c:v>-17.647563203213998</c:v>
                </c:pt>
                <c:pt idx="1">
                  <c:v>-12.356957243391999</c:v>
                </c:pt>
                <c:pt idx="2">
                  <c:v>-11.572562908350999</c:v>
                </c:pt>
                <c:pt idx="3">
                  <c:v>-9.9813033157440003</c:v>
                </c:pt>
                <c:pt idx="4">
                  <c:v>-5.874465847882</c:v>
                </c:pt>
                <c:pt idx="5">
                  <c:v>-5.7986569433820003</c:v>
                </c:pt>
                <c:pt idx="6">
                  <c:v>-5.5894362974779996</c:v>
                </c:pt>
                <c:pt idx="7">
                  <c:v>-2.0743516793340002</c:v>
                </c:pt>
                <c:pt idx="8">
                  <c:v>-2.023317141473</c:v>
                </c:pt>
                <c:pt idx="9">
                  <c:v>1.9280657392580001</c:v>
                </c:pt>
                <c:pt idx="10">
                  <c:v>2.328068938351</c:v>
                </c:pt>
                <c:pt idx="11">
                  <c:v>2.403781818388</c:v>
                </c:pt>
                <c:pt idx="12">
                  <c:v>2.7169078489510001</c:v>
                </c:pt>
                <c:pt idx="13">
                  <c:v>3.7860394622759999</c:v>
                </c:pt>
                <c:pt idx="14">
                  <c:v>5.2187464813429996</c:v>
                </c:pt>
                <c:pt idx="15">
                  <c:v>6.0368015793729999</c:v>
                </c:pt>
                <c:pt idx="16">
                  <c:v>6.2427208926400004</c:v>
                </c:pt>
                <c:pt idx="17">
                  <c:v>6.4387130880140004</c:v>
                </c:pt>
                <c:pt idx="18">
                  <c:v>6.7105481648499996</c:v>
                </c:pt>
                <c:pt idx="19">
                  <c:v>6.7131659001089998</c:v>
                </c:pt>
                <c:pt idx="20">
                  <c:v>7.4601791807310001</c:v>
                </c:pt>
                <c:pt idx="21">
                  <c:v>9.4121197682359998</c:v>
                </c:pt>
                <c:pt idx="22">
                  <c:v>10.744960153814</c:v>
                </c:pt>
                <c:pt idx="23">
                  <c:v>10.795647688507</c:v>
                </c:pt>
                <c:pt idx="24">
                  <c:v>13.189142683441</c:v>
                </c:pt>
                <c:pt idx="25">
                  <c:v>13.580215595502001</c:v>
                </c:pt>
                <c:pt idx="26">
                  <c:v>15.27000449568</c:v>
                </c:pt>
                <c:pt idx="27">
                  <c:v>15.392604606981999</c:v>
                </c:pt>
                <c:pt idx="28">
                  <c:v>15.445059110667</c:v>
                </c:pt>
                <c:pt idx="29">
                  <c:v>15.485282794422</c:v>
                </c:pt>
                <c:pt idx="30">
                  <c:v>20.182958208974</c:v>
                </c:pt>
                <c:pt idx="31">
                  <c:v>20.352055455923999</c:v>
                </c:pt>
                <c:pt idx="32">
                  <c:v>24.293764587704</c:v>
                </c:pt>
              </c:numCache>
            </c:numRef>
          </c:val>
          <c:extLst>
            <c:ext xmlns:c16="http://schemas.microsoft.com/office/drawing/2014/chart" uri="{C3380CC4-5D6E-409C-BE32-E72D297353CC}">
              <c16:uniqueId val="{00000026-B5E9-492F-B700-D6320CE52860}"/>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7C878E"/>
            </a:solidFill>
            <a:ln>
              <a:noFill/>
            </a:ln>
            <a:effectLst/>
          </c:spPr>
          <c:invertIfNegative val="0"/>
          <c:dPt>
            <c:idx val="6"/>
            <c:invertIfNegative val="0"/>
            <c:bubble3D val="0"/>
            <c:spPr>
              <a:solidFill>
                <a:srgbClr val="7C878E"/>
              </a:solidFill>
              <a:ln>
                <a:noFill/>
              </a:ln>
              <a:effectLst/>
            </c:spPr>
            <c:extLst>
              <c:ext xmlns:c16="http://schemas.microsoft.com/office/drawing/2014/chart" uri="{C3380CC4-5D6E-409C-BE32-E72D297353CC}">
                <c16:uniqueId val="{00000001-2079-4C4E-BF27-2B8CB57BD320}"/>
              </c:ext>
            </c:extLst>
          </c:dPt>
          <c:dPt>
            <c:idx val="15"/>
            <c:invertIfNegative val="0"/>
            <c:bubble3D val="0"/>
            <c:spPr>
              <a:solidFill>
                <a:srgbClr val="FBBB27"/>
              </a:solidFill>
              <a:ln>
                <a:noFill/>
              </a:ln>
              <a:effectLst/>
            </c:spPr>
            <c:extLst>
              <c:ext xmlns:c16="http://schemas.microsoft.com/office/drawing/2014/chart" uri="{C3380CC4-5D6E-409C-BE32-E72D297353CC}">
                <c16:uniqueId val="{00000003-2079-4C4E-BF27-2B8CB57BD320}"/>
              </c:ext>
            </c:extLst>
          </c:dPt>
          <c:dLbls>
            <c:dLbl>
              <c:idx val="0"/>
              <c:delete val="1"/>
              <c:extLst>
                <c:ext xmlns:c15="http://schemas.microsoft.com/office/drawing/2012/chart" uri="{CE6537A1-D6FC-4f65-9D91-7224C49458BB}"/>
                <c:ext xmlns:c16="http://schemas.microsoft.com/office/drawing/2014/chart" uri="{C3380CC4-5D6E-409C-BE32-E72D297353CC}">
                  <c16:uniqueId val="{00000004-2079-4C4E-BF27-2B8CB57BD320}"/>
                </c:ext>
              </c:extLst>
            </c:dLbl>
            <c:dLbl>
              <c:idx val="1"/>
              <c:delete val="1"/>
              <c:extLst>
                <c:ext xmlns:c15="http://schemas.microsoft.com/office/drawing/2012/chart" uri="{CE6537A1-D6FC-4f65-9D91-7224C49458BB}"/>
                <c:ext xmlns:c16="http://schemas.microsoft.com/office/drawing/2014/chart" uri="{C3380CC4-5D6E-409C-BE32-E72D297353CC}">
                  <c16:uniqueId val="{00000005-2079-4C4E-BF27-2B8CB57BD320}"/>
                </c:ext>
              </c:extLst>
            </c:dLbl>
            <c:dLbl>
              <c:idx val="2"/>
              <c:delete val="1"/>
              <c:extLst>
                <c:ext xmlns:c15="http://schemas.microsoft.com/office/drawing/2012/chart" uri="{CE6537A1-D6FC-4f65-9D91-7224C49458BB}"/>
                <c:ext xmlns:c16="http://schemas.microsoft.com/office/drawing/2014/chart" uri="{C3380CC4-5D6E-409C-BE32-E72D297353CC}">
                  <c16:uniqueId val="{00000006-2079-4C4E-BF27-2B8CB57BD320}"/>
                </c:ext>
              </c:extLst>
            </c:dLbl>
            <c:dLbl>
              <c:idx val="3"/>
              <c:delete val="1"/>
              <c:extLst>
                <c:ext xmlns:c15="http://schemas.microsoft.com/office/drawing/2012/chart" uri="{CE6537A1-D6FC-4f65-9D91-7224C49458BB}"/>
                <c:ext xmlns:c16="http://schemas.microsoft.com/office/drawing/2014/chart" uri="{C3380CC4-5D6E-409C-BE32-E72D297353CC}">
                  <c16:uniqueId val="{00000007-2079-4C4E-BF27-2B8CB57BD320}"/>
                </c:ext>
              </c:extLst>
            </c:dLbl>
            <c:dLbl>
              <c:idx val="4"/>
              <c:delete val="1"/>
              <c:extLst>
                <c:ext xmlns:c15="http://schemas.microsoft.com/office/drawing/2012/chart" uri="{CE6537A1-D6FC-4f65-9D91-7224C49458BB}"/>
                <c:ext xmlns:c16="http://schemas.microsoft.com/office/drawing/2014/chart" uri="{C3380CC4-5D6E-409C-BE32-E72D297353CC}">
                  <c16:uniqueId val="{00000008-2079-4C4E-BF27-2B8CB57BD320}"/>
                </c:ext>
              </c:extLst>
            </c:dLbl>
            <c:dLbl>
              <c:idx val="5"/>
              <c:delete val="1"/>
              <c:extLst>
                <c:ext xmlns:c15="http://schemas.microsoft.com/office/drawing/2012/chart" uri="{CE6537A1-D6FC-4f65-9D91-7224C49458BB}"/>
                <c:ext xmlns:c16="http://schemas.microsoft.com/office/drawing/2014/chart" uri="{C3380CC4-5D6E-409C-BE32-E72D297353CC}">
                  <c16:uniqueId val="{00000009-2079-4C4E-BF27-2B8CB57BD320}"/>
                </c:ext>
              </c:extLst>
            </c:dLbl>
            <c:dLbl>
              <c:idx val="6"/>
              <c:delete val="1"/>
              <c:extLst>
                <c:ext xmlns:c15="http://schemas.microsoft.com/office/drawing/2012/chart" uri="{CE6537A1-D6FC-4f65-9D91-7224C49458BB}"/>
                <c:ext xmlns:c16="http://schemas.microsoft.com/office/drawing/2014/chart" uri="{C3380CC4-5D6E-409C-BE32-E72D297353CC}">
                  <c16:uniqueId val="{00000001-2079-4C4E-BF27-2B8CB57BD320}"/>
                </c:ext>
              </c:extLst>
            </c:dLbl>
            <c:dLbl>
              <c:idx val="7"/>
              <c:delete val="1"/>
              <c:extLst>
                <c:ext xmlns:c15="http://schemas.microsoft.com/office/drawing/2012/chart" uri="{CE6537A1-D6FC-4f65-9D91-7224C49458BB}"/>
                <c:ext xmlns:c16="http://schemas.microsoft.com/office/drawing/2014/chart" uri="{C3380CC4-5D6E-409C-BE32-E72D297353CC}">
                  <c16:uniqueId val="{0000000A-2079-4C4E-BF27-2B8CB57BD320}"/>
                </c:ext>
              </c:extLst>
            </c:dLbl>
            <c:dLbl>
              <c:idx val="8"/>
              <c:delete val="1"/>
              <c:extLst>
                <c:ext xmlns:c15="http://schemas.microsoft.com/office/drawing/2012/chart" uri="{CE6537A1-D6FC-4f65-9D91-7224C49458BB}"/>
                <c:ext xmlns:c16="http://schemas.microsoft.com/office/drawing/2014/chart" uri="{C3380CC4-5D6E-409C-BE32-E72D297353CC}">
                  <c16:uniqueId val="{0000000B-2079-4C4E-BF27-2B8CB57BD320}"/>
                </c:ext>
              </c:extLst>
            </c:dLbl>
            <c:dLbl>
              <c:idx val="9"/>
              <c:delete val="1"/>
              <c:extLst>
                <c:ext xmlns:c15="http://schemas.microsoft.com/office/drawing/2012/chart" uri="{CE6537A1-D6FC-4f65-9D91-7224C49458BB}"/>
                <c:ext xmlns:c16="http://schemas.microsoft.com/office/drawing/2014/chart" uri="{C3380CC4-5D6E-409C-BE32-E72D297353CC}">
                  <c16:uniqueId val="{0000000C-2079-4C4E-BF27-2B8CB57BD320}"/>
                </c:ext>
              </c:extLst>
            </c:dLbl>
            <c:dLbl>
              <c:idx val="10"/>
              <c:delete val="1"/>
              <c:extLst>
                <c:ext xmlns:c15="http://schemas.microsoft.com/office/drawing/2012/chart" uri="{CE6537A1-D6FC-4f65-9D91-7224C49458BB}"/>
                <c:ext xmlns:c16="http://schemas.microsoft.com/office/drawing/2014/chart" uri="{C3380CC4-5D6E-409C-BE32-E72D297353CC}">
                  <c16:uniqueId val="{0000000D-2079-4C4E-BF27-2B8CB57BD320}"/>
                </c:ext>
              </c:extLst>
            </c:dLbl>
            <c:dLbl>
              <c:idx val="11"/>
              <c:delete val="1"/>
              <c:extLst>
                <c:ext xmlns:c15="http://schemas.microsoft.com/office/drawing/2012/chart" uri="{CE6537A1-D6FC-4f65-9D91-7224C49458BB}"/>
                <c:ext xmlns:c16="http://schemas.microsoft.com/office/drawing/2014/chart" uri="{C3380CC4-5D6E-409C-BE32-E72D297353CC}">
                  <c16:uniqueId val="{0000000E-2079-4C4E-BF27-2B8CB57BD320}"/>
                </c:ext>
              </c:extLst>
            </c:dLbl>
            <c:dLbl>
              <c:idx val="12"/>
              <c:delete val="1"/>
              <c:extLst>
                <c:ext xmlns:c15="http://schemas.microsoft.com/office/drawing/2012/chart" uri="{CE6537A1-D6FC-4f65-9D91-7224C49458BB}"/>
                <c:ext xmlns:c16="http://schemas.microsoft.com/office/drawing/2014/chart" uri="{C3380CC4-5D6E-409C-BE32-E72D297353CC}">
                  <c16:uniqueId val="{0000000F-2079-4C4E-BF27-2B8CB57BD320}"/>
                </c:ext>
              </c:extLst>
            </c:dLbl>
            <c:dLbl>
              <c:idx val="13"/>
              <c:delete val="1"/>
              <c:extLst>
                <c:ext xmlns:c15="http://schemas.microsoft.com/office/drawing/2012/chart" uri="{CE6537A1-D6FC-4f65-9D91-7224C49458BB}"/>
                <c:ext xmlns:c16="http://schemas.microsoft.com/office/drawing/2014/chart" uri="{C3380CC4-5D6E-409C-BE32-E72D297353CC}">
                  <c16:uniqueId val="{00000010-2079-4C4E-BF27-2B8CB57BD320}"/>
                </c:ext>
              </c:extLst>
            </c:dLbl>
            <c:dLbl>
              <c:idx val="14"/>
              <c:delete val="1"/>
              <c:extLst>
                <c:ext xmlns:c15="http://schemas.microsoft.com/office/drawing/2012/chart" uri="{CE6537A1-D6FC-4f65-9D91-7224C49458BB}"/>
                <c:ext xmlns:c16="http://schemas.microsoft.com/office/drawing/2014/chart" uri="{C3380CC4-5D6E-409C-BE32-E72D297353CC}">
                  <c16:uniqueId val="{00000011-2079-4C4E-BF27-2B8CB57BD32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'F106'!$A$6:$A$21</c:f>
              <c:strCache>
                <c:ptCount val="16"/>
                <c:pt idx="0">
                  <c:v>2006/09</c:v>
                </c:pt>
                <c:pt idx="1">
                  <c:v>2007/09</c:v>
                </c:pt>
                <c:pt idx="2">
                  <c:v>2008/09</c:v>
                </c:pt>
                <c:pt idx="3">
                  <c:v>2009/09</c:v>
                </c:pt>
                <c:pt idx="4">
                  <c:v>2010/09</c:v>
                </c:pt>
                <c:pt idx="5">
                  <c:v>2011/09</c:v>
                </c:pt>
                <c:pt idx="6">
                  <c:v>2012/09</c:v>
                </c:pt>
                <c:pt idx="7">
                  <c:v>2013/09</c:v>
                </c:pt>
                <c:pt idx="8">
                  <c:v>2014/09</c:v>
                </c:pt>
                <c:pt idx="9">
                  <c:v>2015/09</c:v>
                </c:pt>
                <c:pt idx="10">
                  <c:v>2016/09</c:v>
                </c:pt>
                <c:pt idx="11">
                  <c:v>2017/09</c:v>
                </c:pt>
                <c:pt idx="12">
                  <c:v>2018/09</c:v>
                </c:pt>
                <c:pt idx="13">
                  <c:v>2019/09</c:v>
                </c:pt>
                <c:pt idx="14">
                  <c:v>2020/09</c:v>
                </c:pt>
                <c:pt idx="15">
                  <c:v>2021/09</c:v>
                </c:pt>
              </c:strCache>
            </c:strRef>
          </c:cat>
          <c:val>
            <c:numRef>
              <c:f>'F106'!$B$6:$B$21</c:f>
              <c:numCache>
                <c:formatCode>#,##0</c:formatCode>
                <c:ptCount val="16"/>
                <c:pt idx="0">
                  <c:v>2711.024505417</c:v>
                </c:pt>
                <c:pt idx="1">
                  <c:v>2808.5861373090002</c:v>
                </c:pt>
                <c:pt idx="2">
                  <c:v>2540.0372967600001</c:v>
                </c:pt>
                <c:pt idx="3">
                  <c:v>2156.0867854779999</c:v>
                </c:pt>
                <c:pt idx="4">
                  <c:v>2565.4532558300002</c:v>
                </c:pt>
                <c:pt idx="5">
                  <c:v>2730.1810341310002</c:v>
                </c:pt>
                <c:pt idx="6">
                  <c:v>2622.5868942950001</c:v>
                </c:pt>
                <c:pt idx="7">
                  <c:v>2491.6026244730001</c:v>
                </c:pt>
                <c:pt idx="8">
                  <c:v>2003.0738918500001</c:v>
                </c:pt>
                <c:pt idx="9">
                  <c:v>3073.4642871299998</c:v>
                </c:pt>
                <c:pt idx="10">
                  <c:v>2257.2019772600001</c:v>
                </c:pt>
                <c:pt idx="11">
                  <c:v>2138.7394757860002</c:v>
                </c:pt>
                <c:pt idx="12">
                  <c:v>1852.7433452539999</c:v>
                </c:pt>
                <c:pt idx="13">
                  <c:v>1869.15929342</c:v>
                </c:pt>
                <c:pt idx="14">
                  <c:v>1471.0050672120001</c:v>
                </c:pt>
                <c:pt idx="15">
                  <c:v>1543.086057152</c:v>
                </c:pt>
              </c:numCache>
            </c:numRef>
          </c:val>
          <c:extLst>
            <c:ext xmlns:c16="http://schemas.microsoft.com/office/drawing/2014/chart" uri="{C3380CC4-5D6E-409C-BE32-E72D297353CC}">
              <c16:uniqueId val="{00000012-2079-4C4E-BF27-2B8CB57BD320}"/>
            </c:ext>
          </c:extLst>
        </c:ser>
        <c:dLbls>
          <c:dLblPos val="outEnd"/>
          <c:showLegendKey val="0"/>
          <c:showVal val="1"/>
          <c:showCatName val="0"/>
          <c:showSerName val="0"/>
          <c:showPercent val="0"/>
          <c:showBubbleSize val="0"/>
        </c:dLbls>
        <c:gapWidth val="50"/>
        <c:overlap val="-27"/>
        <c:axId val="540025024"/>
        <c:axId val="540032240"/>
      </c:bar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'F107'!$C$5</c:f>
              <c:strCache>
                <c:ptCount val="1"/>
                <c:pt idx="0">
                  <c:v>Valor de la producción</c:v>
                </c:pt>
              </c:strCache>
            </c:strRef>
          </c:tx>
          <c:spPr>
            <a:solidFill>
              <a:srgbClr val="C9D0D6"/>
            </a:solidFill>
            <a:ln>
              <a:noFill/>
            </a:ln>
            <a:effectLst/>
          </c:spPr>
          <c:invertIfNegative val="0"/>
          <c:dPt>
            <c:idx val="8"/>
            <c:invertIfNegative val="0"/>
            <c:bubble3D val="0"/>
            <c:spPr>
              <a:solidFill>
                <a:srgbClr val="7C878E"/>
              </a:solidFill>
              <a:ln>
                <a:noFill/>
              </a:ln>
              <a:effectLst/>
            </c:spPr>
            <c:extLst>
              <c:ext xmlns:c16="http://schemas.microsoft.com/office/drawing/2014/chart" uri="{C3380CC4-5D6E-409C-BE32-E72D297353CC}">
                <c16:uniqueId val="{00000001-65B6-479D-A609-93EF70600724}"/>
              </c:ext>
            </c:extLst>
          </c:dPt>
          <c:dPt>
            <c:idx val="20"/>
            <c:invertIfNegative val="0"/>
            <c:bubble3D val="0"/>
            <c:spPr>
              <a:solidFill>
                <a:srgbClr val="7C878E"/>
              </a:solidFill>
              <a:ln>
                <a:noFill/>
              </a:ln>
              <a:effectLst/>
            </c:spPr>
            <c:extLst>
              <c:ext xmlns:c16="http://schemas.microsoft.com/office/drawing/2014/chart" uri="{C3380CC4-5D6E-409C-BE32-E72D297353CC}">
                <c16:uniqueId val="{00000003-65B6-479D-A609-93EF70600724}"/>
              </c:ext>
            </c:extLst>
          </c:dPt>
          <c:dPt>
            <c:idx val="32"/>
            <c:invertIfNegative val="0"/>
            <c:bubble3D val="0"/>
            <c:spPr>
              <a:solidFill>
                <a:srgbClr val="7C878E"/>
              </a:solidFill>
              <a:ln>
                <a:noFill/>
              </a:ln>
              <a:effectLst/>
            </c:spPr>
            <c:extLst>
              <c:ext xmlns:c16="http://schemas.microsoft.com/office/drawing/2014/chart" uri="{C3380CC4-5D6E-409C-BE32-E72D297353CC}">
                <c16:uniqueId val="{00000005-65B6-479D-A609-93EF70600724}"/>
              </c:ext>
            </c:extLst>
          </c:dPt>
          <c:dPt>
            <c:idx val="44"/>
            <c:invertIfNegative val="0"/>
            <c:bubble3D val="0"/>
            <c:spPr>
              <a:solidFill>
                <a:srgbClr val="7C878E"/>
              </a:solidFill>
              <a:ln>
                <a:noFill/>
              </a:ln>
              <a:effectLst/>
            </c:spPr>
            <c:extLst>
              <c:ext xmlns:c16="http://schemas.microsoft.com/office/drawing/2014/chart" uri="{C3380CC4-5D6E-409C-BE32-E72D297353CC}">
                <c16:uniqueId val="{00000007-65B6-479D-A609-93EF70600724}"/>
              </c:ext>
            </c:extLst>
          </c:dPt>
          <c:dPt>
            <c:idx val="56"/>
            <c:invertIfNegative val="0"/>
            <c:bubble3D val="0"/>
            <c:spPr>
              <a:solidFill>
                <a:srgbClr val="7C878E"/>
              </a:solidFill>
              <a:ln>
                <a:noFill/>
              </a:ln>
              <a:effectLst/>
            </c:spPr>
            <c:extLst>
              <c:ext xmlns:c16="http://schemas.microsoft.com/office/drawing/2014/chart" uri="{C3380CC4-5D6E-409C-BE32-E72D297353CC}">
                <c16:uniqueId val="{00000009-65B6-479D-A609-93EF70600724}"/>
              </c:ext>
            </c:extLst>
          </c:dPt>
          <c:dPt>
            <c:idx val="68"/>
            <c:invertIfNegative val="0"/>
            <c:bubble3D val="0"/>
            <c:spPr>
              <a:solidFill>
                <a:srgbClr val="7C878E"/>
              </a:solidFill>
              <a:ln>
                <a:noFill/>
              </a:ln>
              <a:effectLst/>
            </c:spPr>
            <c:extLst>
              <c:ext xmlns:c16="http://schemas.microsoft.com/office/drawing/2014/chart" uri="{C3380CC4-5D6E-409C-BE32-E72D297353CC}">
                <c16:uniqueId val="{0000000B-65B6-479D-A609-93EF70600724}"/>
              </c:ext>
            </c:extLst>
          </c:dPt>
          <c:dPt>
            <c:idx val="80"/>
            <c:invertIfNegative val="0"/>
            <c:bubble3D val="0"/>
            <c:spPr>
              <a:solidFill>
                <a:srgbClr val="7C878E"/>
              </a:solidFill>
              <a:ln>
                <a:noFill/>
              </a:ln>
              <a:effectLst/>
            </c:spPr>
            <c:extLst>
              <c:ext xmlns:c16="http://schemas.microsoft.com/office/drawing/2014/chart" uri="{C3380CC4-5D6E-409C-BE32-E72D297353CC}">
                <c16:uniqueId val="{0000000D-65B6-479D-A609-93EF70600724}"/>
              </c:ext>
            </c:extLst>
          </c:dPt>
          <c:dPt>
            <c:idx val="92"/>
            <c:invertIfNegative val="0"/>
            <c:bubble3D val="0"/>
            <c:spPr>
              <a:solidFill>
                <a:srgbClr val="7C878E"/>
              </a:solidFill>
              <a:ln>
                <a:noFill/>
              </a:ln>
              <a:effectLst/>
            </c:spPr>
            <c:extLst>
              <c:ext xmlns:c16="http://schemas.microsoft.com/office/drawing/2014/chart" uri="{C3380CC4-5D6E-409C-BE32-E72D297353CC}">
                <c16:uniqueId val="{0000000F-65B6-479D-A609-93EF70600724}"/>
              </c:ext>
            </c:extLst>
          </c:dPt>
          <c:dPt>
            <c:idx val="104"/>
            <c:invertIfNegative val="0"/>
            <c:bubble3D val="0"/>
            <c:spPr>
              <a:solidFill>
                <a:srgbClr val="FBBB27"/>
              </a:solidFill>
              <a:ln>
                <a:noFill/>
              </a:ln>
              <a:effectLst/>
            </c:spPr>
            <c:extLst>
              <c:ext xmlns:c16="http://schemas.microsoft.com/office/drawing/2014/chart" uri="{C3380CC4-5D6E-409C-BE32-E72D297353CC}">
                <c16:uniqueId val="{00000011-65B6-479D-A609-93EF70600724}"/>
              </c:ext>
            </c:extLst>
          </c:dPt>
          <c:cat>
            <c:multiLvlStrRef>
              <c:f>'F107'!$A$6:$B$110</c:f>
              <c:multiLvlStrCache>
                <c:ptCount val="10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'F107'!$C$6:$C$110</c:f>
              <c:numCache>
                <c:formatCode>#,##0</c:formatCode>
                <c:ptCount val="105"/>
                <c:pt idx="0">
                  <c:v>1894.489002693</c:v>
                </c:pt>
                <c:pt idx="1">
                  <c:v>2285.2278420080002</c:v>
                </c:pt>
                <c:pt idx="2">
                  <c:v>1951.7494531350001</c:v>
                </c:pt>
                <c:pt idx="3">
                  <c:v>2175.4812712859998</c:v>
                </c:pt>
                <c:pt idx="4">
                  <c:v>2035.7041386769999</c:v>
                </c:pt>
                <c:pt idx="5">
                  <c:v>2248.3396784309998</c:v>
                </c:pt>
                <c:pt idx="6">
                  <c:v>2348.6737458900002</c:v>
                </c:pt>
                <c:pt idx="7">
                  <c:v>2738.4397930810001</c:v>
                </c:pt>
                <c:pt idx="8">
                  <c:v>2491.6026244730001</c:v>
                </c:pt>
                <c:pt idx="9">
                  <c:v>2368.2431536099998</c:v>
                </c:pt>
                <c:pt idx="10">
                  <c:v>2485.0202016819999</c:v>
                </c:pt>
                <c:pt idx="11">
                  <c:v>2407.3612207289998</c:v>
                </c:pt>
                <c:pt idx="12">
                  <c:v>1574.013285857</c:v>
                </c:pt>
                <c:pt idx="13">
                  <c:v>1679.347788495</c:v>
                </c:pt>
                <c:pt idx="14">
                  <c:v>1649.649151695</c:v>
                </c:pt>
                <c:pt idx="15">
                  <c:v>1610.1070104119999</c:v>
                </c:pt>
                <c:pt idx="16">
                  <c:v>1983.8585131570001</c:v>
                </c:pt>
                <c:pt idx="17">
                  <c:v>1977.752663881</c:v>
                </c:pt>
                <c:pt idx="18">
                  <c:v>1689.822677398</c:v>
                </c:pt>
                <c:pt idx="19">
                  <c:v>2010.1212929789999</c:v>
                </c:pt>
                <c:pt idx="20">
                  <c:v>2003.0738918500001</c:v>
                </c:pt>
                <c:pt idx="21">
                  <c:v>1928.8196125219999</c:v>
                </c:pt>
                <c:pt idx="22">
                  <c:v>1942.107419833</c:v>
                </c:pt>
                <c:pt idx="23">
                  <c:v>2321.6522857760001</c:v>
                </c:pt>
                <c:pt idx="24">
                  <c:v>2209.4747289289999</c:v>
                </c:pt>
                <c:pt idx="25">
                  <c:v>1868.261175443</c:v>
                </c:pt>
                <c:pt idx="26">
                  <c:v>2666.4913328950001</c:v>
                </c:pt>
                <c:pt idx="27">
                  <c:v>2330.124774075</c:v>
                </c:pt>
                <c:pt idx="28">
                  <c:v>2615.8516358030001</c:v>
                </c:pt>
                <c:pt idx="29">
                  <c:v>2317.7733903530002</c:v>
                </c:pt>
                <c:pt idx="30">
                  <c:v>2121.4071263790001</c:v>
                </c:pt>
                <c:pt idx="31">
                  <c:v>2911.1634085370001</c:v>
                </c:pt>
                <c:pt idx="32">
                  <c:v>3073.4642871299998</c:v>
                </c:pt>
                <c:pt idx="33">
                  <c:v>2489.6324842909999</c:v>
                </c:pt>
                <c:pt idx="34">
                  <c:v>2201.8290452659999</c:v>
                </c:pt>
                <c:pt idx="35">
                  <c:v>2032.009669413</c:v>
                </c:pt>
                <c:pt idx="36">
                  <c:v>2582.4303394610001</c:v>
                </c:pt>
                <c:pt idx="37">
                  <c:v>2683.0153910640001</c:v>
                </c:pt>
                <c:pt idx="38">
                  <c:v>1919.491318549</c:v>
                </c:pt>
                <c:pt idx="39">
                  <c:v>2240.3397922559998</c:v>
                </c:pt>
                <c:pt idx="40">
                  <c:v>2185.518440546</c:v>
                </c:pt>
                <c:pt idx="41">
                  <c:v>2146.7409138029998</c:v>
                </c:pt>
                <c:pt idx="42">
                  <c:v>2084.6418898729999</c:v>
                </c:pt>
                <c:pt idx="43">
                  <c:v>2495.2996727290001</c:v>
                </c:pt>
                <c:pt idx="44">
                  <c:v>2257.2019772600001</c:v>
                </c:pt>
                <c:pt idx="45">
                  <c:v>2398.863823528</c:v>
                </c:pt>
                <c:pt idx="46">
                  <c:v>2524.8973337920002</c:v>
                </c:pt>
                <c:pt idx="47">
                  <c:v>2284.360025473</c:v>
                </c:pt>
                <c:pt idx="48">
                  <c:v>1933.504086593</c:v>
                </c:pt>
                <c:pt idx="49">
                  <c:v>2183.8845315489998</c:v>
                </c:pt>
                <c:pt idx="50">
                  <c:v>2230.315251774</c:v>
                </c:pt>
                <c:pt idx="51">
                  <c:v>2505.9196947949999</c:v>
                </c:pt>
                <c:pt idx="52">
                  <c:v>2653.2230326839999</c:v>
                </c:pt>
                <c:pt idx="53">
                  <c:v>2856.25875189</c:v>
                </c:pt>
                <c:pt idx="54">
                  <c:v>2113.3048988669998</c:v>
                </c:pt>
                <c:pt idx="55">
                  <c:v>2341.0457055470001</c:v>
                </c:pt>
                <c:pt idx="56">
                  <c:v>2138.7394757860002</c:v>
                </c:pt>
                <c:pt idx="57">
                  <c:v>2328.155214716</c:v>
                </c:pt>
                <c:pt idx="58">
                  <c:v>2188.4737942239999</c:v>
                </c:pt>
                <c:pt idx="59">
                  <c:v>2738.79935746</c:v>
                </c:pt>
                <c:pt idx="60">
                  <c:v>1943.3097480609999</c:v>
                </c:pt>
                <c:pt idx="61">
                  <c:v>1833.0975500510001</c:v>
                </c:pt>
                <c:pt idx="62">
                  <c:v>1993.3354172859999</c:v>
                </c:pt>
                <c:pt idx="63">
                  <c:v>2020.074211823</c:v>
                </c:pt>
                <c:pt idx="64">
                  <c:v>2541.948392153</c:v>
                </c:pt>
                <c:pt idx="65">
                  <c:v>2100.354253905</c:v>
                </c:pt>
                <c:pt idx="66">
                  <c:v>2384.4574904649999</c:v>
                </c:pt>
                <c:pt idx="67">
                  <c:v>2818.0111267080001</c:v>
                </c:pt>
                <c:pt idx="68">
                  <c:v>1852.7433452539999</c:v>
                </c:pt>
                <c:pt idx="69">
                  <c:v>2258.9147784229999</c:v>
                </c:pt>
                <c:pt idx="70">
                  <c:v>1720.1555108</c:v>
                </c:pt>
                <c:pt idx="71">
                  <c:v>2789.8769758859999</c:v>
                </c:pt>
                <c:pt idx="72">
                  <c:v>1768.7447041519999</c:v>
                </c:pt>
                <c:pt idx="73">
                  <c:v>1743.1875806170001</c:v>
                </c:pt>
                <c:pt idx="74">
                  <c:v>1986.6897139979999</c:v>
                </c:pt>
                <c:pt idx="75">
                  <c:v>1733.73172935</c:v>
                </c:pt>
                <c:pt idx="76">
                  <c:v>1798.6615119109999</c:v>
                </c:pt>
                <c:pt idx="77">
                  <c:v>1780.596483992</c:v>
                </c:pt>
                <c:pt idx="78">
                  <c:v>1764.628665447</c:v>
                </c:pt>
                <c:pt idx="79">
                  <c:v>1883.842661506</c:v>
                </c:pt>
                <c:pt idx="80">
                  <c:v>1869.15929342</c:v>
                </c:pt>
                <c:pt idx="81">
                  <c:v>1950.5947778069999</c:v>
                </c:pt>
                <c:pt idx="82">
                  <c:v>1916.1944893360001</c:v>
                </c:pt>
                <c:pt idx="83">
                  <c:v>1925.1618791159999</c:v>
                </c:pt>
                <c:pt idx="84">
                  <c:v>1583.2968420730001</c:v>
                </c:pt>
                <c:pt idx="85">
                  <c:v>1672.5844089719999</c:v>
                </c:pt>
                <c:pt idx="86">
                  <c:v>1555.8531746660001</c:v>
                </c:pt>
                <c:pt idx="87">
                  <c:v>1277.8516513100001</c:v>
                </c:pt>
                <c:pt idx="88">
                  <c:v>1223.713025258</c:v>
                </c:pt>
                <c:pt idx="89">
                  <c:v>1307.371234209</c:v>
                </c:pt>
                <c:pt idx="90">
                  <c:v>1307.3254495050001</c:v>
                </c:pt>
                <c:pt idx="91">
                  <c:v>1310.3460591789999</c:v>
                </c:pt>
                <c:pt idx="92">
                  <c:v>1471.0050672120001</c:v>
                </c:pt>
                <c:pt idx="93">
                  <c:v>1363.4424942529999</c:v>
                </c:pt>
                <c:pt idx="94">
                  <c:v>1460.688703861</c:v>
                </c:pt>
                <c:pt idx="95">
                  <c:v>1393.5600072550001</c:v>
                </c:pt>
                <c:pt idx="96">
                  <c:v>1323.412155429</c:v>
                </c:pt>
                <c:pt idx="97">
                  <c:v>1285.704185396</c:v>
                </c:pt>
                <c:pt idx="98">
                  <c:v>1562.2819323379999</c:v>
                </c:pt>
                <c:pt idx="99">
                  <c:v>1404.678035726</c:v>
                </c:pt>
                <c:pt idx="100">
                  <c:v>1324.3402681709999</c:v>
                </c:pt>
                <c:pt idx="101">
                  <c:v>1248.675763365</c:v>
                </c:pt>
                <c:pt idx="102">
                  <c:v>1498.2356071429999</c:v>
                </c:pt>
                <c:pt idx="103">
                  <c:v>1314.2402707599999</c:v>
                </c:pt>
                <c:pt idx="104">
                  <c:v>1543.086057152</c:v>
                </c:pt>
              </c:numCache>
            </c:numRef>
          </c:val>
          <c:extLst>
            <c:ext xmlns:c16="http://schemas.microsoft.com/office/drawing/2014/chart" uri="{C3380CC4-5D6E-409C-BE32-E72D297353CC}">
              <c16:uniqueId val="{00000012-65B6-479D-A609-93EF70600724}"/>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'F107'!$D$5</c:f>
              <c:strCache>
                <c:ptCount val="1"/>
                <c:pt idx="0">
                  <c:v>Promedio</c:v>
                </c:pt>
              </c:strCache>
            </c:strRef>
          </c:tx>
          <c:spPr>
            <a:ln w="28575" cap="rnd">
              <a:solidFill>
                <a:srgbClr val="B69630"/>
              </a:solidFill>
              <a:round/>
            </a:ln>
            <a:effectLst/>
          </c:spPr>
          <c:marker>
            <c:symbol val="none"/>
          </c:marker>
          <c:cat>
            <c:multiLvlStrRef>
              <c:f>'F107'!$A$6:$B$110</c:f>
              <c:multiLvlStrCache>
                <c:ptCount val="10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'F107'!$D$6:$D$110</c:f>
              <c:numCache>
                <c:formatCode>#,##0</c:formatCode>
                <c:ptCount val="105"/>
                <c:pt idx="0">
                  <c:v>2527.46627940692</c:v>
                </c:pt>
                <c:pt idx="1">
                  <c:v>2537.5607932408302</c:v>
                </c:pt>
                <c:pt idx="2">
                  <c:v>2533.3422729833301</c:v>
                </c:pt>
                <c:pt idx="3">
                  <c:v>2562.3897347269199</c:v>
                </c:pt>
                <c:pt idx="4">
                  <c:v>2504.9085851989998</c:v>
                </c:pt>
                <c:pt idx="5">
                  <c:v>2470.5673086624201</c:v>
                </c:pt>
                <c:pt idx="6">
                  <c:v>2402.0975906121698</c:v>
                </c:pt>
                <c:pt idx="7">
                  <c:v>2366.8384883630001</c:v>
                </c:pt>
                <c:pt idx="8">
                  <c:v>2355.9231325444998</c:v>
                </c:pt>
                <c:pt idx="9">
                  <c:v>2335.9764883971702</c:v>
                </c:pt>
                <c:pt idx="10">
                  <c:v>2310.78935971192</c:v>
                </c:pt>
                <c:pt idx="11">
                  <c:v>2285.8610104745799</c:v>
                </c:pt>
                <c:pt idx="12">
                  <c:v>2259.1547007382501</c:v>
                </c:pt>
                <c:pt idx="13">
                  <c:v>2208.66469627883</c:v>
                </c:pt>
                <c:pt idx="14">
                  <c:v>2183.4896711588299</c:v>
                </c:pt>
                <c:pt idx="15">
                  <c:v>2136.3751494193298</c:v>
                </c:pt>
                <c:pt idx="16">
                  <c:v>2132.0546806259999</c:v>
                </c:pt>
                <c:pt idx="17">
                  <c:v>2109.50576274683</c:v>
                </c:pt>
                <c:pt idx="18">
                  <c:v>2054.60150703917</c:v>
                </c:pt>
                <c:pt idx="19">
                  <c:v>1993.9082986973301</c:v>
                </c:pt>
                <c:pt idx="20">
                  <c:v>1953.19757097875</c:v>
                </c:pt>
                <c:pt idx="21">
                  <c:v>1916.57894255475</c:v>
                </c:pt>
                <c:pt idx="22">
                  <c:v>1871.3362107339999</c:v>
                </c:pt>
                <c:pt idx="23">
                  <c:v>1864.1937994879199</c:v>
                </c:pt>
                <c:pt idx="24">
                  <c:v>1917.14891974392</c:v>
                </c:pt>
                <c:pt idx="25">
                  <c:v>1932.89170198958</c:v>
                </c:pt>
                <c:pt idx="26">
                  <c:v>2017.6285504229199</c:v>
                </c:pt>
                <c:pt idx="27">
                  <c:v>2077.6300307281699</c:v>
                </c:pt>
                <c:pt idx="28">
                  <c:v>2130.2961242820002</c:v>
                </c:pt>
                <c:pt idx="29">
                  <c:v>2158.63118482133</c:v>
                </c:pt>
                <c:pt idx="30">
                  <c:v>2194.5965555697499</c:v>
                </c:pt>
                <c:pt idx="31">
                  <c:v>2269.6833985329199</c:v>
                </c:pt>
                <c:pt idx="32">
                  <c:v>2358.8825981395798</c:v>
                </c:pt>
                <c:pt idx="33">
                  <c:v>2405.61700412033</c:v>
                </c:pt>
                <c:pt idx="34">
                  <c:v>2427.2604729064201</c:v>
                </c:pt>
                <c:pt idx="35">
                  <c:v>2403.1235882095002</c:v>
                </c:pt>
                <c:pt idx="36">
                  <c:v>2434.2032224205</c:v>
                </c:pt>
                <c:pt idx="37">
                  <c:v>2502.0994070555798</c:v>
                </c:pt>
                <c:pt idx="38">
                  <c:v>2439.84940586008</c:v>
                </c:pt>
                <c:pt idx="39">
                  <c:v>2432.3673240418302</c:v>
                </c:pt>
                <c:pt idx="40">
                  <c:v>2396.5062244370802</c:v>
                </c:pt>
                <c:pt idx="41">
                  <c:v>2382.2535180579198</c:v>
                </c:pt>
                <c:pt idx="42">
                  <c:v>2379.1897483490802</c:v>
                </c:pt>
                <c:pt idx="43">
                  <c:v>2344.5344370317498</c:v>
                </c:pt>
                <c:pt idx="44">
                  <c:v>2276.5125778759202</c:v>
                </c:pt>
                <c:pt idx="45">
                  <c:v>2268.9485228123299</c:v>
                </c:pt>
                <c:pt idx="46">
                  <c:v>2295.8708801895</c:v>
                </c:pt>
                <c:pt idx="47">
                  <c:v>2316.9000765278302</c:v>
                </c:pt>
                <c:pt idx="48">
                  <c:v>2262.8228887888299</c:v>
                </c:pt>
                <c:pt idx="49">
                  <c:v>2221.2286504959202</c:v>
                </c:pt>
                <c:pt idx="50">
                  <c:v>2247.1306449313302</c:v>
                </c:pt>
                <c:pt idx="51">
                  <c:v>2269.2623034762501</c:v>
                </c:pt>
                <c:pt idx="52">
                  <c:v>2308.2376861544199</c:v>
                </c:pt>
                <c:pt idx="53">
                  <c:v>2367.3641726616702</c:v>
                </c:pt>
                <c:pt idx="54">
                  <c:v>2369.7527567444999</c:v>
                </c:pt>
                <c:pt idx="55">
                  <c:v>2356.8982594793301</c:v>
                </c:pt>
                <c:pt idx="56">
                  <c:v>2347.0263843564999</c:v>
                </c:pt>
                <c:pt idx="57">
                  <c:v>2341.1340002888301</c:v>
                </c:pt>
                <c:pt idx="58">
                  <c:v>2313.09870532483</c:v>
                </c:pt>
                <c:pt idx="59">
                  <c:v>2350.9686496570798</c:v>
                </c:pt>
                <c:pt idx="60">
                  <c:v>2351.7857881127502</c:v>
                </c:pt>
                <c:pt idx="61">
                  <c:v>2322.5535396545802</c:v>
                </c:pt>
                <c:pt idx="62">
                  <c:v>2302.8052201139199</c:v>
                </c:pt>
                <c:pt idx="63">
                  <c:v>2262.3180965329202</c:v>
                </c:pt>
                <c:pt idx="64">
                  <c:v>2253.0452098219998</c:v>
                </c:pt>
                <c:pt idx="65">
                  <c:v>2190.0531683232498</c:v>
                </c:pt>
                <c:pt idx="66">
                  <c:v>2212.6492176230799</c:v>
                </c:pt>
                <c:pt idx="67">
                  <c:v>2252.3963360531702</c:v>
                </c:pt>
                <c:pt idx="68">
                  <c:v>2228.5633251754998</c:v>
                </c:pt>
                <c:pt idx="69">
                  <c:v>2222.7932888177502</c:v>
                </c:pt>
                <c:pt idx="70">
                  <c:v>2183.7667651990801</c:v>
                </c:pt>
                <c:pt idx="71">
                  <c:v>2188.0232334012499</c:v>
                </c:pt>
                <c:pt idx="72">
                  <c:v>2173.4761464088301</c:v>
                </c:pt>
                <c:pt idx="73">
                  <c:v>2165.9836489559998</c:v>
                </c:pt>
                <c:pt idx="74">
                  <c:v>2165.42984034867</c:v>
                </c:pt>
                <c:pt idx="75">
                  <c:v>2141.5679668092498</c:v>
                </c:pt>
                <c:pt idx="76">
                  <c:v>2079.6273934557498</c:v>
                </c:pt>
                <c:pt idx="77">
                  <c:v>2052.98091262967</c:v>
                </c:pt>
                <c:pt idx="78">
                  <c:v>2001.3285105448299</c:v>
                </c:pt>
                <c:pt idx="79">
                  <c:v>1923.48113844467</c:v>
                </c:pt>
                <c:pt idx="80">
                  <c:v>1924.8491341251699</c:v>
                </c:pt>
                <c:pt idx="81">
                  <c:v>1899.1558007404999</c:v>
                </c:pt>
                <c:pt idx="82">
                  <c:v>1915.4923822851699</c:v>
                </c:pt>
                <c:pt idx="83">
                  <c:v>1843.4327908876701</c:v>
                </c:pt>
                <c:pt idx="84">
                  <c:v>1827.97880238108</c:v>
                </c:pt>
                <c:pt idx="85">
                  <c:v>1822.0952047440001</c:v>
                </c:pt>
                <c:pt idx="86">
                  <c:v>1786.19215979967</c:v>
                </c:pt>
                <c:pt idx="87">
                  <c:v>1748.2021532963299</c:v>
                </c:pt>
                <c:pt idx="88">
                  <c:v>1700.28977940858</c:v>
                </c:pt>
                <c:pt idx="89">
                  <c:v>1660.85434192667</c:v>
                </c:pt>
                <c:pt idx="90">
                  <c:v>1622.74574059817</c:v>
                </c:pt>
                <c:pt idx="91">
                  <c:v>1574.95435707092</c:v>
                </c:pt>
                <c:pt idx="92">
                  <c:v>1541.7748382202501</c:v>
                </c:pt>
                <c:pt idx="93">
                  <c:v>1492.84548125742</c:v>
                </c:pt>
                <c:pt idx="94">
                  <c:v>1454.88666580117</c:v>
                </c:pt>
                <c:pt idx="95">
                  <c:v>1410.5865098127499</c:v>
                </c:pt>
                <c:pt idx="96">
                  <c:v>1388.9294525924199</c:v>
                </c:pt>
                <c:pt idx="97">
                  <c:v>1356.6894339610801</c:v>
                </c:pt>
                <c:pt idx="98">
                  <c:v>1357.2251637670799</c:v>
                </c:pt>
                <c:pt idx="99">
                  <c:v>1367.7940291350801</c:v>
                </c:pt>
                <c:pt idx="100">
                  <c:v>1376.1796327111699</c:v>
                </c:pt>
                <c:pt idx="101">
                  <c:v>1371.28834347417</c:v>
                </c:pt>
                <c:pt idx="102">
                  <c:v>1387.19752327733</c:v>
                </c:pt>
                <c:pt idx="103">
                  <c:v>1387.52204090908</c:v>
                </c:pt>
                <c:pt idx="104">
                  <c:v>1393.5287900707499</c:v>
                </c:pt>
              </c:numCache>
            </c:numRef>
          </c:val>
          <c:smooth val="0"/>
          <c:extLst>
            <c:ext xmlns:c16="http://schemas.microsoft.com/office/drawing/2014/chart" uri="{C3380CC4-5D6E-409C-BE32-E72D297353CC}">
              <c16:uniqueId val="{00000013-65B6-479D-A609-93EF70600724}"/>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'F108'!$C$5</c:f>
              <c:strCache>
                <c:ptCount val="1"/>
                <c:pt idx="0">
                  <c:v>Variación</c:v>
                </c:pt>
              </c:strCache>
            </c:strRef>
          </c:tx>
          <c:spPr>
            <a:solidFill>
              <a:srgbClr val="C9D0D6"/>
            </a:solidFill>
            <a:ln>
              <a:noFill/>
            </a:ln>
            <a:effectLst/>
          </c:spPr>
          <c:invertIfNegative val="0"/>
          <c:dPt>
            <c:idx val="8"/>
            <c:invertIfNegative val="0"/>
            <c:bubble3D val="0"/>
            <c:spPr>
              <a:solidFill>
                <a:srgbClr val="7C878E"/>
              </a:solidFill>
              <a:ln>
                <a:noFill/>
              </a:ln>
              <a:effectLst/>
            </c:spPr>
            <c:extLst>
              <c:ext xmlns:c16="http://schemas.microsoft.com/office/drawing/2014/chart" uri="{C3380CC4-5D6E-409C-BE32-E72D297353CC}">
                <c16:uniqueId val="{00000001-15FB-4A47-A404-DBB85979DA89}"/>
              </c:ext>
            </c:extLst>
          </c:dPt>
          <c:dPt>
            <c:idx val="20"/>
            <c:invertIfNegative val="0"/>
            <c:bubble3D val="0"/>
            <c:spPr>
              <a:solidFill>
                <a:srgbClr val="7C878E"/>
              </a:solidFill>
              <a:ln>
                <a:noFill/>
              </a:ln>
              <a:effectLst/>
            </c:spPr>
            <c:extLst>
              <c:ext xmlns:c16="http://schemas.microsoft.com/office/drawing/2014/chart" uri="{C3380CC4-5D6E-409C-BE32-E72D297353CC}">
                <c16:uniqueId val="{00000003-15FB-4A47-A404-DBB85979DA89}"/>
              </c:ext>
            </c:extLst>
          </c:dPt>
          <c:dPt>
            <c:idx val="32"/>
            <c:invertIfNegative val="0"/>
            <c:bubble3D val="0"/>
            <c:spPr>
              <a:solidFill>
                <a:srgbClr val="7C878E"/>
              </a:solidFill>
              <a:ln>
                <a:noFill/>
              </a:ln>
              <a:effectLst/>
            </c:spPr>
            <c:extLst>
              <c:ext xmlns:c16="http://schemas.microsoft.com/office/drawing/2014/chart" uri="{C3380CC4-5D6E-409C-BE32-E72D297353CC}">
                <c16:uniqueId val="{00000005-15FB-4A47-A404-DBB85979DA89}"/>
              </c:ext>
            </c:extLst>
          </c:dPt>
          <c:dPt>
            <c:idx val="44"/>
            <c:invertIfNegative val="0"/>
            <c:bubble3D val="0"/>
            <c:spPr>
              <a:solidFill>
                <a:srgbClr val="7C878E"/>
              </a:solidFill>
              <a:ln>
                <a:noFill/>
              </a:ln>
              <a:effectLst/>
            </c:spPr>
            <c:extLst>
              <c:ext xmlns:c16="http://schemas.microsoft.com/office/drawing/2014/chart" uri="{C3380CC4-5D6E-409C-BE32-E72D297353CC}">
                <c16:uniqueId val="{00000007-15FB-4A47-A404-DBB85979DA89}"/>
              </c:ext>
            </c:extLst>
          </c:dPt>
          <c:dPt>
            <c:idx val="56"/>
            <c:invertIfNegative val="0"/>
            <c:bubble3D val="0"/>
            <c:spPr>
              <a:solidFill>
                <a:srgbClr val="7C878E"/>
              </a:solidFill>
              <a:ln>
                <a:noFill/>
              </a:ln>
              <a:effectLst/>
            </c:spPr>
            <c:extLst>
              <c:ext xmlns:c16="http://schemas.microsoft.com/office/drawing/2014/chart" uri="{C3380CC4-5D6E-409C-BE32-E72D297353CC}">
                <c16:uniqueId val="{00000009-15FB-4A47-A404-DBB85979DA89}"/>
              </c:ext>
            </c:extLst>
          </c:dPt>
          <c:dPt>
            <c:idx val="68"/>
            <c:invertIfNegative val="0"/>
            <c:bubble3D val="0"/>
            <c:spPr>
              <a:solidFill>
                <a:srgbClr val="7C878E"/>
              </a:solidFill>
              <a:ln>
                <a:noFill/>
              </a:ln>
              <a:effectLst/>
            </c:spPr>
            <c:extLst>
              <c:ext xmlns:c16="http://schemas.microsoft.com/office/drawing/2014/chart" uri="{C3380CC4-5D6E-409C-BE32-E72D297353CC}">
                <c16:uniqueId val="{0000000B-15FB-4A47-A404-DBB85979DA89}"/>
              </c:ext>
            </c:extLst>
          </c:dPt>
          <c:dPt>
            <c:idx val="80"/>
            <c:invertIfNegative val="0"/>
            <c:bubble3D val="0"/>
            <c:spPr>
              <a:solidFill>
                <a:srgbClr val="7C878E"/>
              </a:solidFill>
              <a:ln>
                <a:noFill/>
              </a:ln>
              <a:effectLst/>
            </c:spPr>
            <c:extLst>
              <c:ext xmlns:c16="http://schemas.microsoft.com/office/drawing/2014/chart" uri="{C3380CC4-5D6E-409C-BE32-E72D297353CC}">
                <c16:uniqueId val="{0000000D-15FB-4A47-A404-DBB85979DA89}"/>
              </c:ext>
            </c:extLst>
          </c:dPt>
          <c:dPt>
            <c:idx val="92"/>
            <c:invertIfNegative val="0"/>
            <c:bubble3D val="0"/>
            <c:spPr>
              <a:solidFill>
                <a:srgbClr val="7C878E"/>
              </a:solidFill>
              <a:ln>
                <a:noFill/>
              </a:ln>
              <a:effectLst/>
            </c:spPr>
            <c:extLst>
              <c:ext xmlns:c16="http://schemas.microsoft.com/office/drawing/2014/chart" uri="{C3380CC4-5D6E-409C-BE32-E72D297353CC}">
                <c16:uniqueId val="{0000000F-15FB-4A47-A404-DBB85979DA89}"/>
              </c:ext>
            </c:extLst>
          </c:dPt>
          <c:dPt>
            <c:idx val="104"/>
            <c:invertIfNegative val="0"/>
            <c:bubble3D val="0"/>
            <c:spPr>
              <a:solidFill>
                <a:srgbClr val="FBBB27"/>
              </a:solidFill>
              <a:ln>
                <a:noFill/>
              </a:ln>
              <a:effectLst/>
            </c:spPr>
            <c:extLst>
              <c:ext xmlns:c16="http://schemas.microsoft.com/office/drawing/2014/chart" uri="{C3380CC4-5D6E-409C-BE32-E72D297353CC}">
                <c16:uniqueId val="{00000011-15FB-4A47-A404-DBB85979DA89}"/>
              </c:ext>
            </c:extLst>
          </c:dPt>
          <c:cat>
            <c:multiLvlStrRef>
              <c:f>'F108'!$A$6:$B$110</c:f>
              <c:multiLvlStrCache>
                <c:ptCount val="10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'F108'!$C$6:$C$110</c:f>
              <c:numCache>
                <c:formatCode>0.0</c:formatCode>
                <c:ptCount val="105"/>
                <c:pt idx="0">
                  <c:v>-0.47355240180313501</c:v>
                </c:pt>
                <c:pt idx="1">
                  <c:v>1.57257808595226</c:v>
                </c:pt>
                <c:pt idx="2">
                  <c:v>2.0237160076320699</c:v>
                </c:pt>
                <c:pt idx="3">
                  <c:v>5.3995302011886599</c:v>
                </c:pt>
                <c:pt idx="4">
                  <c:v>2.1040767471631301</c:v>
                </c:pt>
                <c:pt idx="5">
                  <c:v>0.41285680708727002</c:v>
                </c:pt>
                <c:pt idx="6">
                  <c:v>-3.66970573873227</c:v>
                </c:pt>
                <c:pt idx="7">
                  <c:v>-7.1657826622313898</c:v>
                </c:pt>
                <c:pt idx="8">
                  <c:v>-7.2677943431433896</c:v>
                </c:pt>
                <c:pt idx="9">
                  <c:v>-8.0094028839736602</c:v>
                </c:pt>
                <c:pt idx="10">
                  <c:v>-8.8593399601294305</c:v>
                </c:pt>
                <c:pt idx="11">
                  <c:v>-10.313004675974</c:v>
                </c:pt>
                <c:pt idx="12">
                  <c:v>-10.6158321816118</c:v>
                </c:pt>
                <c:pt idx="13">
                  <c:v>-12.961112018993299</c:v>
                </c:pt>
                <c:pt idx="14">
                  <c:v>-13.80992239207</c:v>
                </c:pt>
                <c:pt idx="15">
                  <c:v>-16.625674835252401</c:v>
                </c:pt>
                <c:pt idx="16">
                  <c:v>-14.8849306029018</c:v>
                </c:pt>
                <c:pt idx="17">
                  <c:v>-14.6145196955215</c:v>
                </c:pt>
                <c:pt idx="18">
                  <c:v>-14.4663599402072</c:v>
                </c:pt>
                <c:pt idx="19">
                  <c:v>-15.756469716850001</c:v>
                </c:pt>
                <c:pt idx="20">
                  <c:v>-17.094172386294598</c:v>
                </c:pt>
                <c:pt idx="21">
                  <c:v>-17.9538427687766</c:v>
                </c:pt>
                <c:pt idx="22">
                  <c:v>-19.017447312147201</c:v>
                </c:pt>
                <c:pt idx="23">
                  <c:v>-18.446756344959098</c:v>
                </c:pt>
                <c:pt idx="24">
                  <c:v>-15.1386614153768</c:v>
                </c:pt>
                <c:pt idx="25">
                  <c:v>-12.4859601710424</c:v>
                </c:pt>
                <c:pt idx="26">
                  <c:v>-7.5961486297249197</c:v>
                </c:pt>
                <c:pt idx="27">
                  <c:v>-2.7497566945175098</c:v>
                </c:pt>
                <c:pt idx="28">
                  <c:v>-8.2481765593545003E-2</c:v>
                </c:pt>
                <c:pt idx="29">
                  <c:v>2.3287645353731001</c:v>
                </c:pt>
                <c:pt idx="30">
                  <c:v>6.8137323977887299</c:v>
                </c:pt>
                <c:pt idx="31">
                  <c:v>13.8308817920941</c:v>
                </c:pt>
                <c:pt idx="32">
                  <c:v>20.7703016422217</c:v>
                </c:pt>
                <c:pt idx="33">
                  <c:v>25.516197152500698</c:v>
                </c:pt>
                <c:pt idx="34">
                  <c:v>29.7073427523943</c:v>
                </c:pt>
                <c:pt idx="35">
                  <c:v>28.909536598052402</c:v>
                </c:pt>
                <c:pt idx="36">
                  <c:v>26.9699603067689</c:v>
                </c:pt>
                <c:pt idx="37">
                  <c:v>29.448504770344702</c:v>
                </c:pt>
                <c:pt idx="38">
                  <c:v>20.926590047938401</c:v>
                </c:pt>
                <c:pt idx="39">
                  <c:v>17.0741319709043</c:v>
                </c:pt>
                <c:pt idx="40">
                  <c:v>12.4963894512462</c:v>
                </c:pt>
                <c:pt idx="41">
                  <c:v>10.359450693059999</c:v>
                </c:pt>
                <c:pt idx="42">
                  <c:v>8.4112586575809196</c:v>
                </c:pt>
                <c:pt idx="43">
                  <c:v>3.2978625365641401</c:v>
                </c:pt>
                <c:pt idx="44">
                  <c:v>-3.4919084285343698</c:v>
                </c:pt>
                <c:pt idx="45">
                  <c:v>-5.6812236143124499</c:v>
                </c:pt>
                <c:pt idx="46">
                  <c:v>-5.4130817101631399</c:v>
                </c:pt>
                <c:pt idx="47">
                  <c:v>-3.5879765861692299</c:v>
                </c:pt>
                <c:pt idx="48">
                  <c:v>-7.0405105068117999</c:v>
                </c:pt>
                <c:pt idx="49">
                  <c:v>-11.225403585790801</c:v>
                </c:pt>
                <c:pt idx="50">
                  <c:v>-7.8987973792920902</c:v>
                </c:pt>
                <c:pt idx="51">
                  <c:v>-6.7056081108076304</c:v>
                </c:pt>
                <c:pt idx="52">
                  <c:v>-3.6832175682498001</c:v>
                </c:pt>
                <c:pt idx="53">
                  <c:v>-0.62501095216718205</c:v>
                </c:pt>
                <c:pt idx="54">
                  <c:v>-0.39664728763780799</c:v>
                </c:pt>
                <c:pt idx="55">
                  <c:v>0.52734659181361598</c:v>
                </c:pt>
                <c:pt idx="56">
                  <c:v>3.0974485784030201</c:v>
                </c:pt>
                <c:pt idx="57">
                  <c:v>3.1814506477664302</c:v>
                </c:pt>
                <c:pt idx="58">
                  <c:v>0.75038301517684802</c:v>
                </c:pt>
                <c:pt idx="59">
                  <c:v>1.4704377402544599</c:v>
                </c:pt>
                <c:pt idx="60">
                  <c:v>3.9315007712129799</c:v>
                </c:pt>
                <c:pt idx="61">
                  <c:v>4.5616595633252404</c:v>
                </c:pt>
                <c:pt idx="62">
                  <c:v>2.4775851510086202</c:v>
                </c:pt>
                <c:pt idx="63">
                  <c:v>-0.30601164672307002</c:v>
                </c:pt>
                <c:pt idx="64">
                  <c:v>-2.39110888204798</c:v>
                </c:pt>
                <c:pt idx="65">
                  <c:v>-7.4898068656273997</c:v>
                </c:pt>
                <c:pt idx="66">
                  <c:v>-6.6295329195962696</c:v>
                </c:pt>
                <c:pt idx="67">
                  <c:v>-4.4338750307046597</c:v>
                </c:pt>
                <c:pt idx="68">
                  <c:v>-5.0473680215350303</c:v>
                </c:pt>
                <c:pt idx="69">
                  <c:v>-5.05484570539247</c:v>
                </c:pt>
                <c:pt idx="70">
                  <c:v>-5.5912849645379801</c:v>
                </c:pt>
                <c:pt idx="71">
                  <c:v>-6.9309906059189998</c:v>
                </c:pt>
                <c:pt idx="72">
                  <c:v>-7.5818827805318803</c:v>
                </c:pt>
                <c:pt idx="73">
                  <c:v>-6.7412823009397203</c:v>
                </c:pt>
                <c:pt idx="74">
                  <c:v>-5.9655666300102501</c:v>
                </c:pt>
                <c:pt idx="75">
                  <c:v>-5.3374514357074903</c:v>
                </c:pt>
                <c:pt idx="76">
                  <c:v>-7.6970411250625004</c:v>
                </c:pt>
                <c:pt idx="77">
                  <c:v>-6.2588551582301797</c:v>
                </c:pt>
                <c:pt idx="78">
                  <c:v>-9.5505742796980204</c:v>
                </c:pt>
                <c:pt idx="79">
                  <c:v>-14.602900579427001</c:v>
                </c:pt>
                <c:pt idx="80">
                  <c:v>-13.6282504346793</c:v>
                </c:pt>
                <c:pt idx="81">
                  <c:v>-14.559945349186499</c:v>
                </c:pt>
                <c:pt idx="82">
                  <c:v>-12.2849375303804</c:v>
                </c:pt>
                <c:pt idx="83">
                  <c:v>-15.7489389167922</c:v>
                </c:pt>
                <c:pt idx="84">
                  <c:v>-15.896072501122401</c:v>
                </c:pt>
                <c:pt idx="85">
                  <c:v>-15.8767793273857</c:v>
                </c:pt>
                <c:pt idx="86">
                  <c:v>-17.513274892708498</c:v>
                </c:pt>
                <c:pt idx="87">
                  <c:v>-18.368121843874899</c:v>
                </c:pt>
                <c:pt idx="88">
                  <c:v>-18.2406528804574</c:v>
                </c:pt>
                <c:pt idx="89">
                  <c:v>-19.100351507931201</c:v>
                </c:pt>
                <c:pt idx="90">
                  <c:v>-18.916573063939602</c:v>
                </c:pt>
                <c:pt idx="91">
                  <c:v>-18.119584039985401</c:v>
                </c:pt>
                <c:pt idx="92">
                  <c:v>-19.901523143475998</c:v>
                </c:pt>
                <c:pt idx="93">
                  <c:v>-21.3942594559466</c:v>
                </c:pt>
                <c:pt idx="94">
                  <c:v>-24.0463350699678</c:v>
                </c:pt>
                <c:pt idx="95">
                  <c:v>-23.480448173349899</c:v>
                </c:pt>
                <c:pt idx="96">
                  <c:v>-24.0182954647379</c:v>
                </c:pt>
                <c:pt idx="97">
                  <c:v>-25.542341013311901</c:v>
                </c:pt>
                <c:pt idx="98">
                  <c:v>-24.015724941973499</c:v>
                </c:pt>
                <c:pt idx="99">
                  <c:v>-21.7599619954688</c:v>
                </c:pt>
                <c:pt idx="100">
                  <c:v>-19.062053458331899</c:v>
                </c:pt>
                <c:pt idx="101">
                  <c:v>-17.4347618055771</c:v>
                </c:pt>
                <c:pt idx="102">
                  <c:v>-14.5154112211077</c:v>
                </c:pt>
                <c:pt idx="103">
                  <c:v>-11.900809399354101</c:v>
                </c:pt>
                <c:pt idx="104">
                  <c:v>-9.6152852202872907</c:v>
                </c:pt>
              </c:numCache>
            </c:numRef>
          </c:val>
          <c:extLst>
            <c:ext xmlns:c16="http://schemas.microsoft.com/office/drawing/2014/chart" uri="{C3380CC4-5D6E-409C-BE32-E72D297353CC}">
              <c16:uniqueId val="{00000012-15FB-4A47-A404-DBB85979DA89}"/>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'F108'!$D$5</c:f>
              <c:strCache>
                <c:ptCount val="1"/>
                <c:pt idx="0">
                  <c:v>Variación promedio</c:v>
                </c:pt>
              </c:strCache>
            </c:strRef>
          </c:tx>
          <c:spPr>
            <a:ln w="28575" cap="rnd">
              <a:solidFill>
                <a:srgbClr val="B69630"/>
              </a:solidFill>
              <a:round/>
            </a:ln>
            <a:effectLst/>
          </c:spPr>
          <c:marker>
            <c:symbol val="none"/>
          </c:marker>
          <c:cat>
            <c:multiLvlStrRef>
              <c:f>'F108'!$A$6:$B$110</c:f>
              <c:multiLvlStrCache>
                <c:ptCount val="10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'F108'!$D$6:$D$110</c:f>
              <c:numCache>
                <c:formatCode>0.0</c:formatCode>
                <c:ptCount val="105"/>
                <c:pt idx="0">
                  <c:v>3.0256728215756099</c:v>
                </c:pt>
                <c:pt idx="1">
                  <c:v>2.4348001194693798</c:v>
                </c:pt>
                <c:pt idx="2">
                  <c:v>1.96971867507196</c:v>
                </c:pt>
                <c:pt idx="3">
                  <c:v>2.0539285037026702</c:v>
                </c:pt>
                <c:pt idx="4">
                  <c:v>1.8672707084586799</c:v>
                </c:pt>
                <c:pt idx="5">
                  <c:v>1.6124077556816401</c:v>
                </c:pt>
                <c:pt idx="6">
                  <c:v>1.1412458375688901</c:v>
                </c:pt>
                <c:pt idx="7">
                  <c:v>0.27579102671008299</c:v>
                </c:pt>
                <c:pt idx="8">
                  <c:v>-0.52054146934540602</c:v>
                </c:pt>
                <c:pt idx="9">
                  <c:v>-1.27649241203506</c:v>
                </c:pt>
                <c:pt idx="10">
                  <c:v>-1.9968543287577101</c:v>
                </c:pt>
                <c:pt idx="11">
                  <c:v>-2.8538187347469899</c:v>
                </c:pt>
                <c:pt idx="12">
                  <c:v>-3.6990087163977199</c:v>
                </c:pt>
                <c:pt idx="13">
                  <c:v>-4.91014955847651</c:v>
                </c:pt>
                <c:pt idx="14">
                  <c:v>-6.2296194251183499</c:v>
                </c:pt>
                <c:pt idx="15">
                  <c:v>-8.0650531781551003</c:v>
                </c:pt>
                <c:pt idx="16">
                  <c:v>-9.4808037906605094</c:v>
                </c:pt>
                <c:pt idx="17">
                  <c:v>-10.733085165877901</c:v>
                </c:pt>
                <c:pt idx="18">
                  <c:v>-11.6328063493341</c:v>
                </c:pt>
                <c:pt idx="19">
                  <c:v>-12.348696937219</c:v>
                </c:pt>
                <c:pt idx="20">
                  <c:v>-13.1675617741483</c:v>
                </c:pt>
                <c:pt idx="21">
                  <c:v>-13.996265097881899</c:v>
                </c:pt>
                <c:pt idx="22">
                  <c:v>-14.8427740438834</c:v>
                </c:pt>
                <c:pt idx="23">
                  <c:v>-15.520586682965501</c:v>
                </c:pt>
                <c:pt idx="24">
                  <c:v>-15.8974891191125</c:v>
                </c:pt>
                <c:pt idx="25">
                  <c:v>-15.8578931317833</c:v>
                </c:pt>
                <c:pt idx="26">
                  <c:v>-15.3400786515879</c:v>
                </c:pt>
                <c:pt idx="27">
                  <c:v>-14.183752139859999</c:v>
                </c:pt>
                <c:pt idx="28">
                  <c:v>-12.950214736751001</c:v>
                </c:pt>
                <c:pt idx="29">
                  <c:v>-11.5382743841764</c:v>
                </c:pt>
                <c:pt idx="30">
                  <c:v>-9.7649333560100793</c:v>
                </c:pt>
                <c:pt idx="31">
                  <c:v>-7.29932073026474</c:v>
                </c:pt>
                <c:pt idx="32">
                  <c:v>-4.1439478945550396</c:v>
                </c:pt>
                <c:pt idx="33">
                  <c:v>-0.52144456778192705</c:v>
                </c:pt>
                <c:pt idx="34">
                  <c:v>3.5389546042631901</c:v>
                </c:pt>
                <c:pt idx="35">
                  <c:v>7.4853123495141496</c:v>
                </c:pt>
                <c:pt idx="36">
                  <c:v>10.994364159692999</c:v>
                </c:pt>
                <c:pt idx="37">
                  <c:v>14.488902904808601</c:v>
                </c:pt>
                <c:pt idx="38">
                  <c:v>16.865797794613801</c:v>
                </c:pt>
                <c:pt idx="39">
                  <c:v>18.517788516732299</c:v>
                </c:pt>
                <c:pt idx="40">
                  <c:v>19.566027784802301</c:v>
                </c:pt>
                <c:pt idx="41">
                  <c:v>20.235251631276199</c:v>
                </c:pt>
                <c:pt idx="42">
                  <c:v>20.368378819592198</c:v>
                </c:pt>
                <c:pt idx="43">
                  <c:v>19.4906272149647</c:v>
                </c:pt>
                <c:pt idx="44">
                  <c:v>17.4687763757351</c:v>
                </c:pt>
                <c:pt idx="45">
                  <c:v>14.868991311834</c:v>
                </c:pt>
                <c:pt idx="46">
                  <c:v>11.9422892732875</c:v>
                </c:pt>
                <c:pt idx="47">
                  <c:v>9.2341631746023793</c:v>
                </c:pt>
                <c:pt idx="48">
                  <c:v>6.3999572734706502</c:v>
                </c:pt>
                <c:pt idx="49">
                  <c:v>3.0104649104593602</c:v>
                </c:pt>
                <c:pt idx="50">
                  <c:v>0.60834929152348505</c:v>
                </c:pt>
                <c:pt idx="51">
                  <c:v>-1.37329571528584</c:v>
                </c:pt>
                <c:pt idx="52">
                  <c:v>-2.7215963002438501</c:v>
                </c:pt>
                <c:pt idx="53">
                  <c:v>-3.6369681040127801</c:v>
                </c:pt>
                <c:pt idx="54">
                  <c:v>-4.3709602661143396</c:v>
                </c:pt>
                <c:pt idx="55">
                  <c:v>-4.60183659484355</c:v>
                </c:pt>
                <c:pt idx="56">
                  <c:v>-4.0527235109320996</c:v>
                </c:pt>
                <c:pt idx="57">
                  <c:v>-3.3141673224255301</c:v>
                </c:pt>
                <c:pt idx="58">
                  <c:v>-2.8005452619805302</c:v>
                </c:pt>
                <c:pt idx="59">
                  <c:v>-2.3790107347785598</c:v>
                </c:pt>
                <c:pt idx="60">
                  <c:v>-1.46467646160983</c:v>
                </c:pt>
                <c:pt idx="61">
                  <c:v>-0.14908786585016001</c:v>
                </c:pt>
                <c:pt idx="62">
                  <c:v>0.715610678341566</c:v>
                </c:pt>
                <c:pt idx="63">
                  <c:v>1.24891038368195</c:v>
                </c:pt>
                <c:pt idx="64">
                  <c:v>1.3565861075321</c:v>
                </c:pt>
                <c:pt idx="65">
                  <c:v>0.78451978141041201</c:v>
                </c:pt>
                <c:pt idx="66">
                  <c:v>0.26511264541387403</c:v>
                </c:pt>
                <c:pt idx="67">
                  <c:v>-0.148322489795982</c:v>
                </c:pt>
                <c:pt idx="68">
                  <c:v>-0.82705720645748604</c:v>
                </c:pt>
                <c:pt idx="69">
                  <c:v>-1.51341523588739</c:v>
                </c:pt>
                <c:pt idx="70">
                  <c:v>-2.0418875675303001</c:v>
                </c:pt>
                <c:pt idx="71">
                  <c:v>-2.7420065963780802</c:v>
                </c:pt>
                <c:pt idx="72">
                  <c:v>-3.7014552256901601</c:v>
                </c:pt>
                <c:pt idx="73">
                  <c:v>-4.64336704771224</c:v>
                </c:pt>
                <c:pt idx="74">
                  <c:v>-5.3469630294638097</c:v>
                </c:pt>
                <c:pt idx="75">
                  <c:v>-5.7662496785458401</c:v>
                </c:pt>
                <c:pt idx="76">
                  <c:v>-6.2084106987970502</c:v>
                </c:pt>
                <c:pt idx="77">
                  <c:v>-6.1058313898472898</c:v>
                </c:pt>
                <c:pt idx="78">
                  <c:v>-6.3492515031890999</c:v>
                </c:pt>
                <c:pt idx="79">
                  <c:v>-7.1966702989159597</c:v>
                </c:pt>
                <c:pt idx="80">
                  <c:v>-7.9117438333446497</c:v>
                </c:pt>
                <c:pt idx="81">
                  <c:v>-8.7038354703274798</c:v>
                </c:pt>
                <c:pt idx="82">
                  <c:v>-9.2616398508143494</c:v>
                </c:pt>
                <c:pt idx="83">
                  <c:v>-9.9964688767204493</c:v>
                </c:pt>
                <c:pt idx="84">
                  <c:v>-10.689318020103</c:v>
                </c:pt>
                <c:pt idx="85">
                  <c:v>-11.450609438973499</c:v>
                </c:pt>
                <c:pt idx="86">
                  <c:v>-12.412918460865001</c:v>
                </c:pt>
                <c:pt idx="87">
                  <c:v>-13.4988076615456</c:v>
                </c:pt>
                <c:pt idx="88">
                  <c:v>-14.3774419744952</c:v>
                </c:pt>
                <c:pt idx="89">
                  <c:v>-15.447566670303599</c:v>
                </c:pt>
                <c:pt idx="90">
                  <c:v>-16.2280665689904</c:v>
                </c:pt>
                <c:pt idx="91">
                  <c:v>-16.521123524036899</c:v>
                </c:pt>
                <c:pt idx="92">
                  <c:v>-17.04389624977</c:v>
                </c:pt>
                <c:pt idx="93">
                  <c:v>-17.613422425333301</c:v>
                </c:pt>
                <c:pt idx="94">
                  <c:v>-18.5935388869656</c:v>
                </c:pt>
                <c:pt idx="95">
                  <c:v>-19.237831325012099</c:v>
                </c:pt>
                <c:pt idx="96">
                  <c:v>-19.914683238646699</c:v>
                </c:pt>
                <c:pt idx="97">
                  <c:v>-20.720146712473898</c:v>
                </c:pt>
                <c:pt idx="98">
                  <c:v>-21.262017549912699</c:v>
                </c:pt>
                <c:pt idx="99">
                  <c:v>-21.544670895878799</c:v>
                </c:pt>
                <c:pt idx="100">
                  <c:v>-21.613120944035</c:v>
                </c:pt>
                <c:pt idx="101">
                  <c:v>-21.474321802172199</c:v>
                </c:pt>
                <c:pt idx="102">
                  <c:v>-21.1075583152696</c:v>
                </c:pt>
                <c:pt idx="103">
                  <c:v>-20.589327095216898</c:v>
                </c:pt>
                <c:pt idx="104">
                  <c:v>-19.7321406016179</c:v>
                </c:pt>
              </c:numCache>
            </c:numRef>
          </c:val>
          <c:smooth val="0"/>
          <c:extLst>
            <c:ext xmlns:c16="http://schemas.microsoft.com/office/drawing/2014/chart" uri="{C3380CC4-5D6E-409C-BE32-E72D297353CC}">
              <c16:uniqueId val="{00000013-15FB-4A47-A404-DBB85979DA89}"/>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6C61-45ED-8159-CFA00DCCA0F1}"/>
              </c:ext>
            </c:extLst>
          </c:dPt>
          <c:dPt>
            <c:idx val="1"/>
            <c:invertIfNegative val="0"/>
            <c:bubble3D val="0"/>
            <c:spPr>
              <a:solidFill>
                <a:srgbClr val="7C878E"/>
              </a:solidFill>
              <a:ln>
                <a:noFill/>
              </a:ln>
              <a:effectLst/>
            </c:spPr>
            <c:extLst>
              <c:ext xmlns:c16="http://schemas.microsoft.com/office/drawing/2014/chart" uri="{C3380CC4-5D6E-409C-BE32-E72D297353CC}">
                <c16:uniqueId val="{00000003-6C61-45ED-8159-CFA00DCCA0F1}"/>
              </c:ext>
            </c:extLst>
          </c:dPt>
          <c:dPt>
            <c:idx val="2"/>
            <c:invertIfNegative val="0"/>
            <c:bubble3D val="0"/>
            <c:spPr>
              <a:solidFill>
                <a:srgbClr val="7C878E"/>
              </a:solidFill>
              <a:ln>
                <a:noFill/>
              </a:ln>
              <a:effectLst/>
            </c:spPr>
            <c:extLst>
              <c:ext xmlns:c16="http://schemas.microsoft.com/office/drawing/2014/chart" uri="{C3380CC4-5D6E-409C-BE32-E72D297353CC}">
                <c16:uniqueId val="{00000005-6C61-45ED-8159-CFA00DCCA0F1}"/>
              </c:ext>
            </c:extLst>
          </c:dPt>
          <c:dPt>
            <c:idx val="3"/>
            <c:invertIfNegative val="0"/>
            <c:bubble3D val="0"/>
            <c:spPr>
              <a:solidFill>
                <a:srgbClr val="7C878E"/>
              </a:solidFill>
              <a:ln>
                <a:noFill/>
              </a:ln>
              <a:effectLst/>
            </c:spPr>
            <c:extLst>
              <c:ext xmlns:c16="http://schemas.microsoft.com/office/drawing/2014/chart" uri="{C3380CC4-5D6E-409C-BE32-E72D297353CC}">
                <c16:uniqueId val="{00000007-6C61-45ED-8159-CFA00DCCA0F1}"/>
              </c:ext>
            </c:extLst>
          </c:dPt>
          <c:dPt>
            <c:idx val="4"/>
            <c:invertIfNegative val="0"/>
            <c:bubble3D val="0"/>
            <c:spPr>
              <a:solidFill>
                <a:srgbClr val="7C878E"/>
              </a:solidFill>
              <a:ln>
                <a:noFill/>
              </a:ln>
              <a:effectLst/>
            </c:spPr>
            <c:extLst>
              <c:ext xmlns:c16="http://schemas.microsoft.com/office/drawing/2014/chart" uri="{C3380CC4-5D6E-409C-BE32-E72D297353CC}">
                <c16:uniqueId val="{00000009-6C61-45ED-8159-CFA00DCCA0F1}"/>
              </c:ext>
            </c:extLst>
          </c:dPt>
          <c:dPt>
            <c:idx val="5"/>
            <c:invertIfNegative val="0"/>
            <c:bubble3D val="0"/>
            <c:spPr>
              <a:solidFill>
                <a:srgbClr val="7C878E"/>
              </a:solidFill>
              <a:ln>
                <a:noFill/>
              </a:ln>
              <a:effectLst/>
            </c:spPr>
            <c:extLst>
              <c:ext xmlns:c16="http://schemas.microsoft.com/office/drawing/2014/chart" uri="{C3380CC4-5D6E-409C-BE32-E72D297353CC}">
                <c16:uniqueId val="{0000000B-6C61-45ED-8159-CFA00DCCA0F1}"/>
              </c:ext>
            </c:extLst>
          </c:dPt>
          <c:dPt>
            <c:idx val="6"/>
            <c:invertIfNegative val="0"/>
            <c:bubble3D val="0"/>
            <c:spPr>
              <a:solidFill>
                <a:srgbClr val="7C878E"/>
              </a:solidFill>
              <a:ln>
                <a:noFill/>
              </a:ln>
              <a:effectLst/>
            </c:spPr>
            <c:extLst>
              <c:ext xmlns:c16="http://schemas.microsoft.com/office/drawing/2014/chart" uri="{C3380CC4-5D6E-409C-BE32-E72D297353CC}">
                <c16:uniqueId val="{0000000D-6C61-45ED-8159-CFA00DCCA0F1}"/>
              </c:ext>
            </c:extLst>
          </c:dPt>
          <c:dPt>
            <c:idx val="7"/>
            <c:invertIfNegative val="0"/>
            <c:bubble3D val="0"/>
            <c:spPr>
              <a:solidFill>
                <a:srgbClr val="7C878E"/>
              </a:solidFill>
              <a:ln>
                <a:noFill/>
              </a:ln>
              <a:effectLst/>
            </c:spPr>
            <c:extLst>
              <c:ext xmlns:c16="http://schemas.microsoft.com/office/drawing/2014/chart" uri="{C3380CC4-5D6E-409C-BE32-E72D297353CC}">
                <c16:uniqueId val="{0000000F-6C61-45ED-8159-CFA00DCCA0F1}"/>
              </c:ext>
            </c:extLst>
          </c:dPt>
          <c:dPt>
            <c:idx val="8"/>
            <c:invertIfNegative val="0"/>
            <c:bubble3D val="0"/>
            <c:spPr>
              <a:solidFill>
                <a:srgbClr val="7C878E"/>
              </a:solidFill>
              <a:ln>
                <a:noFill/>
              </a:ln>
              <a:effectLst/>
            </c:spPr>
            <c:extLst>
              <c:ext xmlns:c16="http://schemas.microsoft.com/office/drawing/2014/chart" uri="{C3380CC4-5D6E-409C-BE32-E72D297353CC}">
                <c16:uniqueId val="{00000011-6C61-45ED-8159-CFA00DCCA0F1}"/>
              </c:ext>
            </c:extLst>
          </c:dPt>
          <c:dPt>
            <c:idx val="9"/>
            <c:invertIfNegative val="0"/>
            <c:bubble3D val="0"/>
            <c:spPr>
              <a:solidFill>
                <a:srgbClr val="7C878E"/>
              </a:solidFill>
              <a:ln>
                <a:noFill/>
              </a:ln>
              <a:effectLst/>
            </c:spPr>
            <c:extLst>
              <c:ext xmlns:c16="http://schemas.microsoft.com/office/drawing/2014/chart" uri="{C3380CC4-5D6E-409C-BE32-E72D297353CC}">
                <c16:uniqueId val="{00000013-6C61-45ED-8159-CFA00DCCA0F1}"/>
              </c:ext>
            </c:extLst>
          </c:dPt>
          <c:dPt>
            <c:idx val="10"/>
            <c:invertIfNegative val="0"/>
            <c:bubble3D val="0"/>
            <c:spPr>
              <a:solidFill>
                <a:srgbClr val="7C878E"/>
              </a:solidFill>
              <a:ln>
                <a:noFill/>
              </a:ln>
              <a:effectLst/>
            </c:spPr>
            <c:extLst>
              <c:ext xmlns:c16="http://schemas.microsoft.com/office/drawing/2014/chart" uri="{C3380CC4-5D6E-409C-BE32-E72D297353CC}">
                <c16:uniqueId val="{00000015-6C61-45ED-8159-CFA00DCCA0F1}"/>
              </c:ext>
            </c:extLst>
          </c:dPt>
          <c:dPt>
            <c:idx val="11"/>
            <c:invertIfNegative val="0"/>
            <c:bubble3D val="0"/>
            <c:spPr>
              <a:solidFill>
                <a:srgbClr val="7C878E"/>
              </a:solidFill>
              <a:ln>
                <a:noFill/>
              </a:ln>
              <a:effectLst/>
            </c:spPr>
            <c:extLst>
              <c:ext xmlns:c16="http://schemas.microsoft.com/office/drawing/2014/chart" uri="{C3380CC4-5D6E-409C-BE32-E72D297353CC}">
                <c16:uniqueId val="{00000017-6C61-45ED-8159-CFA00DCCA0F1}"/>
              </c:ext>
            </c:extLst>
          </c:dPt>
          <c:dPt>
            <c:idx val="12"/>
            <c:invertIfNegative val="0"/>
            <c:bubble3D val="0"/>
            <c:spPr>
              <a:solidFill>
                <a:srgbClr val="7C878E"/>
              </a:solidFill>
              <a:ln>
                <a:noFill/>
              </a:ln>
              <a:effectLst/>
            </c:spPr>
            <c:extLst>
              <c:ext xmlns:c16="http://schemas.microsoft.com/office/drawing/2014/chart" uri="{C3380CC4-5D6E-409C-BE32-E72D297353CC}">
                <c16:uniqueId val="{00000019-6C61-45ED-8159-CFA00DCCA0F1}"/>
              </c:ext>
            </c:extLst>
          </c:dPt>
          <c:dPt>
            <c:idx val="13"/>
            <c:invertIfNegative val="0"/>
            <c:bubble3D val="0"/>
            <c:spPr>
              <a:solidFill>
                <a:srgbClr val="7C878E"/>
              </a:solidFill>
              <a:ln>
                <a:noFill/>
              </a:ln>
              <a:effectLst/>
            </c:spPr>
            <c:extLst>
              <c:ext xmlns:c16="http://schemas.microsoft.com/office/drawing/2014/chart" uri="{C3380CC4-5D6E-409C-BE32-E72D297353CC}">
                <c16:uniqueId val="{0000001B-6C61-45ED-8159-CFA00DCCA0F1}"/>
              </c:ext>
            </c:extLst>
          </c:dPt>
          <c:dPt>
            <c:idx val="14"/>
            <c:invertIfNegative val="0"/>
            <c:bubble3D val="0"/>
            <c:spPr>
              <a:solidFill>
                <a:srgbClr val="7C878E"/>
              </a:solidFill>
              <a:ln>
                <a:noFill/>
              </a:ln>
              <a:effectLst/>
            </c:spPr>
            <c:extLst>
              <c:ext xmlns:c16="http://schemas.microsoft.com/office/drawing/2014/chart" uri="{C3380CC4-5D6E-409C-BE32-E72D297353CC}">
                <c16:uniqueId val="{0000001D-6C61-45ED-8159-CFA00DCCA0F1}"/>
              </c:ext>
            </c:extLst>
          </c:dPt>
          <c:dPt>
            <c:idx val="15"/>
            <c:invertIfNegative val="0"/>
            <c:bubble3D val="0"/>
            <c:spPr>
              <a:solidFill>
                <a:srgbClr val="7C878E"/>
              </a:solidFill>
              <a:ln>
                <a:noFill/>
              </a:ln>
              <a:effectLst/>
            </c:spPr>
            <c:extLst>
              <c:ext xmlns:c16="http://schemas.microsoft.com/office/drawing/2014/chart" uri="{C3380CC4-5D6E-409C-BE32-E72D297353CC}">
                <c16:uniqueId val="{0000001F-6C61-45ED-8159-CFA00DCCA0F1}"/>
              </c:ext>
            </c:extLst>
          </c:dPt>
          <c:dPt>
            <c:idx val="16"/>
            <c:invertIfNegative val="0"/>
            <c:bubble3D val="0"/>
            <c:spPr>
              <a:solidFill>
                <a:srgbClr val="7C878E"/>
              </a:solidFill>
              <a:ln>
                <a:noFill/>
              </a:ln>
              <a:effectLst/>
            </c:spPr>
            <c:extLst>
              <c:ext xmlns:c16="http://schemas.microsoft.com/office/drawing/2014/chart" uri="{C3380CC4-5D6E-409C-BE32-E72D297353CC}">
                <c16:uniqueId val="{00000021-6C61-45ED-8159-CFA00DCCA0F1}"/>
              </c:ext>
            </c:extLst>
          </c:dPt>
          <c:dPt>
            <c:idx val="17"/>
            <c:invertIfNegative val="0"/>
            <c:bubble3D val="0"/>
            <c:spPr>
              <a:solidFill>
                <a:srgbClr val="7C878E"/>
              </a:solidFill>
              <a:ln>
                <a:noFill/>
              </a:ln>
              <a:effectLst/>
            </c:spPr>
            <c:extLst>
              <c:ext xmlns:c16="http://schemas.microsoft.com/office/drawing/2014/chart" uri="{C3380CC4-5D6E-409C-BE32-E72D297353CC}">
                <c16:uniqueId val="{00000023-6C61-45ED-8159-CFA00DCCA0F1}"/>
              </c:ext>
            </c:extLst>
          </c:dPt>
          <c:dPt>
            <c:idx val="28"/>
            <c:invertIfNegative val="0"/>
            <c:bubble3D val="0"/>
            <c:spPr>
              <a:solidFill>
                <a:srgbClr val="FBBB27"/>
              </a:solidFill>
              <a:ln>
                <a:noFill/>
              </a:ln>
              <a:effectLst/>
            </c:spPr>
            <c:extLst>
              <c:ext xmlns:c16="http://schemas.microsoft.com/office/drawing/2014/chart" uri="{C3380CC4-5D6E-409C-BE32-E72D297353CC}">
                <c16:uniqueId val="{00000025-6C61-45ED-8159-CFA00DCCA0F1}"/>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'F109'!$A$6:$A$37</c:f>
              <c:strCache>
                <c:ptCount val="32"/>
                <c:pt idx="0">
                  <c:v>Tlaxcala</c:v>
                </c:pt>
                <c:pt idx="1">
                  <c:v>Morelos</c:v>
                </c:pt>
                <c:pt idx="2">
                  <c:v>Chiapas</c:v>
                </c:pt>
                <c:pt idx="3">
                  <c:v>Zacatecas</c:v>
                </c:pt>
                <c:pt idx="4">
                  <c:v>Nayarit</c:v>
                </c:pt>
                <c:pt idx="5">
                  <c:v>Michoacán</c:v>
                </c:pt>
                <c:pt idx="6">
                  <c:v>Baja California Sur</c:v>
                </c:pt>
                <c:pt idx="7">
                  <c:v>Hidalgo</c:v>
                </c:pt>
                <c:pt idx="8">
                  <c:v>Puebla</c:v>
                </c:pt>
                <c:pt idx="9">
                  <c:v>Guerrero</c:v>
                </c:pt>
                <c:pt idx="10">
                  <c:v>Durango</c:v>
                </c:pt>
                <c:pt idx="11">
                  <c:v>San Luis Potosí</c:v>
                </c:pt>
                <c:pt idx="12">
                  <c:v>Colima</c:v>
                </c:pt>
                <c:pt idx="13">
                  <c:v>Quintana Roo</c:v>
                </c:pt>
                <c:pt idx="14">
                  <c:v>Aguascalientes</c:v>
                </c:pt>
                <c:pt idx="15">
                  <c:v>Oaxaca</c:v>
                </c:pt>
                <c:pt idx="16">
                  <c:v>Yucatán</c:v>
                </c:pt>
                <c:pt idx="17">
                  <c:v>Sinaloa</c:v>
                </c:pt>
                <c:pt idx="18">
                  <c:v>Tamaulipas</c:v>
                </c:pt>
                <c:pt idx="19">
                  <c:v>Querétaro</c:v>
                </c:pt>
                <c:pt idx="20">
                  <c:v>Coahuila</c:v>
                </c:pt>
                <c:pt idx="21">
                  <c:v>Campeche</c:v>
                </c:pt>
                <c:pt idx="22">
                  <c:v>Chihuahua</c:v>
                </c:pt>
                <c:pt idx="23">
                  <c:v>Ciudad de México</c:v>
                </c:pt>
                <c:pt idx="24">
                  <c:v>Veracruz</c:v>
                </c:pt>
                <c:pt idx="25">
                  <c:v>Baja California</c:v>
                </c:pt>
                <c:pt idx="26">
                  <c:v>Sonora</c:v>
                </c:pt>
                <c:pt idx="27">
                  <c:v>Guanajuato</c:v>
                </c:pt>
                <c:pt idx="28">
                  <c:v>Jalisco</c:v>
                </c:pt>
                <c:pt idx="29">
                  <c:v>Tabasco</c:v>
                </c:pt>
                <c:pt idx="30">
                  <c:v>Nuevo León</c:v>
                </c:pt>
                <c:pt idx="31">
                  <c:v>Estado de México</c:v>
                </c:pt>
              </c:strCache>
            </c:strRef>
          </c:cat>
          <c:val>
            <c:numRef>
              <c:f>'F109'!$B$6:$B$37</c:f>
              <c:numCache>
                <c:formatCode>0.0</c:formatCode>
                <c:ptCount val="32"/>
                <c:pt idx="0">
                  <c:v>0.145207775768393</c:v>
                </c:pt>
                <c:pt idx="1">
                  <c:v>0.35433619373642</c:v>
                </c:pt>
                <c:pt idx="2">
                  <c:v>0.53990054564731604</c:v>
                </c:pt>
                <c:pt idx="3">
                  <c:v>0.71237954753295496</c:v>
                </c:pt>
                <c:pt idx="4">
                  <c:v>0.73841505364478199</c:v>
                </c:pt>
                <c:pt idx="5">
                  <c:v>0.81533803204515498</c:v>
                </c:pt>
                <c:pt idx="6">
                  <c:v>0.89120317718244102</c:v>
                </c:pt>
                <c:pt idx="7">
                  <c:v>0.92160046661608597</c:v>
                </c:pt>
                <c:pt idx="8">
                  <c:v>1.04925912062374</c:v>
                </c:pt>
                <c:pt idx="9">
                  <c:v>1.09804515733395</c:v>
                </c:pt>
                <c:pt idx="10">
                  <c:v>1.1704379529328499</c:v>
                </c:pt>
                <c:pt idx="11">
                  <c:v>1.3115590768741801</c:v>
                </c:pt>
                <c:pt idx="12">
                  <c:v>1.38610074452029</c:v>
                </c:pt>
                <c:pt idx="13">
                  <c:v>1.4472748151824399</c:v>
                </c:pt>
                <c:pt idx="14">
                  <c:v>1.58460576523116</c:v>
                </c:pt>
                <c:pt idx="15">
                  <c:v>1.7678030373276601</c:v>
                </c:pt>
                <c:pt idx="16">
                  <c:v>1.90819601147734</c:v>
                </c:pt>
                <c:pt idx="17">
                  <c:v>2.2746356203245299</c:v>
                </c:pt>
                <c:pt idx="18">
                  <c:v>2.3357883445509602</c:v>
                </c:pt>
                <c:pt idx="19">
                  <c:v>2.7002190189110098</c:v>
                </c:pt>
                <c:pt idx="20">
                  <c:v>3.1037420875403599</c:v>
                </c:pt>
                <c:pt idx="21">
                  <c:v>3.2127439782127398</c:v>
                </c:pt>
                <c:pt idx="22">
                  <c:v>3.54132454101725</c:v>
                </c:pt>
                <c:pt idx="23">
                  <c:v>3.8384262628786301</c:v>
                </c:pt>
                <c:pt idx="24">
                  <c:v>3.8540755540457798</c:v>
                </c:pt>
                <c:pt idx="25">
                  <c:v>4.1466138875726903</c:v>
                </c:pt>
                <c:pt idx="26">
                  <c:v>4.8785562350068004</c:v>
                </c:pt>
                <c:pt idx="27">
                  <c:v>5.1546246264478501</c:v>
                </c:pt>
                <c:pt idx="28">
                  <c:v>6.1519123514509202</c:v>
                </c:pt>
                <c:pt idx="29">
                  <c:v>9.2722832932622197</c:v>
                </c:pt>
                <c:pt idx="30">
                  <c:v>11.5839715396386</c:v>
                </c:pt>
                <c:pt idx="31">
                  <c:v>16.109420185462401</c:v>
                </c:pt>
              </c:numCache>
            </c:numRef>
          </c:val>
          <c:extLst>
            <c:ext xmlns:c16="http://schemas.microsoft.com/office/drawing/2014/chart" uri="{C3380CC4-5D6E-409C-BE32-E72D297353CC}">
              <c16:uniqueId val="{00000026-6C61-45ED-8159-CFA00DCCA0F1}"/>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B1A8-435B-B588-EC68FF594956}"/>
              </c:ext>
            </c:extLst>
          </c:dPt>
          <c:dPt>
            <c:idx val="1"/>
            <c:invertIfNegative val="0"/>
            <c:bubble3D val="0"/>
            <c:spPr>
              <a:solidFill>
                <a:srgbClr val="7C878E"/>
              </a:solidFill>
              <a:ln>
                <a:noFill/>
              </a:ln>
              <a:effectLst/>
            </c:spPr>
            <c:extLst>
              <c:ext xmlns:c16="http://schemas.microsoft.com/office/drawing/2014/chart" uri="{C3380CC4-5D6E-409C-BE32-E72D297353CC}">
                <c16:uniqueId val="{00000003-B1A8-435B-B588-EC68FF594956}"/>
              </c:ext>
            </c:extLst>
          </c:dPt>
          <c:dPt>
            <c:idx val="2"/>
            <c:invertIfNegative val="0"/>
            <c:bubble3D val="0"/>
            <c:spPr>
              <a:solidFill>
                <a:srgbClr val="7C878E"/>
              </a:solidFill>
              <a:ln>
                <a:noFill/>
              </a:ln>
              <a:effectLst/>
            </c:spPr>
            <c:extLst>
              <c:ext xmlns:c16="http://schemas.microsoft.com/office/drawing/2014/chart" uri="{C3380CC4-5D6E-409C-BE32-E72D297353CC}">
                <c16:uniqueId val="{00000005-B1A8-435B-B588-EC68FF594956}"/>
              </c:ext>
            </c:extLst>
          </c:dPt>
          <c:dPt>
            <c:idx val="3"/>
            <c:invertIfNegative val="0"/>
            <c:bubble3D val="0"/>
            <c:spPr>
              <a:solidFill>
                <a:srgbClr val="7C878E"/>
              </a:solidFill>
              <a:ln>
                <a:noFill/>
              </a:ln>
              <a:effectLst/>
            </c:spPr>
            <c:extLst>
              <c:ext xmlns:c16="http://schemas.microsoft.com/office/drawing/2014/chart" uri="{C3380CC4-5D6E-409C-BE32-E72D297353CC}">
                <c16:uniqueId val="{00000007-B1A8-435B-B588-EC68FF594956}"/>
              </c:ext>
            </c:extLst>
          </c:dPt>
          <c:dPt>
            <c:idx val="4"/>
            <c:invertIfNegative val="0"/>
            <c:bubble3D val="0"/>
            <c:spPr>
              <a:solidFill>
                <a:srgbClr val="7C878E"/>
              </a:solidFill>
              <a:ln>
                <a:noFill/>
              </a:ln>
              <a:effectLst/>
            </c:spPr>
            <c:extLst>
              <c:ext xmlns:c16="http://schemas.microsoft.com/office/drawing/2014/chart" uri="{C3380CC4-5D6E-409C-BE32-E72D297353CC}">
                <c16:uniqueId val="{00000009-B1A8-435B-B588-EC68FF594956}"/>
              </c:ext>
            </c:extLst>
          </c:dPt>
          <c:dPt>
            <c:idx val="5"/>
            <c:invertIfNegative val="0"/>
            <c:bubble3D val="0"/>
            <c:spPr>
              <a:solidFill>
                <a:srgbClr val="7C878E"/>
              </a:solidFill>
              <a:ln>
                <a:noFill/>
              </a:ln>
              <a:effectLst/>
            </c:spPr>
            <c:extLst>
              <c:ext xmlns:c16="http://schemas.microsoft.com/office/drawing/2014/chart" uri="{C3380CC4-5D6E-409C-BE32-E72D297353CC}">
                <c16:uniqueId val="{0000000B-B1A8-435B-B588-EC68FF594956}"/>
              </c:ext>
            </c:extLst>
          </c:dPt>
          <c:dPt>
            <c:idx val="6"/>
            <c:invertIfNegative val="0"/>
            <c:bubble3D val="0"/>
            <c:spPr>
              <a:solidFill>
                <a:srgbClr val="7C878E"/>
              </a:solidFill>
              <a:ln>
                <a:noFill/>
              </a:ln>
              <a:effectLst/>
            </c:spPr>
            <c:extLst>
              <c:ext xmlns:c16="http://schemas.microsoft.com/office/drawing/2014/chart" uri="{C3380CC4-5D6E-409C-BE32-E72D297353CC}">
                <c16:uniqueId val="{0000000D-B1A8-435B-B588-EC68FF594956}"/>
              </c:ext>
            </c:extLst>
          </c:dPt>
          <c:dPt>
            <c:idx val="7"/>
            <c:invertIfNegative val="0"/>
            <c:bubble3D val="0"/>
            <c:spPr>
              <a:solidFill>
                <a:srgbClr val="7C878E"/>
              </a:solidFill>
              <a:ln>
                <a:noFill/>
              </a:ln>
              <a:effectLst/>
            </c:spPr>
            <c:extLst>
              <c:ext xmlns:c16="http://schemas.microsoft.com/office/drawing/2014/chart" uri="{C3380CC4-5D6E-409C-BE32-E72D297353CC}">
                <c16:uniqueId val="{0000000F-B1A8-435B-B588-EC68FF594956}"/>
              </c:ext>
            </c:extLst>
          </c:dPt>
          <c:dPt>
            <c:idx val="8"/>
            <c:invertIfNegative val="0"/>
            <c:bubble3D val="0"/>
            <c:spPr>
              <a:solidFill>
                <a:srgbClr val="7C878E"/>
              </a:solidFill>
              <a:ln>
                <a:noFill/>
              </a:ln>
              <a:effectLst/>
            </c:spPr>
            <c:extLst>
              <c:ext xmlns:c16="http://schemas.microsoft.com/office/drawing/2014/chart" uri="{C3380CC4-5D6E-409C-BE32-E72D297353CC}">
                <c16:uniqueId val="{00000011-B1A8-435B-B588-EC68FF594956}"/>
              </c:ext>
            </c:extLst>
          </c:dPt>
          <c:dPt>
            <c:idx val="9"/>
            <c:invertIfNegative val="0"/>
            <c:bubble3D val="0"/>
            <c:spPr>
              <a:solidFill>
                <a:srgbClr val="7C878E"/>
              </a:solidFill>
              <a:ln>
                <a:noFill/>
              </a:ln>
              <a:effectLst/>
            </c:spPr>
            <c:extLst>
              <c:ext xmlns:c16="http://schemas.microsoft.com/office/drawing/2014/chart" uri="{C3380CC4-5D6E-409C-BE32-E72D297353CC}">
                <c16:uniqueId val="{00000013-B1A8-435B-B588-EC68FF594956}"/>
              </c:ext>
            </c:extLst>
          </c:dPt>
          <c:dPt>
            <c:idx val="10"/>
            <c:invertIfNegative val="0"/>
            <c:bubble3D val="0"/>
            <c:spPr>
              <a:solidFill>
                <a:srgbClr val="7C878E"/>
              </a:solidFill>
              <a:ln>
                <a:noFill/>
              </a:ln>
              <a:effectLst/>
            </c:spPr>
            <c:extLst>
              <c:ext xmlns:c16="http://schemas.microsoft.com/office/drawing/2014/chart" uri="{C3380CC4-5D6E-409C-BE32-E72D297353CC}">
                <c16:uniqueId val="{00000015-B1A8-435B-B588-EC68FF594956}"/>
              </c:ext>
            </c:extLst>
          </c:dPt>
          <c:dPt>
            <c:idx val="11"/>
            <c:invertIfNegative val="0"/>
            <c:bubble3D val="0"/>
            <c:spPr>
              <a:solidFill>
                <a:srgbClr val="7C878E"/>
              </a:solidFill>
              <a:ln>
                <a:noFill/>
              </a:ln>
              <a:effectLst/>
            </c:spPr>
            <c:extLst>
              <c:ext xmlns:c16="http://schemas.microsoft.com/office/drawing/2014/chart" uri="{C3380CC4-5D6E-409C-BE32-E72D297353CC}">
                <c16:uniqueId val="{00000017-B1A8-435B-B588-EC68FF594956}"/>
              </c:ext>
            </c:extLst>
          </c:dPt>
          <c:dPt>
            <c:idx val="12"/>
            <c:invertIfNegative val="0"/>
            <c:bubble3D val="0"/>
            <c:spPr>
              <a:solidFill>
                <a:srgbClr val="7C878E"/>
              </a:solidFill>
              <a:ln>
                <a:noFill/>
              </a:ln>
              <a:effectLst/>
            </c:spPr>
            <c:extLst>
              <c:ext xmlns:c16="http://schemas.microsoft.com/office/drawing/2014/chart" uri="{C3380CC4-5D6E-409C-BE32-E72D297353CC}">
                <c16:uniqueId val="{00000019-B1A8-435B-B588-EC68FF594956}"/>
              </c:ext>
            </c:extLst>
          </c:dPt>
          <c:dPt>
            <c:idx val="13"/>
            <c:invertIfNegative val="0"/>
            <c:bubble3D val="0"/>
            <c:spPr>
              <a:solidFill>
                <a:srgbClr val="7C878E"/>
              </a:solidFill>
              <a:ln>
                <a:noFill/>
              </a:ln>
              <a:effectLst/>
            </c:spPr>
            <c:extLst>
              <c:ext xmlns:c16="http://schemas.microsoft.com/office/drawing/2014/chart" uri="{C3380CC4-5D6E-409C-BE32-E72D297353CC}">
                <c16:uniqueId val="{0000001B-B1A8-435B-B588-EC68FF594956}"/>
              </c:ext>
            </c:extLst>
          </c:dPt>
          <c:dPt>
            <c:idx val="14"/>
            <c:invertIfNegative val="0"/>
            <c:bubble3D val="0"/>
            <c:spPr>
              <a:solidFill>
                <a:srgbClr val="7C878E"/>
              </a:solidFill>
              <a:ln>
                <a:noFill/>
              </a:ln>
              <a:effectLst/>
            </c:spPr>
            <c:extLst>
              <c:ext xmlns:c16="http://schemas.microsoft.com/office/drawing/2014/chart" uri="{C3380CC4-5D6E-409C-BE32-E72D297353CC}">
                <c16:uniqueId val="{0000001D-B1A8-435B-B588-EC68FF594956}"/>
              </c:ext>
            </c:extLst>
          </c:dPt>
          <c:dPt>
            <c:idx val="15"/>
            <c:invertIfNegative val="0"/>
            <c:bubble3D val="0"/>
            <c:spPr>
              <a:solidFill>
                <a:srgbClr val="7C878E"/>
              </a:solidFill>
              <a:ln>
                <a:noFill/>
              </a:ln>
              <a:effectLst/>
            </c:spPr>
            <c:extLst>
              <c:ext xmlns:c16="http://schemas.microsoft.com/office/drawing/2014/chart" uri="{C3380CC4-5D6E-409C-BE32-E72D297353CC}">
                <c16:uniqueId val="{0000001F-B1A8-435B-B588-EC68FF594956}"/>
              </c:ext>
            </c:extLst>
          </c:dPt>
          <c:dPt>
            <c:idx val="16"/>
            <c:invertIfNegative val="0"/>
            <c:bubble3D val="0"/>
            <c:spPr>
              <a:solidFill>
                <a:srgbClr val="7C878E"/>
              </a:solidFill>
              <a:ln>
                <a:noFill/>
              </a:ln>
              <a:effectLst/>
            </c:spPr>
            <c:extLst>
              <c:ext xmlns:c16="http://schemas.microsoft.com/office/drawing/2014/chart" uri="{C3380CC4-5D6E-409C-BE32-E72D297353CC}">
                <c16:uniqueId val="{00000021-B1A8-435B-B588-EC68FF594956}"/>
              </c:ext>
            </c:extLst>
          </c:dPt>
          <c:dPt>
            <c:idx val="17"/>
            <c:invertIfNegative val="0"/>
            <c:bubble3D val="0"/>
            <c:spPr>
              <a:solidFill>
                <a:srgbClr val="FBBB27"/>
              </a:solidFill>
              <a:ln>
                <a:noFill/>
              </a:ln>
              <a:effectLst/>
            </c:spPr>
            <c:extLst>
              <c:ext xmlns:c16="http://schemas.microsoft.com/office/drawing/2014/chart" uri="{C3380CC4-5D6E-409C-BE32-E72D297353CC}">
                <c16:uniqueId val="{00000023-B1A8-435B-B588-EC68FF594956}"/>
              </c:ext>
            </c:extLst>
          </c:dPt>
          <c:dPt>
            <c:idx val="20"/>
            <c:invertIfNegative val="0"/>
            <c:bubble3D val="0"/>
            <c:spPr>
              <a:solidFill>
                <a:srgbClr val="95682B"/>
              </a:solidFill>
              <a:ln>
                <a:noFill/>
              </a:ln>
              <a:effectLst/>
            </c:spPr>
            <c:extLst>
              <c:ext xmlns:c16="http://schemas.microsoft.com/office/drawing/2014/chart" uri="{C3380CC4-5D6E-409C-BE32-E72D297353CC}">
                <c16:uniqueId val="{00000025-B1A8-435B-B588-EC68FF594956}"/>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'F110'!$A$6:$A$38</c:f>
              <c:strCache>
                <c:ptCount val="33"/>
                <c:pt idx="0">
                  <c:v>Baja California Sur</c:v>
                </c:pt>
                <c:pt idx="1">
                  <c:v>San Luis Potosí</c:v>
                </c:pt>
                <c:pt idx="2">
                  <c:v>Quintana Roo</c:v>
                </c:pt>
                <c:pt idx="3">
                  <c:v>Chiapas</c:v>
                </c:pt>
                <c:pt idx="4">
                  <c:v>Aguascalientes</c:v>
                </c:pt>
                <c:pt idx="5">
                  <c:v>Michoacán</c:v>
                </c:pt>
                <c:pt idx="6">
                  <c:v>Ciudad de México</c:v>
                </c:pt>
                <c:pt idx="7">
                  <c:v>Coahuila</c:v>
                </c:pt>
                <c:pt idx="8">
                  <c:v>Baja California</c:v>
                </c:pt>
                <c:pt idx="9">
                  <c:v>Puebla</c:v>
                </c:pt>
                <c:pt idx="10">
                  <c:v>Yucatán</c:v>
                </c:pt>
                <c:pt idx="11">
                  <c:v>Guanajuato</c:v>
                </c:pt>
                <c:pt idx="12">
                  <c:v>Durango</c:v>
                </c:pt>
                <c:pt idx="13">
                  <c:v>Nuevo León</c:v>
                </c:pt>
                <c:pt idx="14">
                  <c:v>Zacatecas</c:v>
                </c:pt>
                <c:pt idx="15">
                  <c:v>Chihuahua</c:v>
                </c:pt>
                <c:pt idx="16">
                  <c:v>Hidalgo</c:v>
                </c:pt>
                <c:pt idx="17">
                  <c:v>Jalisco</c:v>
                </c:pt>
                <c:pt idx="18">
                  <c:v>Querétaro</c:v>
                </c:pt>
                <c:pt idx="19">
                  <c:v>Tamaulipas</c:v>
                </c:pt>
                <c:pt idx="20">
                  <c:v>Nacional</c:v>
                </c:pt>
                <c:pt idx="21">
                  <c:v>Guerrero</c:v>
                </c:pt>
                <c:pt idx="22">
                  <c:v>Tlaxcala</c:v>
                </c:pt>
                <c:pt idx="23">
                  <c:v>Veracruz</c:v>
                </c:pt>
                <c:pt idx="24">
                  <c:v>Sinaloa</c:v>
                </c:pt>
                <c:pt idx="25">
                  <c:v>Colima</c:v>
                </c:pt>
                <c:pt idx="26">
                  <c:v>Morelos</c:v>
                </c:pt>
                <c:pt idx="27">
                  <c:v>Campeche</c:v>
                </c:pt>
                <c:pt idx="28">
                  <c:v>Sonora</c:v>
                </c:pt>
                <c:pt idx="29">
                  <c:v>Nayarit</c:v>
                </c:pt>
                <c:pt idx="30">
                  <c:v>Estado de México</c:v>
                </c:pt>
                <c:pt idx="31">
                  <c:v>Oaxaca</c:v>
                </c:pt>
                <c:pt idx="32">
                  <c:v>Tabasco</c:v>
                </c:pt>
              </c:strCache>
            </c:strRef>
          </c:cat>
          <c:val>
            <c:numRef>
              <c:f>'F110'!$B$6:$B$38</c:f>
              <c:numCache>
                <c:formatCode>0.0</c:formatCode>
                <c:ptCount val="33"/>
                <c:pt idx="0">
                  <c:v>-53.661059652597103</c:v>
                </c:pt>
                <c:pt idx="1">
                  <c:v>-41.191721976844299</c:v>
                </c:pt>
                <c:pt idx="2">
                  <c:v>-39.1270640944687</c:v>
                </c:pt>
                <c:pt idx="3">
                  <c:v>-38.467794080838203</c:v>
                </c:pt>
                <c:pt idx="4">
                  <c:v>-22.111887803139801</c:v>
                </c:pt>
                <c:pt idx="5">
                  <c:v>-20.790106577588599</c:v>
                </c:pt>
                <c:pt idx="6">
                  <c:v>-20.024051022924699</c:v>
                </c:pt>
                <c:pt idx="7">
                  <c:v>-18.919994544709599</c:v>
                </c:pt>
                <c:pt idx="8">
                  <c:v>-17.279553628272399</c:v>
                </c:pt>
                <c:pt idx="9">
                  <c:v>-14.9237290920173</c:v>
                </c:pt>
                <c:pt idx="10">
                  <c:v>-14.826634540210501</c:v>
                </c:pt>
                <c:pt idx="11">
                  <c:v>-14.326491280543401</c:v>
                </c:pt>
                <c:pt idx="12">
                  <c:v>-10.920581044467101</c:v>
                </c:pt>
                <c:pt idx="13">
                  <c:v>-5.7500953090126004</c:v>
                </c:pt>
                <c:pt idx="14">
                  <c:v>-4.1938092468970396</c:v>
                </c:pt>
                <c:pt idx="15">
                  <c:v>-3.3923823791307699</c:v>
                </c:pt>
                <c:pt idx="16">
                  <c:v>2.7743430160988698</c:v>
                </c:pt>
                <c:pt idx="17">
                  <c:v>4.9001183984100898</c:v>
                </c:pt>
                <c:pt idx="18">
                  <c:v>6.5370035070447603</c:v>
                </c:pt>
                <c:pt idx="19">
                  <c:v>8.9987447693821601</c:v>
                </c:pt>
                <c:pt idx="20">
                  <c:v>9.81429074516147</c:v>
                </c:pt>
                <c:pt idx="21">
                  <c:v>17.0973138481733</c:v>
                </c:pt>
                <c:pt idx="22">
                  <c:v>17.785383638089499</c:v>
                </c:pt>
                <c:pt idx="23">
                  <c:v>23.740638766858702</c:v>
                </c:pt>
                <c:pt idx="24">
                  <c:v>24.845423767372701</c:v>
                </c:pt>
                <c:pt idx="25">
                  <c:v>26.437643361471501</c:v>
                </c:pt>
                <c:pt idx="26">
                  <c:v>30.4167554609297</c:v>
                </c:pt>
                <c:pt idx="27">
                  <c:v>32.163904245396701</c:v>
                </c:pt>
                <c:pt idx="28">
                  <c:v>38.765572772227003</c:v>
                </c:pt>
                <c:pt idx="29">
                  <c:v>58.498131610322801</c:v>
                </c:pt>
                <c:pt idx="30">
                  <c:v>67.405338310232494</c:v>
                </c:pt>
                <c:pt idx="31">
                  <c:v>86.772491899160499</c:v>
                </c:pt>
                <c:pt idx="32">
                  <c:v>153.81948823697601</c:v>
                </c:pt>
              </c:numCache>
            </c:numRef>
          </c:val>
          <c:extLst>
            <c:ext xmlns:c16="http://schemas.microsoft.com/office/drawing/2014/chart" uri="{C3380CC4-5D6E-409C-BE32-E72D297353CC}">
              <c16:uniqueId val="{00000026-B1A8-435B-B588-EC68FF594956}"/>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23"/>
            <c:invertIfNegative val="0"/>
            <c:bubble3D val="0"/>
            <c:spPr>
              <a:solidFill>
                <a:srgbClr val="FFC000"/>
              </a:solidFill>
              <a:ln>
                <a:noFill/>
              </a:ln>
              <a:effectLst/>
            </c:spPr>
            <c:extLst>
              <c:ext xmlns:c16="http://schemas.microsoft.com/office/drawing/2014/chart" uri="{C3380CC4-5D6E-409C-BE32-E72D297353CC}">
                <c16:uniqueId val="{00000001-58F6-4B94-BAF1-D2C9FAF15718}"/>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'F12'!$A$16:$A$39</c:f>
              <c:strCache>
                <c:ptCount val="24"/>
                <c:pt idx="0">
                  <c:v>Suiza</c:v>
                </c:pt>
                <c:pt idx="1">
                  <c:v>Francia</c:v>
                </c:pt>
                <c:pt idx="2">
                  <c:v>Chile</c:v>
                </c:pt>
                <c:pt idx="3">
                  <c:v>Costa Rica</c:v>
                </c:pt>
                <c:pt idx="4">
                  <c:v>Colombia</c:v>
                </c:pt>
                <c:pt idx="5">
                  <c:v>Argentina</c:v>
                </c:pt>
                <c:pt idx="6">
                  <c:v>Venezuela</c:v>
                </c:pt>
                <c:pt idx="7">
                  <c:v>India</c:v>
                </c:pt>
                <c:pt idx="8">
                  <c:v>Dinamarca</c:v>
                </c:pt>
                <c:pt idx="9">
                  <c:v>Singapur</c:v>
                </c:pt>
                <c:pt idx="10">
                  <c:v>Bélgica</c:v>
                </c:pt>
                <c:pt idx="11">
                  <c:v>Australia</c:v>
                </c:pt>
                <c:pt idx="12">
                  <c:v>Italia</c:v>
                </c:pt>
                <c:pt idx="13">
                  <c:v>Hong Kong</c:v>
                </c:pt>
                <c:pt idx="14">
                  <c:v>Otros países</c:v>
                </c:pt>
                <c:pt idx="15">
                  <c:v>China</c:v>
                </c:pt>
                <c:pt idx="16">
                  <c:v>Alemania</c:v>
                </c:pt>
                <c:pt idx="17">
                  <c:v>Países Bajos</c:v>
                </c:pt>
                <c:pt idx="18">
                  <c:v>Brasil</c:v>
                </c:pt>
                <c:pt idx="19">
                  <c:v>Japón</c:v>
                </c:pt>
                <c:pt idx="20">
                  <c:v>Canadá</c:v>
                </c:pt>
                <c:pt idx="21">
                  <c:v>España</c:v>
                </c:pt>
                <c:pt idx="22">
                  <c:v>Reino Unido de la 
Gran Bretaña e Irlanda del Norte</c:v>
                </c:pt>
                <c:pt idx="23">
                  <c:v>Estados Unidos de América</c:v>
                </c:pt>
              </c:strCache>
            </c:strRef>
          </c:cat>
          <c:val>
            <c:numRef>
              <c:f>'F12'!$B$16:$B$39</c:f>
              <c:numCache>
                <c:formatCode>#,##0.0</c:formatCode>
                <c:ptCount val="24"/>
                <c:pt idx="0">
                  <c:v>-3.6821954299999993</c:v>
                </c:pt>
                <c:pt idx="1">
                  <c:v>-3.3234832000000005</c:v>
                </c:pt>
                <c:pt idx="2">
                  <c:v>-2.4238271600000019</c:v>
                </c:pt>
                <c:pt idx="3">
                  <c:v>-0.63274717999999996</c:v>
                </c:pt>
                <c:pt idx="4">
                  <c:v>-0.53611556999999999</c:v>
                </c:pt>
                <c:pt idx="5">
                  <c:v>-0.25807902999999988</c:v>
                </c:pt>
                <c:pt idx="6">
                  <c:v>0.17808359999999998</c:v>
                </c:pt>
                <c:pt idx="7">
                  <c:v>0.21429991000000001</c:v>
                </c:pt>
                <c:pt idx="8">
                  <c:v>0.86043923999999949</c:v>
                </c:pt>
                <c:pt idx="9">
                  <c:v>2.2900767999999996</c:v>
                </c:pt>
                <c:pt idx="10">
                  <c:v>3.1893930099999999</c:v>
                </c:pt>
                <c:pt idx="11">
                  <c:v>4.0112112000000009</c:v>
                </c:pt>
                <c:pt idx="12">
                  <c:v>5.0190581999999981</c:v>
                </c:pt>
                <c:pt idx="13">
                  <c:v>11.964535360000001</c:v>
                </c:pt>
                <c:pt idx="14">
                  <c:v>12.10228764</c:v>
                </c:pt>
                <c:pt idx="15">
                  <c:v>29.459697160000001</c:v>
                </c:pt>
                <c:pt idx="16">
                  <c:v>37.159087320000012</c:v>
                </c:pt>
                <c:pt idx="17">
                  <c:v>39.282311509999992</c:v>
                </c:pt>
                <c:pt idx="18">
                  <c:v>41.631273329999999</c:v>
                </c:pt>
                <c:pt idx="19">
                  <c:v>62.99182608000001</c:v>
                </c:pt>
                <c:pt idx="20">
                  <c:v>111.59724951999998</c:v>
                </c:pt>
                <c:pt idx="21">
                  <c:v>165.68285776999997</c:v>
                </c:pt>
                <c:pt idx="22">
                  <c:v>268.87563130000001</c:v>
                </c:pt>
                <c:pt idx="23">
                  <c:v>401.2209840200004</c:v>
                </c:pt>
              </c:numCache>
            </c:numRef>
          </c:val>
          <c:extLst>
            <c:ext xmlns:c16="http://schemas.microsoft.com/office/drawing/2014/chart" uri="{C3380CC4-5D6E-409C-BE32-E72D297353CC}">
              <c16:uniqueId val="{00000002-58F6-4B94-BAF1-D2C9FAF15718}"/>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in"/>
        <c:minorTickMark val="in"/>
        <c:tickLblPos val="low"/>
        <c:spPr>
          <a:noFill/>
          <a:ln w="9525" cap="flat" cmpd="sng" algn="ctr">
            <a:solidFill>
              <a:sysClr val="windowText" lastClr="000000">
                <a:lumMod val="15000"/>
                <a:lumOff val="85000"/>
              </a:sys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0"/>
        <c:tickLblSkip val="1"/>
        <c:tickMarkSkip val="3"/>
        <c:noMultiLvlLbl val="0"/>
      </c:catAx>
      <c:valAx>
        <c:axId val="49015808"/>
        <c:scaling>
          <c:orientation val="minMax"/>
        </c:scaling>
        <c:delete val="1"/>
        <c:axPos val="b"/>
        <c:numFmt formatCode="#,##0.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515F-4B34-9153-E4B6F47EB4E8}"/>
              </c:ext>
            </c:extLst>
          </c:dPt>
          <c:dPt>
            <c:idx val="1"/>
            <c:invertIfNegative val="0"/>
            <c:bubble3D val="0"/>
            <c:spPr>
              <a:solidFill>
                <a:srgbClr val="7C878E"/>
              </a:solidFill>
              <a:ln>
                <a:noFill/>
              </a:ln>
              <a:effectLst/>
            </c:spPr>
            <c:extLst>
              <c:ext xmlns:c16="http://schemas.microsoft.com/office/drawing/2014/chart" uri="{C3380CC4-5D6E-409C-BE32-E72D297353CC}">
                <c16:uniqueId val="{00000003-515F-4B34-9153-E4B6F47EB4E8}"/>
              </c:ext>
            </c:extLst>
          </c:dPt>
          <c:dPt>
            <c:idx val="2"/>
            <c:invertIfNegative val="0"/>
            <c:bubble3D val="0"/>
            <c:spPr>
              <a:solidFill>
                <a:srgbClr val="7C878E"/>
              </a:solidFill>
              <a:ln>
                <a:noFill/>
              </a:ln>
              <a:effectLst/>
            </c:spPr>
            <c:extLst>
              <c:ext xmlns:c16="http://schemas.microsoft.com/office/drawing/2014/chart" uri="{C3380CC4-5D6E-409C-BE32-E72D297353CC}">
                <c16:uniqueId val="{00000005-515F-4B34-9153-E4B6F47EB4E8}"/>
              </c:ext>
            </c:extLst>
          </c:dPt>
          <c:dPt>
            <c:idx val="3"/>
            <c:invertIfNegative val="0"/>
            <c:bubble3D val="0"/>
            <c:spPr>
              <a:solidFill>
                <a:srgbClr val="7C878E"/>
              </a:solidFill>
              <a:ln>
                <a:noFill/>
              </a:ln>
              <a:effectLst/>
            </c:spPr>
            <c:extLst>
              <c:ext xmlns:c16="http://schemas.microsoft.com/office/drawing/2014/chart" uri="{C3380CC4-5D6E-409C-BE32-E72D297353CC}">
                <c16:uniqueId val="{00000007-515F-4B34-9153-E4B6F47EB4E8}"/>
              </c:ext>
            </c:extLst>
          </c:dPt>
          <c:dPt>
            <c:idx val="4"/>
            <c:invertIfNegative val="0"/>
            <c:bubble3D val="0"/>
            <c:spPr>
              <a:solidFill>
                <a:srgbClr val="7C878E"/>
              </a:solidFill>
              <a:ln>
                <a:noFill/>
              </a:ln>
              <a:effectLst/>
            </c:spPr>
            <c:extLst>
              <c:ext xmlns:c16="http://schemas.microsoft.com/office/drawing/2014/chart" uri="{C3380CC4-5D6E-409C-BE32-E72D297353CC}">
                <c16:uniqueId val="{00000009-515F-4B34-9153-E4B6F47EB4E8}"/>
              </c:ext>
            </c:extLst>
          </c:dPt>
          <c:dPt>
            <c:idx val="5"/>
            <c:invertIfNegative val="0"/>
            <c:bubble3D val="0"/>
            <c:spPr>
              <a:solidFill>
                <a:srgbClr val="7C878E"/>
              </a:solidFill>
              <a:ln>
                <a:noFill/>
              </a:ln>
              <a:effectLst/>
            </c:spPr>
            <c:extLst>
              <c:ext xmlns:c16="http://schemas.microsoft.com/office/drawing/2014/chart" uri="{C3380CC4-5D6E-409C-BE32-E72D297353CC}">
                <c16:uniqueId val="{0000000B-515F-4B34-9153-E4B6F47EB4E8}"/>
              </c:ext>
            </c:extLst>
          </c:dPt>
          <c:dPt>
            <c:idx val="6"/>
            <c:invertIfNegative val="0"/>
            <c:bubble3D val="0"/>
            <c:spPr>
              <a:solidFill>
                <a:srgbClr val="7C878E"/>
              </a:solidFill>
              <a:ln>
                <a:noFill/>
              </a:ln>
              <a:effectLst/>
            </c:spPr>
            <c:extLst>
              <c:ext xmlns:c16="http://schemas.microsoft.com/office/drawing/2014/chart" uri="{C3380CC4-5D6E-409C-BE32-E72D297353CC}">
                <c16:uniqueId val="{0000000D-515F-4B34-9153-E4B6F47EB4E8}"/>
              </c:ext>
            </c:extLst>
          </c:dPt>
          <c:dPt>
            <c:idx val="7"/>
            <c:invertIfNegative val="0"/>
            <c:bubble3D val="0"/>
            <c:spPr>
              <a:solidFill>
                <a:srgbClr val="7C878E"/>
              </a:solidFill>
              <a:ln>
                <a:noFill/>
              </a:ln>
              <a:effectLst/>
            </c:spPr>
            <c:extLst>
              <c:ext xmlns:c16="http://schemas.microsoft.com/office/drawing/2014/chart" uri="{C3380CC4-5D6E-409C-BE32-E72D297353CC}">
                <c16:uniqueId val="{0000000F-515F-4B34-9153-E4B6F47EB4E8}"/>
              </c:ext>
            </c:extLst>
          </c:dPt>
          <c:dPt>
            <c:idx val="8"/>
            <c:invertIfNegative val="0"/>
            <c:bubble3D val="0"/>
            <c:spPr>
              <a:solidFill>
                <a:srgbClr val="7C878E"/>
              </a:solidFill>
              <a:ln>
                <a:noFill/>
              </a:ln>
              <a:effectLst/>
            </c:spPr>
            <c:extLst>
              <c:ext xmlns:c16="http://schemas.microsoft.com/office/drawing/2014/chart" uri="{C3380CC4-5D6E-409C-BE32-E72D297353CC}">
                <c16:uniqueId val="{00000011-515F-4B34-9153-E4B6F47EB4E8}"/>
              </c:ext>
            </c:extLst>
          </c:dPt>
          <c:dPt>
            <c:idx val="9"/>
            <c:invertIfNegative val="0"/>
            <c:bubble3D val="0"/>
            <c:spPr>
              <a:solidFill>
                <a:srgbClr val="7C878E"/>
              </a:solidFill>
              <a:ln>
                <a:noFill/>
              </a:ln>
              <a:effectLst/>
            </c:spPr>
            <c:extLst>
              <c:ext xmlns:c16="http://schemas.microsoft.com/office/drawing/2014/chart" uri="{C3380CC4-5D6E-409C-BE32-E72D297353CC}">
                <c16:uniqueId val="{00000013-515F-4B34-9153-E4B6F47EB4E8}"/>
              </c:ext>
            </c:extLst>
          </c:dPt>
          <c:dPt>
            <c:idx val="10"/>
            <c:invertIfNegative val="0"/>
            <c:bubble3D val="0"/>
            <c:spPr>
              <a:solidFill>
                <a:srgbClr val="7C878E"/>
              </a:solidFill>
              <a:ln>
                <a:noFill/>
              </a:ln>
              <a:effectLst/>
            </c:spPr>
            <c:extLst>
              <c:ext xmlns:c16="http://schemas.microsoft.com/office/drawing/2014/chart" uri="{C3380CC4-5D6E-409C-BE32-E72D297353CC}">
                <c16:uniqueId val="{00000015-515F-4B34-9153-E4B6F47EB4E8}"/>
              </c:ext>
            </c:extLst>
          </c:dPt>
          <c:dPt>
            <c:idx val="11"/>
            <c:invertIfNegative val="0"/>
            <c:bubble3D val="0"/>
            <c:spPr>
              <a:solidFill>
                <a:srgbClr val="7C878E"/>
              </a:solidFill>
              <a:ln>
                <a:noFill/>
              </a:ln>
              <a:effectLst/>
            </c:spPr>
            <c:extLst>
              <c:ext xmlns:c16="http://schemas.microsoft.com/office/drawing/2014/chart" uri="{C3380CC4-5D6E-409C-BE32-E72D297353CC}">
                <c16:uniqueId val="{00000017-515F-4B34-9153-E4B6F47EB4E8}"/>
              </c:ext>
            </c:extLst>
          </c:dPt>
          <c:dPt>
            <c:idx val="12"/>
            <c:invertIfNegative val="0"/>
            <c:bubble3D val="0"/>
            <c:spPr>
              <a:solidFill>
                <a:srgbClr val="7C878E"/>
              </a:solidFill>
              <a:ln>
                <a:noFill/>
              </a:ln>
              <a:effectLst/>
            </c:spPr>
            <c:extLst>
              <c:ext xmlns:c16="http://schemas.microsoft.com/office/drawing/2014/chart" uri="{C3380CC4-5D6E-409C-BE32-E72D297353CC}">
                <c16:uniqueId val="{00000019-515F-4B34-9153-E4B6F47EB4E8}"/>
              </c:ext>
            </c:extLst>
          </c:dPt>
          <c:dPt>
            <c:idx val="13"/>
            <c:invertIfNegative val="0"/>
            <c:bubble3D val="0"/>
            <c:spPr>
              <a:solidFill>
                <a:srgbClr val="7C878E"/>
              </a:solidFill>
              <a:ln>
                <a:noFill/>
              </a:ln>
              <a:effectLst/>
            </c:spPr>
            <c:extLst>
              <c:ext xmlns:c16="http://schemas.microsoft.com/office/drawing/2014/chart" uri="{C3380CC4-5D6E-409C-BE32-E72D297353CC}">
                <c16:uniqueId val="{0000001B-515F-4B34-9153-E4B6F47EB4E8}"/>
              </c:ext>
            </c:extLst>
          </c:dPt>
          <c:dPt>
            <c:idx val="14"/>
            <c:invertIfNegative val="0"/>
            <c:bubble3D val="0"/>
            <c:spPr>
              <a:solidFill>
                <a:srgbClr val="7C878E"/>
              </a:solidFill>
              <a:ln>
                <a:noFill/>
              </a:ln>
              <a:effectLst/>
            </c:spPr>
            <c:extLst>
              <c:ext xmlns:c16="http://schemas.microsoft.com/office/drawing/2014/chart" uri="{C3380CC4-5D6E-409C-BE32-E72D297353CC}">
                <c16:uniqueId val="{0000001D-515F-4B34-9153-E4B6F47EB4E8}"/>
              </c:ext>
            </c:extLst>
          </c:dPt>
          <c:dPt>
            <c:idx val="15"/>
            <c:invertIfNegative val="0"/>
            <c:bubble3D val="0"/>
            <c:spPr>
              <a:solidFill>
                <a:srgbClr val="7C878E"/>
              </a:solidFill>
              <a:ln>
                <a:noFill/>
              </a:ln>
              <a:effectLst/>
            </c:spPr>
            <c:extLst>
              <c:ext xmlns:c16="http://schemas.microsoft.com/office/drawing/2014/chart" uri="{C3380CC4-5D6E-409C-BE32-E72D297353CC}">
                <c16:uniqueId val="{0000001F-515F-4B34-9153-E4B6F47EB4E8}"/>
              </c:ext>
            </c:extLst>
          </c:dPt>
          <c:dPt>
            <c:idx val="16"/>
            <c:invertIfNegative val="0"/>
            <c:bubble3D val="0"/>
            <c:spPr>
              <a:solidFill>
                <a:srgbClr val="7C878E"/>
              </a:solidFill>
              <a:ln>
                <a:noFill/>
              </a:ln>
              <a:effectLst/>
            </c:spPr>
            <c:extLst>
              <c:ext xmlns:c16="http://schemas.microsoft.com/office/drawing/2014/chart" uri="{C3380CC4-5D6E-409C-BE32-E72D297353CC}">
                <c16:uniqueId val="{00000021-515F-4B34-9153-E4B6F47EB4E8}"/>
              </c:ext>
            </c:extLst>
          </c:dPt>
          <c:dPt>
            <c:idx val="17"/>
            <c:invertIfNegative val="0"/>
            <c:bubble3D val="0"/>
            <c:spPr>
              <a:solidFill>
                <a:srgbClr val="7C878E"/>
              </a:solidFill>
              <a:ln>
                <a:noFill/>
              </a:ln>
              <a:effectLst/>
            </c:spPr>
            <c:extLst>
              <c:ext xmlns:c16="http://schemas.microsoft.com/office/drawing/2014/chart" uri="{C3380CC4-5D6E-409C-BE32-E72D297353CC}">
                <c16:uniqueId val="{00000023-515F-4B34-9153-E4B6F47EB4E8}"/>
              </c:ext>
            </c:extLst>
          </c:dPt>
          <c:dPt>
            <c:idx val="21"/>
            <c:invertIfNegative val="0"/>
            <c:bubble3D val="0"/>
            <c:spPr>
              <a:solidFill>
                <a:srgbClr val="95682B"/>
              </a:solidFill>
              <a:ln>
                <a:noFill/>
              </a:ln>
              <a:effectLst/>
            </c:spPr>
            <c:extLst>
              <c:ext xmlns:c16="http://schemas.microsoft.com/office/drawing/2014/chart" uri="{C3380CC4-5D6E-409C-BE32-E72D297353CC}">
                <c16:uniqueId val="{00000025-515F-4B34-9153-E4B6F47EB4E8}"/>
              </c:ext>
            </c:extLst>
          </c:dPt>
          <c:dPt>
            <c:idx val="26"/>
            <c:invertIfNegative val="0"/>
            <c:bubble3D val="0"/>
            <c:spPr>
              <a:solidFill>
                <a:srgbClr val="FBBB27"/>
              </a:solidFill>
              <a:ln>
                <a:noFill/>
              </a:ln>
              <a:effectLst/>
            </c:spPr>
            <c:extLst>
              <c:ext xmlns:c16="http://schemas.microsoft.com/office/drawing/2014/chart" uri="{C3380CC4-5D6E-409C-BE32-E72D297353CC}">
                <c16:uniqueId val="{00000027-515F-4B34-9153-E4B6F47EB4E8}"/>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'F111'!$A$6:$A$38</c:f>
              <c:strCache>
                <c:ptCount val="33"/>
                <c:pt idx="0">
                  <c:v>Tlaxcala</c:v>
                </c:pt>
                <c:pt idx="1">
                  <c:v>Ciudad de México</c:v>
                </c:pt>
                <c:pt idx="2">
                  <c:v>Yucatán</c:v>
                </c:pt>
                <c:pt idx="3">
                  <c:v>Morelos</c:v>
                </c:pt>
                <c:pt idx="4">
                  <c:v>Coahuila</c:v>
                </c:pt>
                <c:pt idx="5">
                  <c:v>Querétaro</c:v>
                </c:pt>
                <c:pt idx="6">
                  <c:v>Tabasco</c:v>
                </c:pt>
                <c:pt idx="7">
                  <c:v>Puebla</c:v>
                </c:pt>
                <c:pt idx="8">
                  <c:v>San Luis Potosí</c:v>
                </c:pt>
                <c:pt idx="9">
                  <c:v>Chihuahua</c:v>
                </c:pt>
                <c:pt idx="10">
                  <c:v>Michoacán</c:v>
                </c:pt>
                <c:pt idx="11">
                  <c:v>Colima</c:v>
                </c:pt>
                <c:pt idx="12">
                  <c:v>Chiapas</c:v>
                </c:pt>
                <c:pt idx="13">
                  <c:v>Nuevo León</c:v>
                </c:pt>
                <c:pt idx="14">
                  <c:v>Baja California Sur</c:v>
                </c:pt>
                <c:pt idx="15">
                  <c:v>Durango</c:v>
                </c:pt>
                <c:pt idx="16">
                  <c:v>Oaxaca</c:v>
                </c:pt>
                <c:pt idx="17">
                  <c:v>Nayarit</c:v>
                </c:pt>
                <c:pt idx="18">
                  <c:v>Tamaulipas</c:v>
                </c:pt>
                <c:pt idx="19">
                  <c:v>Campeche</c:v>
                </c:pt>
                <c:pt idx="20">
                  <c:v>Sinaloa</c:v>
                </c:pt>
                <c:pt idx="21">
                  <c:v>Nacional</c:v>
                </c:pt>
                <c:pt idx="22">
                  <c:v>Guanajuato</c:v>
                </c:pt>
                <c:pt idx="23">
                  <c:v>Sonora</c:v>
                </c:pt>
                <c:pt idx="24">
                  <c:v>Hidalgo</c:v>
                </c:pt>
                <c:pt idx="25">
                  <c:v>Aguascalientes</c:v>
                </c:pt>
                <c:pt idx="26">
                  <c:v>Jalisco</c:v>
                </c:pt>
                <c:pt idx="27">
                  <c:v>Veracruz</c:v>
                </c:pt>
                <c:pt idx="28">
                  <c:v>Quintana Roo</c:v>
                </c:pt>
                <c:pt idx="29">
                  <c:v>Guerrero</c:v>
                </c:pt>
                <c:pt idx="30">
                  <c:v>Baja California</c:v>
                </c:pt>
                <c:pt idx="31">
                  <c:v>Zacatecas</c:v>
                </c:pt>
                <c:pt idx="32">
                  <c:v>Estado de México</c:v>
                </c:pt>
              </c:strCache>
            </c:strRef>
          </c:cat>
          <c:val>
            <c:numRef>
              <c:f>'F111'!$B$6:$B$38</c:f>
              <c:numCache>
                <c:formatCode>0.0</c:formatCode>
                <c:ptCount val="33"/>
                <c:pt idx="0">
                  <c:v>-32.688187432488299</c:v>
                </c:pt>
                <c:pt idx="1">
                  <c:v>-18.354497523404099</c:v>
                </c:pt>
                <c:pt idx="2">
                  <c:v>-11.237171364917501</c:v>
                </c:pt>
                <c:pt idx="3">
                  <c:v>-10.418928289439201</c:v>
                </c:pt>
                <c:pt idx="4">
                  <c:v>-10.200692751936799</c:v>
                </c:pt>
                <c:pt idx="5">
                  <c:v>-9.3005359995833707</c:v>
                </c:pt>
                <c:pt idx="6">
                  <c:v>-8.8522498577720299</c:v>
                </c:pt>
                <c:pt idx="7">
                  <c:v>-8.5895447504104805</c:v>
                </c:pt>
                <c:pt idx="8">
                  <c:v>-7.5271336150481103</c:v>
                </c:pt>
                <c:pt idx="9">
                  <c:v>-5.0446966709373298</c:v>
                </c:pt>
                <c:pt idx="10">
                  <c:v>-4.7455626581572297</c:v>
                </c:pt>
                <c:pt idx="11">
                  <c:v>-3.8424117837830698</c:v>
                </c:pt>
                <c:pt idx="12">
                  <c:v>-3.5696778998053502</c:v>
                </c:pt>
                <c:pt idx="13">
                  <c:v>-1.1072474323719901</c:v>
                </c:pt>
                <c:pt idx="14">
                  <c:v>-1.0060348360579101</c:v>
                </c:pt>
                <c:pt idx="15">
                  <c:v>-0.59026992487758401</c:v>
                </c:pt>
                <c:pt idx="16">
                  <c:v>-0.443913875933444</c:v>
                </c:pt>
                <c:pt idx="17">
                  <c:v>-3.1691728917016E-2</c:v>
                </c:pt>
                <c:pt idx="18">
                  <c:v>1.8222009281143599E-2</c:v>
                </c:pt>
                <c:pt idx="19">
                  <c:v>8.50985455879361E-2</c:v>
                </c:pt>
                <c:pt idx="20">
                  <c:v>2.9847215664400299</c:v>
                </c:pt>
                <c:pt idx="21">
                  <c:v>4.69179680099161</c:v>
                </c:pt>
                <c:pt idx="22">
                  <c:v>4.8494838625504899</c:v>
                </c:pt>
                <c:pt idx="23">
                  <c:v>6.1526499320546</c:v>
                </c:pt>
                <c:pt idx="24">
                  <c:v>7.4779070961994698</c:v>
                </c:pt>
                <c:pt idx="25">
                  <c:v>10.927941919427299</c:v>
                </c:pt>
                <c:pt idx="26">
                  <c:v>17.4127814740955</c:v>
                </c:pt>
                <c:pt idx="27">
                  <c:v>18.917131002468899</c:v>
                </c:pt>
                <c:pt idx="28">
                  <c:v>22.307369667060001</c:v>
                </c:pt>
                <c:pt idx="29">
                  <c:v>22.893497523748501</c:v>
                </c:pt>
                <c:pt idx="30">
                  <c:v>25.101246726819401</c:v>
                </c:pt>
                <c:pt idx="31">
                  <c:v>28.241131250762098</c:v>
                </c:pt>
                <c:pt idx="32">
                  <c:v>34.114048931983</c:v>
                </c:pt>
              </c:numCache>
            </c:numRef>
          </c:val>
          <c:extLst>
            <c:ext xmlns:c16="http://schemas.microsoft.com/office/drawing/2014/chart" uri="{C3380CC4-5D6E-409C-BE32-E72D297353CC}">
              <c16:uniqueId val="{00000028-515F-4B34-9153-E4B6F47EB4E8}"/>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BEEE-40FE-BCF7-C0D9B67482F6}"/>
              </c:ext>
            </c:extLst>
          </c:dPt>
          <c:dPt>
            <c:idx val="1"/>
            <c:invertIfNegative val="0"/>
            <c:bubble3D val="0"/>
            <c:spPr>
              <a:solidFill>
                <a:srgbClr val="7C878E"/>
              </a:solidFill>
              <a:ln>
                <a:noFill/>
              </a:ln>
              <a:effectLst/>
            </c:spPr>
            <c:extLst>
              <c:ext xmlns:c16="http://schemas.microsoft.com/office/drawing/2014/chart" uri="{C3380CC4-5D6E-409C-BE32-E72D297353CC}">
                <c16:uniqueId val="{00000003-BEEE-40FE-BCF7-C0D9B67482F6}"/>
              </c:ext>
            </c:extLst>
          </c:dPt>
          <c:dPt>
            <c:idx val="2"/>
            <c:invertIfNegative val="0"/>
            <c:bubble3D val="0"/>
            <c:spPr>
              <a:solidFill>
                <a:srgbClr val="7C878E"/>
              </a:solidFill>
              <a:ln>
                <a:noFill/>
              </a:ln>
              <a:effectLst/>
            </c:spPr>
            <c:extLst>
              <c:ext xmlns:c16="http://schemas.microsoft.com/office/drawing/2014/chart" uri="{C3380CC4-5D6E-409C-BE32-E72D297353CC}">
                <c16:uniqueId val="{00000005-BEEE-40FE-BCF7-C0D9B67482F6}"/>
              </c:ext>
            </c:extLst>
          </c:dPt>
          <c:dPt>
            <c:idx val="3"/>
            <c:invertIfNegative val="0"/>
            <c:bubble3D val="0"/>
            <c:spPr>
              <a:solidFill>
                <a:srgbClr val="7C878E"/>
              </a:solidFill>
              <a:ln>
                <a:noFill/>
              </a:ln>
              <a:effectLst/>
            </c:spPr>
            <c:extLst>
              <c:ext xmlns:c16="http://schemas.microsoft.com/office/drawing/2014/chart" uri="{C3380CC4-5D6E-409C-BE32-E72D297353CC}">
                <c16:uniqueId val="{00000007-BEEE-40FE-BCF7-C0D9B67482F6}"/>
              </c:ext>
            </c:extLst>
          </c:dPt>
          <c:dPt>
            <c:idx val="4"/>
            <c:invertIfNegative val="0"/>
            <c:bubble3D val="0"/>
            <c:spPr>
              <a:solidFill>
                <a:srgbClr val="7C878E"/>
              </a:solidFill>
              <a:ln>
                <a:noFill/>
              </a:ln>
              <a:effectLst/>
            </c:spPr>
            <c:extLst>
              <c:ext xmlns:c16="http://schemas.microsoft.com/office/drawing/2014/chart" uri="{C3380CC4-5D6E-409C-BE32-E72D297353CC}">
                <c16:uniqueId val="{00000009-BEEE-40FE-BCF7-C0D9B67482F6}"/>
              </c:ext>
            </c:extLst>
          </c:dPt>
          <c:dPt>
            <c:idx val="5"/>
            <c:invertIfNegative val="0"/>
            <c:bubble3D val="0"/>
            <c:spPr>
              <a:solidFill>
                <a:srgbClr val="7C878E"/>
              </a:solidFill>
              <a:ln>
                <a:noFill/>
              </a:ln>
              <a:effectLst/>
            </c:spPr>
            <c:extLst>
              <c:ext xmlns:c16="http://schemas.microsoft.com/office/drawing/2014/chart" uri="{C3380CC4-5D6E-409C-BE32-E72D297353CC}">
                <c16:uniqueId val="{0000000B-BEEE-40FE-BCF7-C0D9B67482F6}"/>
              </c:ext>
            </c:extLst>
          </c:dPt>
          <c:dPt>
            <c:idx val="6"/>
            <c:invertIfNegative val="0"/>
            <c:bubble3D val="0"/>
            <c:spPr>
              <a:solidFill>
                <a:srgbClr val="7C878E"/>
              </a:solidFill>
              <a:ln>
                <a:noFill/>
              </a:ln>
              <a:effectLst/>
            </c:spPr>
            <c:extLst>
              <c:ext xmlns:c16="http://schemas.microsoft.com/office/drawing/2014/chart" uri="{C3380CC4-5D6E-409C-BE32-E72D297353CC}">
                <c16:uniqueId val="{0000000D-BEEE-40FE-BCF7-C0D9B67482F6}"/>
              </c:ext>
            </c:extLst>
          </c:dPt>
          <c:dPt>
            <c:idx val="7"/>
            <c:invertIfNegative val="0"/>
            <c:bubble3D val="0"/>
            <c:spPr>
              <a:solidFill>
                <a:srgbClr val="7C878E"/>
              </a:solidFill>
              <a:ln>
                <a:noFill/>
              </a:ln>
              <a:effectLst/>
            </c:spPr>
            <c:extLst>
              <c:ext xmlns:c16="http://schemas.microsoft.com/office/drawing/2014/chart" uri="{C3380CC4-5D6E-409C-BE32-E72D297353CC}">
                <c16:uniqueId val="{0000000F-BEEE-40FE-BCF7-C0D9B67482F6}"/>
              </c:ext>
            </c:extLst>
          </c:dPt>
          <c:dPt>
            <c:idx val="8"/>
            <c:invertIfNegative val="0"/>
            <c:bubble3D val="0"/>
            <c:spPr>
              <a:solidFill>
                <a:srgbClr val="7C878E"/>
              </a:solidFill>
              <a:ln>
                <a:noFill/>
              </a:ln>
              <a:effectLst/>
            </c:spPr>
            <c:extLst>
              <c:ext xmlns:c16="http://schemas.microsoft.com/office/drawing/2014/chart" uri="{C3380CC4-5D6E-409C-BE32-E72D297353CC}">
                <c16:uniqueId val="{00000011-BEEE-40FE-BCF7-C0D9B67482F6}"/>
              </c:ext>
            </c:extLst>
          </c:dPt>
          <c:dPt>
            <c:idx val="9"/>
            <c:invertIfNegative val="0"/>
            <c:bubble3D val="0"/>
            <c:spPr>
              <a:solidFill>
                <a:srgbClr val="7C878E"/>
              </a:solidFill>
              <a:ln>
                <a:noFill/>
              </a:ln>
              <a:effectLst/>
            </c:spPr>
            <c:extLst>
              <c:ext xmlns:c16="http://schemas.microsoft.com/office/drawing/2014/chart" uri="{C3380CC4-5D6E-409C-BE32-E72D297353CC}">
                <c16:uniqueId val="{00000013-BEEE-40FE-BCF7-C0D9B67482F6}"/>
              </c:ext>
            </c:extLst>
          </c:dPt>
          <c:dPt>
            <c:idx val="10"/>
            <c:invertIfNegative val="0"/>
            <c:bubble3D val="0"/>
            <c:spPr>
              <a:solidFill>
                <a:srgbClr val="7C878E"/>
              </a:solidFill>
              <a:ln>
                <a:noFill/>
              </a:ln>
              <a:effectLst/>
            </c:spPr>
            <c:extLst>
              <c:ext xmlns:c16="http://schemas.microsoft.com/office/drawing/2014/chart" uri="{C3380CC4-5D6E-409C-BE32-E72D297353CC}">
                <c16:uniqueId val="{00000015-BEEE-40FE-BCF7-C0D9B67482F6}"/>
              </c:ext>
            </c:extLst>
          </c:dPt>
          <c:dPt>
            <c:idx val="11"/>
            <c:invertIfNegative val="0"/>
            <c:bubble3D val="0"/>
            <c:spPr>
              <a:solidFill>
                <a:srgbClr val="7C878E"/>
              </a:solidFill>
              <a:ln>
                <a:noFill/>
              </a:ln>
              <a:effectLst/>
            </c:spPr>
            <c:extLst>
              <c:ext xmlns:c16="http://schemas.microsoft.com/office/drawing/2014/chart" uri="{C3380CC4-5D6E-409C-BE32-E72D297353CC}">
                <c16:uniqueId val="{00000017-BEEE-40FE-BCF7-C0D9B67482F6}"/>
              </c:ext>
            </c:extLst>
          </c:dPt>
          <c:dPt>
            <c:idx val="12"/>
            <c:invertIfNegative val="0"/>
            <c:bubble3D val="0"/>
            <c:spPr>
              <a:solidFill>
                <a:srgbClr val="7C878E"/>
              </a:solidFill>
              <a:ln>
                <a:noFill/>
              </a:ln>
              <a:effectLst/>
            </c:spPr>
            <c:extLst>
              <c:ext xmlns:c16="http://schemas.microsoft.com/office/drawing/2014/chart" uri="{C3380CC4-5D6E-409C-BE32-E72D297353CC}">
                <c16:uniqueId val="{00000019-BEEE-40FE-BCF7-C0D9B67482F6}"/>
              </c:ext>
            </c:extLst>
          </c:dPt>
          <c:dPt>
            <c:idx val="13"/>
            <c:invertIfNegative val="0"/>
            <c:bubble3D val="0"/>
            <c:spPr>
              <a:solidFill>
                <a:srgbClr val="FBBB27"/>
              </a:solidFill>
              <a:ln>
                <a:noFill/>
              </a:ln>
              <a:effectLst/>
            </c:spPr>
            <c:extLst>
              <c:ext xmlns:c16="http://schemas.microsoft.com/office/drawing/2014/chart" uri="{C3380CC4-5D6E-409C-BE32-E72D297353CC}">
                <c16:uniqueId val="{0000001B-BEEE-40FE-BCF7-C0D9B67482F6}"/>
              </c:ext>
            </c:extLst>
          </c:dPt>
          <c:dPt>
            <c:idx val="14"/>
            <c:invertIfNegative val="0"/>
            <c:bubble3D val="0"/>
            <c:spPr>
              <a:solidFill>
                <a:srgbClr val="7C878E"/>
              </a:solidFill>
              <a:ln>
                <a:noFill/>
              </a:ln>
              <a:effectLst/>
            </c:spPr>
            <c:extLst>
              <c:ext xmlns:c16="http://schemas.microsoft.com/office/drawing/2014/chart" uri="{C3380CC4-5D6E-409C-BE32-E72D297353CC}">
                <c16:uniqueId val="{0000001D-BEEE-40FE-BCF7-C0D9B67482F6}"/>
              </c:ext>
            </c:extLst>
          </c:dPt>
          <c:dPt>
            <c:idx val="15"/>
            <c:invertIfNegative val="0"/>
            <c:bubble3D val="0"/>
            <c:spPr>
              <a:solidFill>
                <a:srgbClr val="7C878E"/>
              </a:solidFill>
              <a:ln>
                <a:noFill/>
              </a:ln>
              <a:effectLst/>
            </c:spPr>
            <c:extLst>
              <c:ext xmlns:c16="http://schemas.microsoft.com/office/drawing/2014/chart" uri="{C3380CC4-5D6E-409C-BE32-E72D297353CC}">
                <c16:uniqueId val="{0000001F-BEEE-40FE-BCF7-C0D9B67482F6}"/>
              </c:ext>
            </c:extLst>
          </c:dPt>
          <c:dPt>
            <c:idx val="16"/>
            <c:invertIfNegative val="0"/>
            <c:bubble3D val="0"/>
            <c:spPr>
              <a:solidFill>
                <a:srgbClr val="7C878E"/>
              </a:solidFill>
              <a:ln>
                <a:noFill/>
              </a:ln>
              <a:effectLst/>
            </c:spPr>
            <c:extLst>
              <c:ext xmlns:c16="http://schemas.microsoft.com/office/drawing/2014/chart" uri="{C3380CC4-5D6E-409C-BE32-E72D297353CC}">
                <c16:uniqueId val="{00000021-BEEE-40FE-BCF7-C0D9B67482F6}"/>
              </c:ext>
            </c:extLst>
          </c:dPt>
          <c:dPt>
            <c:idx val="17"/>
            <c:invertIfNegative val="0"/>
            <c:bubble3D val="0"/>
            <c:spPr>
              <a:solidFill>
                <a:srgbClr val="7C878E"/>
              </a:solidFill>
              <a:ln>
                <a:noFill/>
              </a:ln>
              <a:effectLst/>
            </c:spPr>
            <c:extLst>
              <c:ext xmlns:c16="http://schemas.microsoft.com/office/drawing/2014/chart" uri="{C3380CC4-5D6E-409C-BE32-E72D297353CC}">
                <c16:uniqueId val="{00000023-BEEE-40FE-BCF7-C0D9B67482F6}"/>
              </c:ext>
            </c:extLst>
          </c:dPt>
          <c:dPt>
            <c:idx val="21"/>
            <c:invertIfNegative val="0"/>
            <c:bubble3D val="0"/>
            <c:spPr>
              <a:solidFill>
                <a:srgbClr val="95682B"/>
              </a:solidFill>
              <a:ln>
                <a:noFill/>
              </a:ln>
              <a:effectLst/>
            </c:spPr>
            <c:extLst>
              <c:ext xmlns:c16="http://schemas.microsoft.com/office/drawing/2014/chart" uri="{C3380CC4-5D6E-409C-BE32-E72D297353CC}">
                <c16:uniqueId val="{00000025-BEEE-40FE-BCF7-C0D9B67482F6}"/>
              </c:ext>
            </c:extLst>
          </c:dPt>
          <c:dPt>
            <c:idx val="29"/>
            <c:invertIfNegative val="0"/>
            <c:bubble3D val="0"/>
            <c:spPr>
              <a:solidFill>
                <a:srgbClr val="7C878E"/>
              </a:solidFill>
              <a:ln>
                <a:noFill/>
              </a:ln>
              <a:effectLst/>
            </c:spPr>
            <c:extLst>
              <c:ext xmlns:c16="http://schemas.microsoft.com/office/drawing/2014/chart" uri="{C3380CC4-5D6E-409C-BE32-E72D297353CC}">
                <c16:uniqueId val="{00000027-BEEE-40FE-BCF7-C0D9B67482F6}"/>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'F112'!$A$6:$A$38</c:f>
              <c:strCache>
                <c:ptCount val="33"/>
                <c:pt idx="0">
                  <c:v>Guerrero</c:v>
                </c:pt>
                <c:pt idx="1">
                  <c:v>Quintana Roo</c:v>
                </c:pt>
                <c:pt idx="2">
                  <c:v>Chiapas</c:v>
                </c:pt>
                <c:pt idx="3">
                  <c:v>Colima</c:v>
                </c:pt>
                <c:pt idx="4">
                  <c:v>Sonora</c:v>
                </c:pt>
                <c:pt idx="5">
                  <c:v>Oaxaca</c:v>
                </c:pt>
                <c:pt idx="6">
                  <c:v>Tabasco</c:v>
                </c:pt>
                <c:pt idx="7">
                  <c:v>Zacatecas</c:v>
                </c:pt>
                <c:pt idx="8">
                  <c:v>Sinaloa</c:v>
                </c:pt>
                <c:pt idx="9">
                  <c:v>Tlaxcala</c:v>
                </c:pt>
                <c:pt idx="10">
                  <c:v>Ciudad de México</c:v>
                </c:pt>
                <c:pt idx="11">
                  <c:v>Morelos</c:v>
                </c:pt>
                <c:pt idx="12">
                  <c:v>Michoacán</c:v>
                </c:pt>
                <c:pt idx="13">
                  <c:v>Jalisco</c:v>
                </c:pt>
                <c:pt idx="14">
                  <c:v>Veracruz</c:v>
                </c:pt>
                <c:pt idx="15">
                  <c:v>Nayarit</c:v>
                </c:pt>
                <c:pt idx="16">
                  <c:v>Durango</c:v>
                </c:pt>
                <c:pt idx="17">
                  <c:v>Estado de México</c:v>
                </c:pt>
                <c:pt idx="18">
                  <c:v>Baja California Sur</c:v>
                </c:pt>
                <c:pt idx="19">
                  <c:v>Querétaro</c:v>
                </c:pt>
                <c:pt idx="20">
                  <c:v>San Luis Potosí</c:v>
                </c:pt>
                <c:pt idx="21">
                  <c:v>Nacional</c:v>
                </c:pt>
                <c:pt idx="22">
                  <c:v>Coahuila</c:v>
                </c:pt>
                <c:pt idx="23">
                  <c:v>Guanajuato</c:v>
                </c:pt>
                <c:pt idx="24">
                  <c:v>Aguascalientes</c:v>
                </c:pt>
                <c:pt idx="25">
                  <c:v>Baja California</c:v>
                </c:pt>
                <c:pt idx="26">
                  <c:v>Tamaulipas</c:v>
                </c:pt>
                <c:pt idx="27">
                  <c:v>Chihuahua</c:v>
                </c:pt>
                <c:pt idx="28">
                  <c:v>Puebla</c:v>
                </c:pt>
                <c:pt idx="29">
                  <c:v>Yucatán</c:v>
                </c:pt>
                <c:pt idx="30">
                  <c:v>Nuevo León</c:v>
                </c:pt>
                <c:pt idx="31">
                  <c:v>Hidalgo</c:v>
                </c:pt>
                <c:pt idx="32">
                  <c:v>Campeche</c:v>
                </c:pt>
              </c:strCache>
            </c:strRef>
          </c:cat>
          <c:val>
            <c:numRef>
              <c:f>'F112'!$B$6:$B$38</c:f>
              <c:numCache>
                <c:formatCode>0.0</c:formatCode>
                <c:ptCount val="33"/>
                <c:pt idx="0">
                  <c:v>-14.955752212389401</c:v>
                </c:pt>
                <c:pt idx="1">
                  <c:v>-4.3900379907133802</c:v>
                </c:pt>
                <c:pt idx="2">
                  <c:v>-4.26488721259157</c:v>
                </c:pt>
                <c:pt idx="3">
                  <c:v>-3.3052792654935002</c:v>
                </c:pt>
                <c:pt idx="4">
                  <c:v>-2.9293313672327099</c:v>
                </c:pt>
                <c:pt idx="5">
                  <c:v>-2.2222222222222299</c:v>
                </c:pt>
                <c:pt idx="6">
                  <c:v>-1.9584171696847801</c:v>
                </c:pt>
                <c:pt idx="7">
                  <c:v>-1.7813843716659601</c:v>
                </c:pt>
                <c:pt idx="8">
                  <c:v>-1.2498497776709501</c:v>
                </c:pt>
                <c:pt idx="9">
                  <c:v>-1.21746543410501</c:v>
                </c:pt>
                <c:pt idx="10">
                  <c:v>-0.36941907661085499</c:v>
                </c:pt>
                <c:pt idx="11">
                  <c:v>0.477943779650225</c:v>
                </c:pt>
                <c:pt idx="12">
                  <c:v>0.709561420407123</c:v>
                </c:pt>
                <c:pt idx="13">
                  <c:v>1.4437081342572899</c:v>
                </c:pt>
                <c:pt idx="14">
                  <c:v>1.63145010629389</c:v>
                </c:pt>
                <c:pt idx="15">
                  <c:v>2.0568278201865899</c:v>
                </c:pt>
                <c:pt idx="16">
                  <c:v>2.4918723551099702</c:v>
                </c:pt>
                <c:pt idx="17">
                  <c:v>2.92499008199876</c:v>
                </c:pt>
                <c:pt idx="18">
                  <c:v>3.2924107142857202</c:v>
                </c:pt>
                <c:pt idx="19">
                  <c:v>3.3111975485064198</c:v>
                </c:pt>
                <c:pt idx="20">
                  <c:v>3.59291056097952</c:v>
                </c:pt>
                <c:pt idx="21">
                  <c:v>3.7429329044414099</c:v>
                </c:pt>
                <c:pt idx="22">
                  <c:v>4.2461273247347302</c:v>
                </c:pt>
                <c:pt idx="23">
                  <c:v>4.3691909019994997</c:v>
                </c:pt>
                <c:pt idx="24">
                  <c:v>4.3695776847705297</c:v>
                </c:pt>
                <c:pt idx="25">
                  <c:v>4.7436390300855704</c:v>
                </c:pt>
                <c:pt idx="26">
                  <c:v>4.8543094770603998</c:v>
                </c:pt>
                <c:pt idx="27">
                  <c:v>4.9199524940617598</c:v>
                </c:pt>
                <c:pt idx="28">
                  <c:v>5.8583106267029903</c:v>
                </c:pt>
                <c:pt idx="29">
                  <c:v>6.1610973131632303</c:v>
                </c:pt>
                <c:pt idx="30">
                  <c:v>7.7036704468611097</c:v>
                </c:pt>
                <c:pt idx="31">
                  <c:v>8.3312374245472895</c:v>
                </c:pt>
                <c:pt idx="32">
                  <c:v>12.082928409459001</c:v>
                </c:pt>
              </c:numCache>
            </c:numRef>
          </c:val>
          <c:extLst>
            <c:ext xmlns:c16="http://schemas.microsoft.com/office/drawing/2014/chart" uri="{C3380CC4-5D6E-409C-BE32-E72D297353CC}">
              <c16:uniqueId val="{00000028-BEEE-40FE-BCF7-C0D9B67482F6}"/>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DAA5-494A-A8C1-A6DE1B748239}"/>
              </c:ext>
            </c:extLst>
          </c:dPt>
          <c:dPt>
            <c:idx val="1"/>
            <c:invertIfNegative val="0"/>
            <c:bubble3D val="0"/>
            <c:spPr>
              <a:solidFill>
                <a:srgbClr val="7C878E"/>
              </a:solidFill>
              <a:ln>
                <a:noFill/>
              </a:ln>
              <a:effectLst/>
            </c:spPr>
            <c:extLst>
              <c:ext xmlns:c16="http://schemas.microsoft.com/office/drawing/2014/chart" uri="{C3380CC4-5D6E-409C-BE32-E72D297353CC}">
                <c16:uniqueId val="{00000003-DAA5-494A-A8C1-A6DE1B748239}"/>
              </c:ext>
            </c:extLst>
          </c:dPt>
          <c:dPt>
            <c:idx val="2"/>
            <c:invertIfNegative val="0"/>
            <c:bubble3D val="0"/>
            <c:spPr>
              <a:solidFill>
                <a:srgbClr val="7C878E"/>
              </a:solidFill>
              <a:ln>
                <a:noFill/>
              </a:ln>
              <a:effectLst/>
            </c:spPr>
            <c:extLst>
              <c:ext xmlns:c16="http://schemas.microsoft.com/office/drawing/2014/chart" uri="{C3380CC4-5D6E-409C-BE32-E72D297353CC}">
                <c16:uniqueId val="{00000005-DAA5-494A-A8C1-A6DE1B748239}"/>
              </c:ext>
            </c:extLst>
          </c:dPt>
          <c:dPt>
            <c:idx val="3"/>
            <c:invertIfNegative val="0"/>
            <c:bubble3D val="0"/>
            <c:spPr>
              <a:solidFill>
                <a:srgbClr val="7C878E"/>
              </a:solidFill>
              <a:ln>
                <a:noFill/>
              </a:ln>
              <a:effectLst/>
            </c:spPr>
            <c:extLst>
              <c:ext xmlns:c16="http://schemas.microsoft.com/office/drawing/2014/chart" uri="{C3380CC4-5D6E-409C-BE32-E72D297353CC}">
                <c16:uniqueId val="{00000007-DAA5-494A-A8C1-A6DE1B748239}"/>
              </c:ext>
            </c:extLst>
          </c:dPt>
          <c:dPt>
            <c:idx val="4"/>
            <c:invertIfNegative val="0"/>
            <c:bubble3D val="0"/>
            <c:spPr>
              <a:solidFill>
                <a:srgbClr val="7C878E"/>
              </a:solidFill>
              <a:ln>
                <a:noFill/>
              </a:ln>
              <a:effectLst/>
            </c:spPr>
            <c:extLst>
              <c:ext xmlns:c16="http://schemas.microsoft.com/office/drawing/2014/chart" uri="{C3380CC4-5D6E-409C-BE32-E72D297353CC}">
                <c16:uniqueId val="{00000009-DAA5-494A-A8C1-A6DE1B748239}"/>
              </c:ext>
            </c:extLst>
          </c:dPt>
          <c:dPt>
            <c:idx val="5"/>
            <c:invertIfNegative val="0"/>
            <c:bubble3D val="0"/>
            <c:spPr>
              <a:solidFill>
                <a:srgbClr val="7C878E"/>
              </a:solidFill>
              <a:ln>
                <a:noFill/>
              </a:ln>
              <a:effectLst/>
            </c:spPr>
            <c:extLst>
              <c:ext xmlns:c16="http://schemas.microsoft.com/office/drawing/2014/chart" uri="{C3380CC4-5D6E-409C-BE32-E72D297353CC}">
                <c16:uniqueId val="{0000000B-DAA5-494A-A8C1-A6DE1B748239}"/>
              </c:ext>
            </c:extLst>
          </c:dPt>
          <c:dPt>
            <c:idx val="6"/>
            <c:invertIfNegative val="0"/>
            <c:bubble3D val="0"/>
            <c:spPr>
              <a:solidFill>
                <a:srgbClr val="7C878E"/>
              </a:solidFill>
              <a:ln>
                <a:noFill/>
              </a:ln>
              <a:effectLst/>
            </c:spPr>
            <c:extLst>
              <c:ext xmlns:c16="http://schemas.microsoft.com/office/drawing/2014/chart" uri="{C3380CC4-5D6E-409C-BE32-E72D297353CC}">
                <c16:uniqueId val="{0000000D-DAA5-494A-A8C1-A6DE1B748239}"/>
              </c:ext>
            </c:extLst>
          </c:dPt>
          <c:dPt>
            <c:idx val="7"/>
            <c:invertIfNegative val="0"/>
            <c:bubble3D val="0"/>
            <c:spPr>
              <a:solidFill>
                <a:srgbClr val="7C878E"/>
              </a:solidFill>
              <a:ln>
                <a:noFill/>
              </a:ln>
              <a:effectLst/>
            </c:spPr>
            <c:extLst>
              <c:ext xmlns:c16="http://schemas.microsoft.com/office/drawing/2014/chart" uri="{C3380CC4-5D6E-409C-BE32-E72D297353CC}">
                <c16:uniqueId val="{0000000F-DAA5-494A-A8C1-A6DE1B748239}"/>
              </c:ext>
            </c:extLst>
          </c:dPt>
          <c:dPt>
            <c:idx val="8"/>
            <c:invertIfNegative val="0"/>
            <c:bubble3D val="0"/>
            <c:spPr>
              <a:solidFill>
                <a:srgbClr val="7C878E"/>
              </a:solidFill>
              <a:ln>
                <a:noFill/>
              </a:ln>
              <a:effectLst/>
            </c:spPr>
            <c:extLst>
              <c:ext xmlns:c16="http://schemas.microsoft.com/office/drawing/2014/chart" uri="{C3380CC4-5D6E-409C-BE32-E72D297353CC}">
                <c16:uniqueId val="{00000011-DAA5-494A-A8C1-A6DE1B748239}"/>
              </c:ext>
            </c:extLst>
          </c:dPt>
          <c:dPt>
            <c:idx val="9"/>
            <c:invertIfNegative val="0"/>
            <c:bubble3D val="0"/>
            <c:spPr>
              <a:solidFill>
                <a:srgbClr val="7C878E"/>
              </a:solidFill>
              <a:ln>
                <a:noFill/>
              </a:ln>
              <a:effectLst/>
            </c:spPr>
            <c:extLst>
              <c:ext xmlns:c16="http://schemas.microsoft.com/office/drawing/2014/chart" uri="{C3380CC4-5D6E-409C-BE32-E72D297353CC}">
                <c16:uniqueId val="{00000013-DAA5-494A-A8C1-A6DE1B748239}"/>
              </c:ext>
            </c:extLst>
          </c:dPt>
          <c:dPt>
            <c:idx val="10"/>
            <c:invertIfNegative val="0"/>
            <c:bubble3D val="0"/>
            <c:spPr>
              <a:solidFill>
                <a:srgbClr val="7C878E"/>
              </a:solidFill>
              <a:ln>
                <a:noFill/>
              </a:ln>
              <a:effectLst/>
            </c:spPr>
            <c:extLst>
              <c:ext xmlns:c16="http://schemas.microsoft.com/office/drawing/2014/chart" uri="{C3380CC4-5D6E-409C-BE32-E72D297353CC}">
                <c16:uniqueId val="{00000015-DAA5-494A-A8C1-A6DE1B748239}"/>
              </c:ext>
            </c:extLst>
          </c:dPt>
          <c:dPt>
            <c:idx val="11"/>
            <c:invertIfNegative val="0"/>
            <c:bubble3D val="0"/>
            <c:spPr>
              <a:solidFill>
                <a:srgbClr val="7C878E"/>
              </a:solidFill>
              <a:ln>
                <a:noFill/>
              </a:ln>
              <a:effectLst/>
            </c:spPr>
            <c:extLst>
              <c:ext xmlns:c16="http://schemas.microsoft.com/office/drawing/2014/chart" uri="{C3380CC4-5D6E-409C-BE32-E72D297353CC}">
                <c16:uniqueId val="{00000017-DAA5-494A-A8C1-A6DE1B748239}"/>
              </c:ext>
            </c:extLst>
          </c:dPt>
          <c:dPt>
            <c:idx val="12"/>
            <c:invertIfNegative val="0"/>
            <c:bubble3D val="0"/>
            <c:spPr>
              <a:solidFill>
                <a:srgbClr val="7C878E"/>
              </a:solidFill>
              <a:ln>
                <a:noFill/>
              </a:ln>
              <a:effectLst/>
            </c:spPr>
            <c:extLst>
              <c:ext xmlns:c16="http://schemas.microsoft.com/office/drawing/2014/chart" uri="{C3380CC4-5D6E-409C-BE32-E72D297353CC}">
                <c16:uniqueId val="{00000019-DAA5-494A-A8C1-A6DE1B748239}"/>
              </c:ext>
            </c:extLst>
          </c:dPt>
          <c:dPt>
            <c:idx val="13"/>
            <c:invertIfNegative val="0"/>
            <c:bubble3D val="0"/>
            <c:spPr>
              <a:solidFill>
                <a:srgbClr val="7C878E"/>
              </a:solidFill>
              <a:ln>
                <a:noFill/>
              </a:ln>
              <a:effectLst/>
            </c:spPr>
            <c:extLst>
              <c:ext xmlns:c16="http://schemas.microsoft.com/office/drawing/2014/chart" uri="{C3380CC4-5D6E-409C-BE32-E72D297353CC}">
                <c16:uniqueId val="{0000001B-DAA5-494A-A8C1-A6DE1B748239}"/>
              </c:ext>
            </c:extLst>
          </c:dPt>
          <c:dPt>
            <c:idx val="14"/>
            <c:invertIfNegative val="0"/>
            <c:bubble3D val="0"/>
            <c:spPr>
              <a:solidFill>
                <a:srgbClr val="7C878E"/>
              </a:solidFill>
              <a:ln>
                <a:noFill/>
              </a:ln>
              <a:effectLst/>
            </c:spPr>
            <c:extLst>
              <c:ext xmlns:c16="http://schemas.microsoft.com/office/drawing/2014/chart" uri="{C3380CC4-5D6E-409C-BE32-E72D297353CC}">
                <c16:uniqueId val="{0000001D-DAA5-494A-A8C1-A6DE1B748239}"/>
              </c:ext>
            </c:extLst>
          </c:dPt>
          <c:dPt>
            <c:idx val="15"/>
            <c:invertIfNegative val="0"/>
            <c:bubble3D val="0"/>
            <c:spPr>
              <a:solidFill>
                <a:srgbClr val="7C878E"/>
              </a:solidFill>
              <a:ln>
                <a:noFill/>
              </a:ln>
              <a:effectLst/>
            </c:spPr>
            <c:extLst>
              <c:ext xmlns:c16="http://schemas.microsoft.com/office/drawing/2014/chart" uri="{C3380CC4-5D6E-409C-BE32-E72D297353CC}">
                <c16:uniqueId val="{0000001F-DAA5-494A-A8C1-A6DE1B748239}"/>
              </c:ext>
            </c:extLst>
          </c:dPt>
          <c:dPt>
            <c:idx val="16"/>
            <c:invertIfNegative val="0"/>
            <c:bubble3D val="0"/>
            <c:spPr>
              <a:solidFill>
                <a:srgbClr val="FBBB27"/>
              </a:solidFill>
              <a:ln>
                <a:noFill/>
              </a:ln>
              <a:effectLst/>
            </c:spPr>
            <c:extLst>
              <c:ext xmlns:c16="http://schemas.microsoft.com/office/drawing/2014/chart" uri="{C3380CC4-5D6E-409C-BE32-E72D297353CC}">
                <c16:uniqueId val="{00000021-DAA5-494A-A8C1-A6DE1B748239}"/>
              </c:ext>
            </c:extLst>
          </c:dPt>
          <c:dPt>
            <c:idx val="17"/>
            <c:invertIfNegative val="0"/>
            <c:bubble3D val="0"/>
            <c:spPr>
              <a:solidFill>
                <a:srgbClr val="7C878E"/>
              </a:solidFill>
              <a:ln>
                <a:noFill/>
              </a:ln>
              <a:effectLst/>
            </c:spPr>
            <c:extLst>
              <c:ext xmlns:c16="http://schemas.microsoft.com/office/drawing/2014/chart" uri="{C3380CC4-5D6E-409C-BE32-E72D297353CC}">
                <c16:uniqueId val="{00000023-DAA5-494A-A8C1-A6DE1B748239}"/>
              </c:ext>
            </c:extLst>
          </c:dPt>
          <c:dPt>
            <c:idx val="22"/>
            <c:invertIfNegative val="0"/>
            <c:bubble3D val="0"/>
            <c:spPr>
              <a:solidFill>
                <a:srgbClr val="95682B"/>
              </a:solidFill>
              <a:ln>
                <a:noFill/>
              </a:ln>
              <a:effectLst/>
            </c:spPr>
            <c:extLst>
              <c:ext xmlns:c16="http://schemas.microsoft.com/office/drawing/2014/chart" uri="{C3380CC4-5D6E-409C-BE32-E72D297353CC}">
                <c16:uniqueId val="{00000025-DAA5-494A-A8C1-A6DE1B748239}"/>
              </c:ext>
            </c:extLst>
          </c:dPt>
          <c:dPt>
            <c:idx val="29"/>
            <c:invertIfNegative val="0"/>
            <c:bubble3D val="0"/>
            <c:spPr>
              <a:solidFill>
                <a:srgbClr val="7C878E"/>
              </a:solidFill>
              <a:ln>
                <a:noFill/>
              </a:ln>
              <a:effectLst/>
            </c:spPr>
            <c:extLst>
              <c:ext xmlns:c16="http://schemas.microsoft.com/office/drawing/2014/chart" uri="{C3380CC4-5D6E-409C-BE32-E72D297353CC}">
                <c16:uniqueId val="{00000027-DAA5-494A-A8C1-A6DE1B748239}"/>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'F113'!$A$6:$A$38</c:f>
              <c:strCache>
                <c:ptCount val="33"/>
                <c:pt idx="0">
                  <c:v>Zacatecas</c:v>
                </c:pt>
                <c:pt idx="1">
                  <c:v>Chiapas</c:v>
                </c:pt>
                <c:pt idx="2">
                  <c:v>Quintana Roo</c:v>
                </c:pt>
                <c:pt idx="3">
                  <c:v>Colima</c:v>
                </c:pt>
                <c:pt idx="4">
                  <c:v>Tabasco</c:v>
                </c:pt>
                <c:pt idx="5">
                  <c:v>Sinaloa</c:v>
                </c:pt>
                <c:pt idx="6">
                  <c:v>Durango</c:v>
                </c:pt>
                <c:pt idx="7">
                  <c:v>Michoacán</c:v>
                </c:pt>
                <c:pt idx="8">
                  <c:v>Nayarit</c:v>
                </c:pt>
                <c:pt idx="9">
                  <c:v>San Luis Potosí</c:v>
                </c:pt>
                <c:pt idx="10">
                  <c:v>Baja California Sur</c:v>
                </c:pt>
                <c:pt idx="11">
                  <c:v>Tlaxcala</c:v>
                </c:pt>
                <c:pt idx="12">
                  <c:v>Oaxaca</c:v>
                </c:pt>
                <c:pt idx="13">
                  <c:v>Guerrero</c:v>
                </c:pt>
                <c:pt idx="14">
                  <c:v>Veracruz</c:v>
                </c:pt>
                <c:pt idx="15">
                  <c:v>Morelos</c:v>
                </c:pt>
                <c:pt idx="16">
                  <c:v>Jalisco</c:v>
                </c:pt>
                <c:pt idx="17">
                  <c:v>Sonora</c:v>
                </c:pt>
                <c:pt idx="18">
                  <c:v>Aguascalientes</c:v>
                </c:pt>
                <c:pt idx="19">
                  <c:v>Guanajuato</c:v>
                </c:pt>
                <c:pt idx="20">
                  <c:v>Ciudad de México</c:v>
                </c:pt>
                <c:pt idx="21">
                  <c:v>Querétaro</c:v>
                </c:pt>
                <c:pt idx="22">
                  <c:v>Nacional</c:v>
                </c:pt>
                <c:pt idx="23">
                  <c:v>Estado de México</c:v>
                </c:pt>
                <c:pt idx="24">
                  <c:v>Chihuahua</c:v>
                </c:pt>
                <c:pt idx="25">
                  <c:v>Coahuila</c:v>
                </c:pt>
                <c:pt idx="26">
                  <c:v>Puebla</c:v>
                </c:pt>
                <c:pt idx="27">
                  <c:v>Baja California</c:v>
                </c:pt>
                <c:pt idx="28">
                  <c:v>Nuevo León</c:v>
                </c:pt>
                <c:pt idx="29">
                  <c:v>Yucatán</c:v>
                </c:pt>
                <c:pt idx="30">
                  <c:v>Tamaulipas</c:v>
                </c:pt>
                <c:pt idx="31">
                  <c:v>Hidalgo</c:v>
                </c:pt>
                <c:pt idx="32">
                  <c:v>Campeche</c:v>
                </c:pt>
              </c:strCache>
            </c:strRef>
          </c:cat>
          <c:val>
            <c:numRef>
              <c:f>'F113'!$B$6:$B$38</c:f>
              <c:numCache>
                <c:formatCode>0.0</c:formatCode>
                <c:ptCount val="33"/>
                <c:pt idx="0">
                  <c:v>-10.3099786885347</c:v>
                </c:pt>
                <c:pt idx="1">
                  <c:v>-8.6204244677145798</c:v>
                </c:pt>
                <c:pt idx="2">
                  <c:v>-7.8784722094861497</c:v>
                </c:pt>
                <c:pt idx="3">
                  <c:v>-5.0147914958217799</c:v>
                </c:pt>
                <c:pt idx="4">
                  <c:v>-4.5862981498525102</c:v>
                </c:pt>
                <c:pt idx="5">
                  <c:v>-4.05967485546</c:v>
                </c:pt>
                <c:pt idx="6">
                  <c:v>-1.9796095195149499</c:v>
                </c:pt>
                <c:pt idx="7">
                  <c:v>-1.0161084184499001</c:v>
                </c:pt>
                <c:pt idx="8">
                  <c:v>-0.52683705038094597</c:v>
                </c:pt>
                <c:pt idx="9">
                  <c:v>-0.17903939380969899</c:v>
                </c:pt>
                <c:pt idx="10">
                  <c:v>0.30301081630290699</c:v>
                </c:pt>
                <c:pt idx="11">
                  <c:v>0.34636779808843199</c:v>
                </c:pt>
                <c:pt idx="12">
                  <c:v>0.40793387441520101</c:v>
                </c:pt>
                <c:pt idx="13">
                  <c:v>1.64450246508001</c:v>
                </c:pt>
                <c:pt idx="14">
                  <c:v>1.7896967254834999</c:v>
                </c:pt>
                <c:pt idx="15">
                  <c:v>2.2880221507305598</c:v>
                </c:pt>
                <c:pt idx="16">
                  <c:v>2.7136396600581798</c:v>
                </c:pt>
                <c:pt idx="17">
                  <c:v>2.90860681990659</c:v>
                </c:pt>
                <c:pt idx="18">
                  <c:v>3.4183846384631602</c:v>
                </c:pt>
                <c:pt idx="19">
                  <c:v>3.75495624355437</c:v>
                </c:pt>
                <c:pt idx="20">
                  <c:v>3.84934520867077</c:v>
                </c:pt>
                <c:pt idx="21">
                  <c:v>4.4309838302095903</c:v>
                </c:pt>
                <c:pt idx="22">
                  <c:v>4.9305786476872697</c:v>
                </c:pt>
                <c:pt idx="23">
                  <c:v>5.1454744377749799</c:v>
                </c:pt>
                <c:pt idx="24">
                  <c:v>5.3424555534272704</c:v>
                </c:pt>
                <c:pt idx="25">
                  <c:v>5.9394616025548697</c:v>
                </c:pt>
                <c:pt idx="26">
                  <c:v>5.9935726129184204</c:v>
                </c:pt>
                <c:pt idx="27">
                  <c:v>6.9957038553429198</c:v>
                </c:pt>
                <c:pt idx="28">
                  <c:v>7.8227472521542198</c:v>
                </c:pt>
                <c:pt idx="29">
                  <c:v>8.4912117974182308</c:v>
                </c:pt>
                <c:pt idx="30">
                  <c:v>8.8494215754632197</c:v>
                </c:pt>
                <c:pt idx="31">
                  <c:v>16.072369214765502</c:v>
                </c:pt>
                <c:pt idx="32">
                  <c:v>18.275316455696199</c:v>
                </c:pt>
              </c:numCache>
            </c:numRef>
          </c:val>
          <c:extLst>
            <c:ext xmlns:c16="http://schemas.microsoft.com/office/drawing/2014/chart" uri="{C3380CC4-5D6E-409C-BE32-E72D297353CC}">
              <c16:uniqueId val="{00000028-DAA5-494A-A8C1-A6DE1B748239}"/>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'F114'!$C$5</c:f>
              <c:strCache>
                <c:ptCount val="1"/>
                <c:pt idx="0">
                  <c:v>Exportaciones</c:v>
                </c:pt>
              </c:strCache>
            </c:strRef>
          </c:tx>
          <c:spPr>
            <a:solidFill>
              <a:srgbClr val="C9D0D6"/>
            </a:solidFill>
            <a:ln>
              <a:noFill/>
            </a:ln>
            <a:effectLst/>
          </c:spPr>
          <c:invertIfNegative val="0"/>
          <c:dPt>
            <c:idx val="8"/>
            <c:invertIfNegative val="0"/>
            <c:bubble3D val="0"/>
            <c:spPr>
              <a:solidFill>
                <a:srgbClr val="7C878E"/>
              </a:solidFill>
              <a:ln>
                <a:noFill/>
              </a:ln>
              <a:effectLst/>
            </c:spPr>
            <c:extLst>
              <c:ext xmlns:c16="http://schemas.microsoft.com/office/drawing/2014/chart" uri="{C3380CC4-5D6E-409C-BE32-E72D297353CC}">
                <c16:uniqueId val="{00000001-3226-4E43-B46C-5E2BDBDD4229}"/>
              </c:ext>
            </c:extLst>
          </c:dPt>
          <c:dPt>
            <c:idx val="20"/>
            <c:invertIfNegative val="0"/>
            <c:bubble3D val="0"/>
            <c:spPr>
              <a:solidFill>
                <a:srgbClr val="7C878E"/>
              </a:solidFill>
              <a:ln>
                <a:noFill/>
              </a:ln>
              <a:effectLst/>
            </c:spPr>
            <c:extLst>
              <c:ext xmlns:c16="http://schemas.microsoft.com/office/drawing/2014/chart" uri="{C3380CC4-5D6E-409C-BE32-E72D297353CC}">
                <c16:uniqueId val="{00000003-3226-4E43-B46C-5E2BDBDD4229}"/>
              </c:ext>
            </c:extLst>
          </c:dPt>
          <c:dPt>
            <c:idx val="32"/>
            <c:invertIfNegative val="0"/>
            <c:bubble3D val="0"/>
            <c:spPr>
              <a:solidFill>
                <a:srgbClr val="7C878E"/>
              </a:solidFill>
              <a:ln>
                <a:noFill/>
              </a:ln>
              <a:effectLst/>
            </c:spPr>
            <c:extLst>
              <c:ext xmlns:c16="http://schemas.microsoft.com/office/drawing/2014/chart" uri="{C3380CC4-5D6E-409C-BE32-E72D297353CC}">
                <c16:uniqueId val="{00000005-3226-4E43-B46C-5E2BDBDD4229}"/>
              </c:ext>
            </c:extLst>
          </c:dPt>
          <c:dPt>
            <c:idx val="44"/>
            <c:invertIfNegative val="0"/>
            <c:bubble3D val="0"/>
            <c:spPr>
              <a:solidFill>
                <a:srgbClr val="7C878E"/>
              </a:solidFill>
              <a:ln>
                <a:noFill/>
              </a:ln>
              <a:effectLst/>
            </c:spPr>
            <c:extLst>
              <c:ext xmlns:c16="http://schemas.microsoft.com/office/drawing/2014/chart" uri="{C3380CC4-5D6E-409C-BE32-E72D297353CC}">
                <c16:uniqueId val="{00000007-3226-4E43-B46C-5E2BDBDD4229}"/>
              </c:ext>
            </c:extLst>
          </c:dPt>
          <c:dPt>
            <c:idx val="56"/>
            <c:invertIfNegative val="0"/>
            <c:bubble3D val="0"/>
            <c:spPr>
              <a:solidFill>
                <a:srgbClr val="7C878E"/>
              </a:solidFill>
              <a:ln>
                <a:noFill/>
              </a:ln>
              <a:effectLst/>
            </c:spPr>
            <c:extLst>
              <c:ext xmlns:c16="http://schemas.microsoft.com/office/drawing/2014/chart" uri="{C3380CC4-5D6E-409C-BE32-E72D297353CC}">
                <c16:uniqueId val="{00000009-3226-4E43-B46C-5E2BDBDD4229}"/>
              </c:ext>
            </c:extLst>
          </c:dPt>
          <c:dPt>
            <c:idx val="68"/>
            <c:invertIfNegative val="0"/>
            <c:bubble3D val="0"/>
            <c:spPr>
              <a:solidFill>
                <a:srgbClr val="7C878E"/>
              </a:solidFill>
              <a:ln>
                <a:noFill/>
              </a:ln>
              <a:effectLst/>
            </c:spPr>
            <c:extLst>
              <c:ext xmlns:c16="http://schemas.microsoft.com/office/drawing/2014/chart" uri="{C3380CC4-5D6E-409C-BE32-E72D297353CC}">
                <c16:uniqueId val="{0000000B-3226-4E43-B46C-5E2BDBDD4229}"/>
              </c:ext>
            </c:extLst>
          </c:dPt>
          <c:dPt>
            <c:idx val="80"/>
            <c:invertIfNegative val="0"/>
            <c:bubble3D val="0"/>
            <c:spPr>
              <a:solidFill>
                <a:srgbClr val="7C878E"/>
              </a:solidFill>
              <a:ln>
                <a:noFill/>
              </a:ln>
              <a:effectLst/>
            </c:spPr>
            <c:extLst>
              <c:ext xmlns:c16="http://schemas.microsoft.com/office/drawing/2014/chart" uri="{C3380CC4-5D6E-409C-BE32-E72D297353CC}">
                <c16:uniqueId val="{0000000D-3226-4E43-B46C-5E2BDBDD4229}"/>
              </c:ext>
            </c:extLst>
          </c:dPt>
          <c:dPt>
            <c:idx val="92"/>
            <c:invertIfNegative val="0"/>
            <c:bubble3D val="0"/>
            <c:spPr>
              <a:solidFill>
                <a:srgbClr val="7C878E"/>
              </a:solidFill>
              <a:ln>
                <a:noFill/>
              </a:ln>
              <a:effectLst/>
            </c:spPr>
            <c:extLst>
              <c:ext xmlns:c16="http://schemas.microsoft.com/office/drawing/2014/chart" uri="{C3380CC4-5D6E-409C-BE32-E72D297353CC}">
                <c16:uniqueId val="{0000000F-3226-4E43-B46C-5E2BDBDD4229}"/>
              </c:ext>
            </c:extLst>
          </c:dPt>
          <c:dPt>
            <c:idx val="104"/>
            <c:invertIfNegative val="0"/>
            <c:bubble3D val="0"/>
            <c:spPr>
              <a:solidFill>
                <a:srgbClr val="FBBB27"/>
              </a:solidFill>
              <a:ln>
                <a:noFill/>
              </a:ln>
              <a:effectLst/>
            </c:spPr>
            <c:extLst>
              <c:ext xmlns:c16="http://schemas.microsoft.com/office/drawing/2014/chart" uri="{C3380CC4-5D6E-409C-BE32-E72D297353CC}">
                <c16:uniqueId val="{00000011-3226-4E43-B46C-5E2BDBDD4229}"/>
              </c:ext>
            </c:extLst>
          </c:dPt>
          <c:cat>
            <c:multiLvlStrRef>
              <c:f>'F114'!$A$6:$B$110</c:f>
              <c:multiLvlStrCache>
                <c:ptCount val="10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'F114'!$C$6:$C$110</c:f>
              <c:numCache>
                <c:formatCode>#,##0</c:formatCode>
                <c:ptCount val="105"/>
                <c:pt idx="0">
                  <c:v>6343</c:v>
                </c:pt>
                <c:pt idx="1">
                  <c:v>6318</c:v>
                </c:pt>
                <c:pt idx="2">
                  <c:v>6647</c:v>
                </c:pt>
                <c:pt idx="3">
                  <c:v>6479</c:v>
                </c:pt>
                <c:pt idx="4">
                  <c:v>6949</c:v>
                </c:pt>
                <c:pt idx="5">
                  <c:v>6766</c:v>
                </c:pt>
                <c:pt idx="6">
                  <c:v>6997</c:v>
                </c:pt>
                <c:pt idx="7">
                  <c:v>7960</c:v>
                </c:pt>
                <c:pt idx="8">
                  <c:v>7340</c:v>
                </c:pt>
                <c:pt idx="9">
                  <c:v>7398</c:v>
                </c:pt>
                <c:pt idx="10">
                  <c:v>7281</c:v>
                </c:pt>
                <c:pt idx="11">
                  <c:v>5672</c:v>
                </c:pt>
                <c:pt idx="12">
                  <c:v>6130</c:v>
                </c:pt>
                <c:pt idx="13">
                  <c:v>6660</c:v>
                </c:pt>
                <c:pt idx="14">
                  <c:v>7617</c:v>
                </c:pt>
                <c:pt idx="15">
                  <c:v>8011</c:v>
                </c:pt>
                <c:pt idx="16">
                  <c:v>7966</c:v>
                </c:pt>
                <c:pt idx="17">
                  <c:v>7292</c:v>
                </c:pt>
                <c:pt idx="18">
                  <c:v>7404</c:v>
                </c:pt>
                <c:pt idx="19">
                  <c:v>7866</c:v>
                </c:pt>
                <c:pt idx="20">
                  <c:v>7767</c:v>
                </c:pt>
                <c:pt idx="21">
                  <c:v>8436</c:v>
                </c:pt>
                <c:pt idx="22">
                  <c:v>7381</c:v>
                </c:pt>
                <c:pt idx="23">
                  <c:v>7176</c:v>
                </c:pt>
                <c:pt idx="24">
                  <c:v>7170</c:v>
                </c:pt>
                <c:pt idx="25">
                  <c:v>7843</c:v>
                </c:pt>
                <c:pt idx="26">
                  <c:v>8899</c:v>
                </c:pt>
                <c:pt idx="27">
                  <c:v>8889</c:v>
                </c:pt>
                <c:pt idx="28">
                  <c:v>8822</c:v>
                </c:pt>
                <c:pt idx="29">
                  <c:v>8691</c:v>
                </c:pt>
                <c:pt idx="30">
                  <c:v>9526</c:v>
                </c:pt>
                <c:pt idx="31">
                  <c:v>9440</c:v>
                </c:pt>
                <c:pt idx="32">
                  <c:v>9790</c:v>
                </c:pt>
                <c:pt idx="33">
                  <c:v>9425</c:v>
                </c:pt>
                <c:pt idx="34">
                  <c:v>9000</c:v>
                </c:pt>
                <c:pt idx="35">
                  <c:v>8816</c:v>
                </c:pt>
                <c:pt idx="36">
                  <c:v>8680</c:v>
                </c:pt>
                <c:pt idx="37">
                  <c:v>9921</c:v>
                </c:pt>
                <c:pt idx="38">
                  <c:v>9962</c:v>
                </c:pt>
                <c:pt idx="39">
                  <c:v>10438</c:v>
                </c:pt>
                <c:pt idx="40">
                  <c:v>10693</c:v>
                </c:pt>
                <c:pt idx="41">
                  <c:v>10732</c:v>
                </c:pt>
                <c:pt idx="42">
                  <c:v>10104</c:v>
                </c:pt>
                <c:pt idx="43">
                  <c:v>10575</c:v>
                </c:pt>
                <c:pt idx="44">
                  <c:v>10702</c:v>
                </c:pt>
                <c:pt idx="45">
                  <c:v>11189</c:v>
                </c:pt>
                <c:pt idx="46">
                  <c:v>10990</c:v>
                </c:pt>
                <c:pt idx="47">
                  <c:v>9641</c:v>
                </c:pt>
                <c:pt idx="48">
                  <c:v>9282</c:v>
                </c:pt>
                <c:pt idx="49">
                  <c:v>10916</c:v>
                </c:pt>
                <c:pt idx="50">
                  <c:v>12170</c:v>
                </c:pt>
                <c:pt idx="51">
                  <c:v>9958</c:v>
                </c:pt>
                <c:pt idx="52">
                  <c:v>11443</c:v>
                </c:pt>
                <c:pt idx="53">
                  <c:v>11190</c:v>
                </c:pt>
                <c:pt idx="54">
                  <c:v>10250</c:v>
                </c:pt>
                <c:pt idx="55">
                  <c:v>10998</c:v>
                </c:pt>
                <c:pt idx="56">
                  <c:v>10862</c:v>
                </c:pt>
                <c:pt idx="57">
                  <c:v>11198</c:v>
                </c:pt>
                <c:pt idx="58">
                  <c:v>11291</c:v>
                </c:pt>
                <c:pt idx="59">
                  <c:v>10062</c:v>
                </c:pt>
                <c:pt idx="60">
                  <c:v>11384</c:v>
                </c:pt>
                <c:pt idx="61">
                  <c:v>10934</c:v>
                </c:pt>
                <c:pt idx="62">
                  <c:v>12720</c:v>
                </c:pt>
                <c:pt idx="63">
                  <c:v>12177</c:v>
                </c:pt>
                <c:pt idx="64">
                  <c:v>13045</c:v>
                </c:pt>
                <c:pt idx="65">
                  <c:v>12731</c:v>
                </c:pt>
                <c:pt idx="66">
                  <c:v>12055</c:v>
                </c:pt>
                <c:pt idx="67">
                  <c:v>12738</c:v>
                </c:pt>
                <c:pt idx="68">
                  <c:v>12214</c:v>
                </c:pt>
                <c:pt idx="69">
                  <c:v>12324</c:v>
                </c:pt>
                <c:pt idx="70">
                  <c:v>12282</c:v>
                </c:pt>
                <c:pt idx="71">
                  <c:v>11489</c:v>
                </c:pt>
                <c:pt idx="72">
                  <c:v>12328</c:v>
                </c:pt>
                <c:pt idx="73">
                  <c:v>12668</c:v>
                </c:pt>
                <c:pt idx="74">
                  <c:v>14391</c:v>
                </c:pt>
                <c:pt idx="75">
                  <c:v>13205</c:v>
                </c:pt>
                <c:pt idx="76">
                  <c:v>14267</c:v>
                </c:pt>
                <c:pt idx="77">
                  <c:v>13745</c:v>
                </c:pt>
                <c:pt idx="78">
                  <c:v>13646</c:v>
                </c:pt>
                <c:pt idx="79">
                  <c:v>13964</c:v>
                </c:pt>
                <c:pt idx="80">
                  <c:v>13752</c:v>
                </c:pt>
                <c:pt idx="81">
                  <c:v>13847</c:v>
                </c:pt>
                <c:pt idx="82">
                  <c:v>13327</c:v>
                </c:pt>
                <c:pt idx="83">
                  <c:v>11471</c:v>
                </c:pt>
                <c:pt idx="84">
                  <c:v>11126</c:v>
                </c:pt>
                <c:pt idx="85">
                  <c:v>11308</c:v>
                </c:pt>
                <c:pt idx="86">
                  <c:v>13109</c:v>
                </c:pt>
                <c:pt idx="87">
                  <c:v>9902</c:v>
                </c:pt>
                <c:pt idx="88">
                  <c:v>8924</c:v>
                </c:pt>
                <c:pt idx="89">
                  <c:v>11498</c:v>
                </c:pt>
                <c:pt idx="90">
                  <c:v>13446</c:v>
                </c:pt>
                <c:pt idx="91">
                  <c:v>12841</c:v>
                </c:pt>
                <c:pt idx="92">
                  <c:v>13362</c:v>
                </c:pt>
                <c:pt idx="93">
                  <c:v>13386</c:v>
                </c:pt>
                <c:pt idx="94">
                  <c:v>12857</c:v>
                </c:pt>
                <c:pt idx="95">
                  <c:v>12287</c:v>
                </c:pt>
                <c:pt idx="96">
                  <c:v>11979</c:v>
                </c:pt>
                <c:pt idx="97">
                  <c:v>12826</c:v>
                </c:pt>
                <c:pt idx="98">
                  <c:v>14660</c:v>
                </c:pt>
                <c:pt idx="99">
                  <c:v>13895</c:v>
                </c:pt>
                <c:pt idx="100">
                  <c:v>13135</c:v>
                </c:pt>
                <c:pt idx="101">
                  <c:v>13886</c:v>
                </c:pt>
                <c:pt idx="102">
                  <c:v>14796</c:v>
                </c:pt>
                <c:pt idx="103">
                  <c:v>13870</c:v>
                </c:pt>
                <c:pt idx="104">
                  <c:v>13236</c:v>
                </c:pt>
              </c:numCache>
            </c:numRef>
          </c:val>
          <c:extLst>
            <c:ext xmlns:c16="http://schemas.microsoft.com/office/drawing/2014/chart" uri="{C3380CC4-5D6E-409C-BE32-E72D297353CC}">
              <c16:uniqueId val="{00000012-3226-4E43-B46C-5E2BDBDD4229}"/>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'F114'!$D$5</c:f>
              <c:strCache>
                <c:ptCount val="1"/>
                <c:pt idx="0">
                  <c:v>Promedio</c:v>
                </c:pt>
              </c:strCache>
            </c:strRef>
          </c:tx>
          <c:spPr>
            <a:ln w="28575" cap="rnd">
              <a:solidFill>
                <a:srgbClr val="B69630"/>
              </a:solidFill>
              <a:round/>
            </a:ln>
            <a:effectLst/>
          </c:spPr>
          <c:marker>
            <c:symbol val="none"/>
          </c:marker>
          <c:cat>
            <c:multiLvlStrRef>
              <c:f>'F114'!$A$6:$B$110</c:f>
              <c:multiLvlStrCache>
                <c:ptCount val="10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'F114'!$D$6:$D$110</c:f>
              <c:numCache>
                <c:formatCode>#,##0</c:formatCode>
                <c:ptCount val="105"/>
                <c:pt idx="0">
                  <c:v>6644</c:v>
                </c:pt>
                <c:pt idx="1">
                  <c:v>6655</c:v>
                </c:pt>
                <c:pt idx="2">
                  <c:v>6608</c:v>
                </c:pt>
                <c:pt idx="3">
                  <c:v>6598</c:v>
                </c:pt>
                <c:pt idx="4">
                  <c:v>6624</c:v>
                </c:pt>
                <c:pt idx="5">
                  <c:v>6629</c:v>
                </c:pt>
                <c:pt idx="6">
                  <c:v>6655</c:v>
                </c:pt>
                <c:pt idx="7">
                  <c:v>6751</c:v>
                </c:pt>
                <c:pt idx="8">
                  <c:v>6821</c:v>
                </c:pt>
                <c:pt idx="9">
                  <c:v>6820</c:v>
                </c:pt>
                <c:pt idx="10">
                  <c:v>6820</c:v>
                </c:pt>
                <c:pt idx="11">
                  <c:v>6846</c:v>
                </c:pt>
                <c:pt idx="12">
                  <c:v>6828</c:v>
                </c:pt>
                <c:pt idx="13">
                  <c:v>6857</c:v>
                </c:pt>
                <c:pt idx="14">
                  <c:v>6938</c:v>
                </c:pt>
                <c:pt idx="15">
                  <c:v>7065</c:v>
                </c:pt>
                <c:pt idx="16">
                  <c:v>7150</c:v>
                </c:pt>
                <c:pt idx="17">
                  <c:v>7194</c:v>
                </c:pt>
                <c:pt idx="18">
                  <c:v>7228</c:v>
                </c:pt>
                <c:pt idx="19">
                  <c:v>7220</c:v>
                </c:pt>
                <c:pt idx="20">
                  <c:v>7255</c:v>
                </c:pt>
                <c:pt idx="21">
                  <c:v>7342</c:v>
                </c:pt>
                <c:pt idx="22">
                  <c:v>7350</c:v>
                </c:pt>
                <c:pt idx="23">
                  <c:v>7476</c:v>
                </c:pt>
                <c:pt idx="24">
                  <c:v>7562</c:v>
                </c:pt>
                <c:pt idx="25">
                  <c:v>7661</c:v>
                </c:pt>
                <c:pt idx="26">
                  <c:v>7767</c:v>
                </c:pt>
                <c:pt idx="27">
                  <c:v>7841</c:v>
                </c:pt>
                <c:pt idx="28">
                  <c:v>7912</c:v>
                </c:pt>
                <c:pt idx="29">
                  <c:v>8029</c:v>
                </c:pt>
                <c:pt idx="30">
                  <c:v>8205</c:v>
                </c:pt>
                <c:pt idx="31">
                  <c:v>8337</c:v>
                </c:pt>
                <c:pt idx="32">
                  <c:v>8505</c:v>
                </c:pt>
                <c:pt idx="33">
                  <c:v>8588</c:v>
                </c:pt>
                <c:pt idx="34">
                  <c:v>8723</c:v>
                </c:pt>
                <c:pt idx="35">
                  <c:v>8859</c:v>
                </c:pt>
                <c:pt idx="36">
                  <c:v>8985</c:v>
                </c:pt>
                <c:pt idx="37">
                  <c:v>9158</c:v>
                </c:pt>
                <c:pt idx="38">
                  <c:v>9247</c:v>
                </c:pt>
                <c:pt idx="39">
                  <c:v>9376</c:v>
                </c:pt>
                <c:pt idx="40">
                  <c:v>9532</c:v>
                </c:pt>
                <c:pt idx="41">
                  <c:v>9702</c:v>
                </c:pt>
                <c:pt idx="42">
                  <c:v>9750</c:v>
                </c:pt>
                <c:pt idx="43">
                  <c:v>9845</c:v>
                </c:pt>
                <c:pt idx="44">
                  <c:v>9921</c:v>
                </c:pt>
                <c:pt idx="45">
                  <c:v>10068</c:v>
                </c:pt>
                <c:pt idx="46">
                  <c:v>10234</c:v>
                </c:pt>
                <c:pt idx="47">
                  <c:v>10302</c:v>
                </c:pt>
                <c:pt idx="48">
                  <c:v>10353</c:v>
                </c:pt>
                <c:pt idx="49">
                  <c:v>10435</c:v>
                </c:pt>
                <c:pt idx="50">
                  <c:v>10619</c:v>
                </c:pt>
                <c:pt idx="51">
                  <c:v>10579</c:v>
                </c:pt>
                <c:pt idx="52">
                  <c:v>10642</c:v>
                </c:pt>
                <c:pt idx="53">
                  <c:v>10680</c:v>
                </c:pt>
                <c:pt idx="54">
                  <c:v>10692</c:v>
                </c:pt>
                <c:pt idx="55">
                  <c:v>10727</c:v>
                </c:pt>
                <c:pt idx="56">
                  <c:v>10741</c:v>
                </c:pt>
                <c:pt idx="57">
                  <c:v>10741</c:v>
                </c:pt>
                <c:pt idx="58">
                  <c:v>10767</c:v>
                </c:pt>
                <c:pt idx="59">
                  <c:v>10802</c:v>
                </c:pt>
                <c:pt idx="60">
                  <c:v>10977</c:v>
                </c:pt>
                <c:pt idx="61">
                  <c:v>10978</c:v>
                </c:pt>
                <c:pt idx="62">
                  <c:v>11024</c:v>
                </c:pt>
                <c:pt idx="63">
                  <c:v>11209</c:v>
                </c:pt>
                <c:pt idx="64">
                  <c:v>11343</c:v>
                </c:pt>
                <c:pt idx="65">
                  <c:v>11471</c:v>
                </c:pt>
                <c:pt idx="66">
                  <c:v>11622</c:v>
                </c:pt>
                <c:pt idx="67">
                  <c:v>11767</c:v>
                </c:pt>
                <c:pt idx="68">
                  <c:v>11879</c:v>
                </c:pt>
                <c:pt idx="69">
                  <c:v>11973</c:v>
                </c:pt>
                <c:pt idx="70">
                  <c:v>12056</c:v>
                </c:pt>
                <c:pt idx="71">
                  <c:v>12174</c:v>
                </c:pt>
                <c:pt idx="72">
                  <c:v>12253</c:v>
                </c:pt>
                <c:pt idx="73">
                  <c:v>12398</c:v>
                </c:pt>
                <c:pt idx="74">
                  <c:v>12537</c:v>
                </c:pt>
                <c:pt idx="75">
                  <c:v>12623</c:v>
                </c:pt>
                <c:pt idx="76">
                  <c:v>12724</c:v>
                </c:pt>
                <c:pt idx="77">
                  <c:v>12809</c:v>
                </c:pt>
                <c:pt idx="78">
                  <c:v>12941</c:v>
                </c:pt>
                <c:pt idx="79">
                  <c:v>13044</c:v>
                </c:pt>
                <c:pt idx="80">
                  <c:v>13172</c:v>
                </c:pt>
                <c:pt idx="81">
                  <c:v>13299</c:v>
                </c:pt>
                <c:pt idx="82">
                  <c:v>13386</c:v>
                </c:pt>
                <c:pt idx="83">
                  <c:v>13384</c:v>
                </c:pt>
                <c:pt idx="84">
                  <c:v>13284</c:v>
                </c:pt>
                <c:pt idx="85">
                  <c:v>13171</c:v>
                </c:pt>
                <c:pt idx="86">
                  <c:v>13064</c:v>
                </c:pt>
                <c:pt idx="87">
                  <c:v>12789</c:v>
                </c:pt>
                <c:pt idx="88">
                  <c:v>12344</c:v>
                </c:pt>
                <c:pt idx="89">
                  <c:v>12156</c:v>
                </c:pt>
                <c:pt idx="90">
                  <c:v>12140</c:v>
                </c:pt>
                <c:pt idx="91">
                  <c:v>12046</c:v>
                </c:pt>
                <c:pt idx="92">
                  <c:v>12014</c:v>
                </c:pt>
                <c:pt idx="93">
                  <c:v>11975</c:v>
                </c:pt>
                <c:pt idx="94">
                  <c:v>11936</c:v>
                </c:pt>
                <c:pt idx="95">
                  <c:v>12004</c:v>
                </c:pt>
                <c:pt idx="96">
                  <c:v>12075</c:v>
                </c:pt>
                <c:pt idx="97">
                  <c:v>12202</c:v>
                </c:pt>
                <c:pt idx="98">
                  <c:v>12331</c:v>
                </c:pt>
                <c:pt idx="99">
                  <c:v>12663</c:v>
                </c:pt>
                <c:pt idx="100">
                  <c:v>13014</c:v>
                </c:pt>
                <c:pt idx="101">
                  <c:v>13213</c:v>
                </c:pt>
                <c:pt idx="102">
                  <c:v>13326</c:v>
                </c:pt>
                <c:pt idx="103">
                  <c:v>13411</c:v>
                </c:pt>
                <c:pt idx="104">
                  <c:v>13401</c:v>
                </c:pt>
              </c:numCache>
            </c:numRef>
          </c:val>
          <c:smooth val="0"/>
          <c:extLst>
            <c:ext xmlns:c16="http://schemas.microsoft.com/office/drawing/2014/chart" uri="{C3380CC4-5D6E-409C-BE32-E72D297353CC}">
              <c16:uniqueId val="{00000013-3226-4E43-B46C-5E2BDBDD4229}"/>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'F115'!$C$5</c:f>
              <c:strCache>
                <c:ptCount val="1"/>
                <c:pt idx="0">
                  <c:v>Exportaciones</c:v>
                </c:pt>
              </c:strCache>
            </c:strRef>
          </c:tx>
          <c:spPr>
            <a:solidFill>
              <a:srgbClr val="C9D0D6"/>
            </a:solidFill>
            <a:ln>
              <a:noFill/>
            </a:ln>
            <a:effectLst/>
          </c:spPr>
          <c:invertIfNegative val="0"/>
          <c:dPt>
            <c:idx val="8"/>
            <c:invertIfNegative val="0"/>
            <c:bubble3D val="0"/>
            <c:spPr>
              <a:solidFill>
                <a:srgbClr val="7C878E"/>
              </a:solidFill>
              <a:ln>
                <a:noFill/>
              </a:ln>
              <a:effectLst/>
            </c:spPr>
            <c:extLst>
              <c:ext xmlns:c16="http://schemas.microsoft.com/office/drawing/2014/chart" uri="{C3380CC4-5D6E-409C-BE32-E72D297353CC}">
                <c16:uniqueId val="{00000001-2AF1-4086-907B-525CCE1C329B}"/>
              </c:ext>
            </c:extLst>
          </c:dPt>
          <c:dPt>
            <c:idx val="20"/>
            <c:invertIfNegative val="0"/>
            <c:bubble3D val="0"/>
            <c:spPr>
              <a:solidFill>
                <a:srgbClr val="7C878E"/>
              </a:solidFill>
              <a:ln>
                <a:noFill/>
              </a:ln>
              <a:effectLst/>
            </c:spPr>
            <c:extLst>
              <c:ext xmlns:c16="http://schemas.microsoft.com/office/drawing/2014/chart" uri="{C3380CC4-5D6E-409C-BE32-E72D297353CC}">
                <c16:uniqueId val="{00000003-2AF1-4086-907B-525CCE1C329B}"/>
              </c:ext>
            </c:extLst>
          </c:dPt>
          <c:dPt>
            <c:idx val="32"/>
            <c:invertIfNegative val="0"/>
            <c:bubble3D val="0"/>
            <c:spPr>
              <a:solidFill>
                <a:srgbClr val="7C878E"/>
              </a:solidFill>
              <a:ln>
                <a:noFill/>
              </a:ln>
              <a:effectLst/>
            </c:spPr>
            <c:extLst>
              <c:ext xmlns:c16="http://schemas.microsoft.com/office/drawing/2014/chart" uri="{C3380CC4-5D6E-409C-BE32-E72D297353CC}">
                <c16:uniqueId val="{00000005-2AF1-4086-907B-525CCE1C329B}"/>
              </c:ext>
            </c:extLst>
          </c:dPt>
          <c:dPt>
            <c:idx val="44"/>
            <c:invertIfNegative val="0"/>
            <c:bubble3D val="0"/>
            <c:spPr>
              <a:solidFill>
                <a:srgbClr val="7C878E"/>
              </a:solidFill>
              <a:ln>
                <a:noFill/>
              </a:ln>
              <a:effectLst/>
            </c:spPr>
            <c:extLst>
              <c:ext xmlns:c16="http://schemas.microsoft.com/office/drawing/2014/chart" uri="{C3380CC4-5D6E-409C-BE32-E72D297353CC}">
                <c16:uniqueId val="{00000007-2AF1-4086-907B-525CCE1C329B}"/>
              </c:ext>
            </c:extLst>
          </c:dPt>
          <c:dPt>
            <c:idx val="56"/>
            <c:invertIfNegative val="0"/>
            <c:bubble3D val="0"/>
            <c:spPr>
              <a:solidFill>
                <a:srgbClr val="7C878E"/>
              </a:solidFill>
              <a:ln>
                <a:noFill/>
              </a:ln>
              <a:effectLst/>
            </c:spPr>
            <c:extLst>
              <c:ext xmlns:c16="http://schemas.microsoft.com/office/drawing/2014/chart" uri="{C3380CC4-5D6E-409C-BE32-E72D297353CC}">
                <c16:uniqueId val="{00000009-2AF1-4086-907B-525CCE1C329B}"/>
              </c:ext>
            </c:extLst>
          </c:dPt>
          <c:dPt>
            <c:idx val="68"/>
            <c:invertIfNegative val="0"/>
            <c:bubble3D val="0"/>
            <c:spPr>
              <a:solidFill>
                <a:srgbClr val="7C878E"/>
              </a:solidFill>
              <a:ln>
                <a:noFill/>
              </a:ln>
              <a:effectLst/>
            </c:spPr>
            <c:extLst>
              <c:ext xmlns:c16="http://schemas.microsoft.com/office/drawing/2014/chart" uri="{C3380CC4-5D6E-409C-BE32-E72D297353CC}">
                <c16:uniqueId val="{0000000B-2AF1-4086-907B-525CCE1C329B}"/>
              </c:ext>
            </c:extLst>
          </c:dPt>
          <c:dPt>
            <c:idx val="80"/>
            <c:invertIfNegative val="0"/>
            <c:bubble3D val="0"/>
            <c:spPr>
              <a:solidFill>
                <a:srgbClr val="7C878E"/>
              </a:solidFill>
              <a:ln>
                <a:noFill/>
              </a:ln>
              <a:effectLst/>
            </c:spPr>
            <c:extLst>
              <c:ext xmlns:c16="http://schemas.microsoft.com/office/drawing/2014/chart" uri="{C3380CC4-5D6E-409C-BE32-E72D297353CC}">
                <c16:uniqueId val="{0000000D-2AF1-4086-907B-525CCE1C329B}"/>
              </c:ext>
            </c:extLst>
          </c:dPt>
          <c:dPt>
            <c:idx val="92"/>
            <c:invertIfNegative val="0"/>
            <c:bubble3D val="0"/>
            <c:spPr>
              <a:solidFill>
                <a:srgbClr val="7C878E"/>
              </a:solidFill>
              <a:ln>
                <a:noFill/>
              </a:ln>
              <a:effectLst/>
            </c:spPr>
            <c:extLst>
              <c:ext xmlns:c16="http://schemas.microsoft.com/office/drawing/2014/chart" uri="{C3380CC4-5D6E-409C-BE32-E72D297353CC}">
                <c16:uniqueId val="{0000000F-2AF1-4086-907B-525CCE1C329B}"/>
              </c:ext>
            </c:extLst>
          </c:dPt>
          <c:dPt>
            <c:idx val="104"/>
            <c:invertIfNegative val="0"/>
            <c:bubble3D val="0"/>
            <c:spPr>
              <a:solidFill>
                <a:srgbClr val="FBBB27"/>
              </a:solidFill>
              <a:ln>
                <a:noFill/>
              </a:ln>
              <a:effectLst/>
            </c:spPr>
            <c:extLst>
              <c:ext xmlns:c16="http://schemas.microsoft.com/office/drawing/2014/chart" uri="{C3380CC4-5D6E-409C-BE32-E72D297353CC}">
                <c16:uniqueId val="{00000011-2AF1-4086-907B-525CCE1C329B}"/>
              </c:ext>
            </c:extLst>
          </c:dPt>
          <c:cat>
            <c:multiLvlStrRef>
              <c:f>'F115'!$A$6:$B$110</c:f>
              <c:multiLvlStrCache>
                <c:ptCount val="10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'F115'!$C$6:$C$110</c:f>
              <c:numCache>
                <c:formatCode>#,##0</c:formatCode>
                <c:ptCount val="105"/>
                <c:pt idx="0">
                  <c:v>652</c:v>
                </c:pt>
                <c:pt idx="1">
                  <c:v>636</c:v>
                </c:pt>
                <c:pt idx="2">
                  <c:v>1033</c:v>
                </c:pt>
                <c:pt idx="3">
                  <c:v>753</c:v>
                </c:pt>
                <c:pt idx="4">
                  <c:v>809</c:v>
                </c:pt>
                <c:pt idx="5">
                  <c:v>548</c:v>
                </c:pt>
                <c:pt idx="6">
                  <c:v>358</c:v>
                </c:pt>
                <c:pt idx="7">
                  <c:v>393</c:v>
                </c:pt>
                <c:pt idx="8">
                  <c:v>438</c:v>
                </c:pt>
                <c:pt idx="9">
                  <c:v>484</c:v>
                </c:pt>
                <c:pt idx="10">
                  <c:v>474</c:v>
                </c:pt>
                <c:pt idx="11">
                  <c:v>624</c:v>
                </c:pt>
                <c:pt idx="12">
                  <c:v>699</c:v>
                </c:pt>
                <c:pt idx="13">
                  <c:v>840</c:v>
                </c:pt>
                <c:pt idx="14">
                  <c:v>939</c:v>
                </c:pt>
                <c:pt idx="15">
                  <c:v>1027</c:v>
                </c:pt>
                <c:pt idx="16">
                  <c:v>828</c:v>
                </c:pt>
                <c:pt idx="17">
                  <c:v>736</c:v>
                </c:pt>
                <c:pt idx="18">
                  <c:v>595</c:v>
                </c:pt>
                <c:pt idx="19">
                  <c:v>559</c:v>
                </c:pt>
                <c:pt idx="20">
                  <c:v>520</c:v>
                </c:pt>
                <c:pt idx="21">
                  <c:v>611</c:v>
                </c:pt>
                <c:pt idx="22">
                  <c:v>644</c:v>
                </c:pt>
                <c:pt idx="23">
                  <c:v>783</c:v>
                </c:pt>
                <c:pt idx="24">
                  <c:v>691</c:v>
                </c:pt>
                <c:pt idx="25">
                  <c:v>721</c:v>
                </c:pt>
                <c:pt idx="26">
                  <c:v>755</c:v>
                </c:pt>
                <c:pt idx="27">
                  <c:v>828</c:v>
                </c:pt>
                <c:pt idx="28">
                  <c:v>882</c:v>
                </c:pt>
                <c:pt idx="29">
                  <c:v>824</c:v>
                </c:pt>
                <c:pt idx="30">
                  <c:v>649</c:v>
                </c:pt>
                <c:pt idx="31">
                  <c:v>594</c:v>
                </c:pt>
                <c:pt idx="32">
                  <c:v>663</c:v>
                </c:pt>
                <c:pt idx="33">
                  <c:v>617</c:v>
                </c:pt>
                <c:pt idx="34">
                  <c:v>715</c:v>
                </c:pt>
                <c:pt idx="35">
                  <c:v>744</c:v>
                </c:pt>
                <c:pt idx="36">
                  <c:v>711</c:v>
                </c:pt>
                <c:pt idx="37">
                  <c:v>745</c:v>
                </c:pt>
                <c:pt idx="38">
                  <c:v>843</c:v>
                </c:pt>
                <c:pt idx="39">
                  <c:v>874</c:v>
                </c:pt>
                <c:pt idx="40">
                  <c:v>894</c:v>
                </c:pt>
                <c:pt idx="41">
                  <c:v>802</c:v>
                </c:pt>
                <c:pt idx="42">
                  <c:v>570</c:v>
                </c:pt>
                <c:pt idx="43">
                  <c:v>561</c:v>
                </c:pt>
                <c:pt idx="44">
                  <c:v>623</c:v>
                </c:pt>
                <c:pt idx="45">
                  <c:v>635</c:v>
                </c:pt>
                <c:pt idx="46">
                  <c:v>590</c:v>
                </c:pt>
                <c:pt idx="47">
                  <c:v>675</c:v>
                </c:pt>
                <c:pt idx="48">
                  <c:v>645</c:v>
                </c:pt>
                <c:pt idx="49">
                  <c:v>871</c:v>
                </c:pt>
                <c:pt idx="50">
                  <c:v>1039</c:v>
                </c:pt>
                <c:pt idx="51">
                  <c:v>992</c:v>
                </c:pt>
                <c:pt idx="52">
                  <c:v>1045</c:v>
                </c:pt>
                <c:pt idx="53">
                  <c:v>949</c:v>
                </c:pt>
                <c:pt idx="54">
                  <c:v>754</c:v>
                </c:pt>
                <c:pt idx="55">
                  <c:v>691</c:v>
                </c:pt>
                <c:pt idx="56">
                  <c:v>759</c:v>
                </c:pt>
                <c:pt idx="57">
                  <c:v>885</c:v>
                </c:pt>
                <c:pt idx="58">
                  <c:v>959</c:v>
                </c:pt>
                <c:pt idx="59">
                  <c:v>1129</c:v>
                </c:pt>
                <c:pt idx="60">
                  <c:v>980</c:v>
                </c:pt>
                <c:pt idx="61">
                  <c:v>983</c:v>
                </c:pt>
                <c:pt idx="62">
                  <c:v>986</c:v>
                </c:pt>
                <c:pt idx="63">
                  <c:v>997</c:v>
                </c:pt>
                <c:pt idx="64">
                  <c:v>990</c:v>
                </c:pt>
                <c:pt idx="65">
                  <c:v>1008</c:v>
                </c:pt>
                <c:pt idx="66">
                  <c:v>759</c:v>
                </c:pt>
                <c:pt idx="67">
                  <c:v>718</c:v>
                </c:pt>
                <c:pt idx="68">
                  <c:v>753</c:v>
                </c:pt>
                <c:pt idx="69">
                  <c:v>777</c:v>
                </c:pt>
                <c:pt idx="70">
                  <c:v>817</c:v>
                </c:pt>
                <c:pt idx="71">
                  <c:v>797</c:v>
                </c:pt>
                <c:pt idx="72">
                  <c:v>859</c:v>
                </c:pt>
                <c:pt idx="73">
                  <c:v>1083</c:v>
                </c:pt>
                <c:pt idx="74">
                  <c:v>1114</c:v>
                </c:pt>
                <c:pt idx="75">
                  <c:v>1143</c:v>
                </c:pt>
                <c:pt idx="76">
                  <c:v>1164</c:v>
                </c:pt>
                <c:pt idx="77">
                  <c:v>1145</c:v>
                </c:pt>
                <c:pt idx="78">
                  <c:v>1080</c:v>
                </c:pt>
                <c:pt idx="79">
                  <c:v>946</c:v>
                </c:pt>
                <c:pt idx="80">
                  <c:v>1021</c:v>
                </c:pt>
                <c:pt idx="81">
                  <c:v>1080</c:v>
                </c:pt>
                <c:pt idx="82">
                  <c:v>1103</c:v>
                </c:pt>
                <c:pt idx="83">
                  <c:v>1157</c:v>
                </c:pt>
                <c:pt idx="84">
                  <c:v>1173</c:v>
                </c:pt>
                <c:pt idx="85">
                  <c:v>1171</c:v>
                </c:pt>
                <c:pt idx="86">
                  <c:v>1195</c:v>
                </c:pt>
                <c:pt idx="87">
                  <c:v>1129</c:v>
                </c:pt>
                <c:pt idx="88">
                  <c:v>1189</c:v>
                </c:pt>
                <c:pt idx="89">
                  <c:v>1204</c:v>
                </c:pt>
                <c:pt idx="90">
                  <c:v>1172</c:v>
                </c:pt>
                <c:pt idx="91">
                  <c:v>1145</c:v>
                </c:pt>
                <c:pt idx="92">
                  <c:v>1189</c:v>
                </c:pt>
                <c:pt idx="93">
                  <c:v>1267</c:v>
                </c:pt>
                <c:pt idx="94">
                  <c:v>1309</c:v>
                </c:pt>
                <c:pt idx="95">
                  <c:v>1370</c:v>
                </c:pt>
                <c:pt idx="96">
                  <c:v>1433</c:v>
                </c:pt>
                <c:pt idx="97">
                  <c:v>1483</c:v>
                </c:pt>
                <c:pt idx="98">
                  <c:v>1545</c:v>
                </c:pt>
                <c:pt idx="99">
                  <c:v>1535</c:v>
                </c:pt>
                <c:pt idx="100">
                  <c:v>1580</c:v>
                </c:pt>
                <c:pt idx="101">
                  <c:v>1553</c:v>
                </c:pt>
                <c:pt idx="102">
                  <c:v>1550</c:v>
                </c:pt>
                <c:pt idx="103">
                  <c:v>1534</c:v>
                </c:pt>
                <c:pt idx="104">
                  <c:v>1527</c:v>
                </c:pt>
              </c:numCache>
            </c:numRef>
          </c:val>
          <c:extLst>
            <c:ext xmlns:c16="http://schemas.microsoft.com/office/drawing/2014/chart" uri="{C3380CC4-5D6E-409C-BE32-E72D297353CC}">
              <c16:uniqueId val="{00000012-2AF1-4086-907B-525CCE1C329B}"/>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'F115'!$D$5</c:f>
              <c:strCache>
                <c:ptCount val="1"/>
                <c:pt idx="0">
                  <c:v>Promedio</c:v>
                </c:pt>
              </c:strCache>
            </c:strRef>
          </c:tx>
          <c:spPr>
            <a:ln w="28575" cap="rnd">
              <a:solidFill>
                <a:srgbClr val="B69630"/>
              </a:solidFill>
              <a:round/>
            </a:ln>
            <a:effectLst/>
          </c:spPr>
          <c:marker>
            <c:symbol val="none"/>
          </c:marker>
          <c:cat>
            <c:multiLvlStrRef>
              <c:f>'F115'!$A$6:$B$110</c:f>
              <c:multiLvlStrCache>
                <c:ptCount val="10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'F115'!$D$6:$D$110</c:f>
              <c:numCache>
                <c:formatCode>#,##0</c:formatCode>
                <c:ptCount val="105"/>
                <c:pt idx="0">
                  <c:v>513</c:v>
                </c:pt>
                <c:pt idx="1">
                  <c:v>526</c:v>
                </c:pt>
                <c:pt idx="2">
                  <c:v>551</c:v>
                </c:pt>
                <c:pt idx="3">
                  <c:v>556</c:v>
                </c:pt>
                <c:pt idx="4">
                  <c:v>569</c:v>
                </c:pt>
                <c:pt idx="5">
                  <c:v>579</c:v>
                </c:pt>
                <c:pt idx="6">
                  <c:v>586</c:v>
                </c:pt>
                <c:pt idx="7">
                  <c:v>601</c:v>
                </c:pt>
                <c:pt idx="8">
                  <c:v>613</c:v>
                </c:pt>
                <c:pt idx="9">
                  <c:v>620</c:v>
                </c:pt>
                <c:pt idx="10">
                  <c:v>608</c:v>
                </c:pt>
                <c:pt idx="11">
                  <c:v>600</c:v>
                </c:pt>
                <c:pt idx="12">
                  <c:v>604</c:v>
                </c:pt>
                <c:pt idx="13">
                  <c:v>621</c:v>
                </c:pt>
                <c:pt idx="14">
                  <c:v>613</c:v>
                </c:pt>
                <c:pt idx="15">
                  <c:v>636</c:v>
                </c:pt>
                <c:pt idx="16">
                  <c:v>638</c:v>
                </c:pt>
                <c:pt idx="17">
                  <c:v>653</c:v>
                </c:pt>
                <c:pt idx="18">
                  <c:v>673</c:v>
                </c:pt>
                <c:pt idx="19">
                  <c:v>687</c:v>
                </c:pt>
                <c:pt idx="20">
                  <c:v>694</c:v>
                </c:pt>
                <c:pt idx="21">
                  <c:v>704</c:v>
                </c:pt>
                <c:pt idx="22">
                  <c:v>718</c:v>
                </c:pt>
                <c:pt idx="23">
                  <c:v>732</c:v>
                </c:pt>
                <c:pt idx="24">
                  <c:v>731</c:v>
                </c:pt>
                <c:pt idx="25">
                  <c:v>721</c:v>
                </c:pt>
                <c:pt idx="26">
                  <c:v>706</c:v>
                </c:pt>
                <c:pt idx="27">
                  <c:v>689</c:v>
                </c:pt>
                <c:pt idx="28">
                  <c:v>694</c:v>
                </c:pt>
                <c:pt idx="29">
                  <c:v>701</c:v>
                </c:pt>
                <c:pt idx="30">
                  <c:v>706</c:v>
                </c:pt>
                <c:pt idx="31">
                  <c:v>709</c:v>
                </c:pt>
                <c:pt idx="32">
                  <c:v>720</c:v>
                </c:pt>
                <c:pt idx="33">
                  <c:v>721</c:v>
                </c:pt>
                <c:pt idx="34">
                  <c:v>727</c:v>
                </c:pt>
                <c:pt idx="35">
                  <c:v>724</c:v>
                </c:pt>
                <c:pt idx="36">
                  <c:v>725</c:v>
                </c:pt>
                <c:pt idx="37">
                  <c:v>727</c:v>
                </c:pt>
                <c:pt idx="38">
                  <c:v>735</c:v>
                </c:pt>
                <c:pt idx="39">
                  <c:v>739</c:v>
                </c:pt>
                <c:pt idx="40">
                  <c:v>739</c:v>
                </c:pt>
                <c:pt idx="41">
                  <c:v>738</c:v>
                </c:pt>
                <c:pt idx="42">
                  <c:v>731</c:v>
                </c:pt>
                <c:pt idx="43">
                  <c:v>728</c:v>
                </c:pt>
                <c:pt idx="44">
                  <c:v>725</c:v>
                </c:pt>
                <c:pt idx="45">
                  <c:v>726</c:v>
                </c:pt>
                <c:pt idx="46">
                  <c:v>716</c:v>
                </c:pt>
                <c:pt idx="47">
                  <c:v>710</c:v>
                </c:pt>
                <c:pt idx="48">
                  <c:v>705</c:v>
                </c:pt>
                <c:pt idx="49">
                  <c:v>715</c:v>
                </c:pt>
                <c:pt idx="50">
                  <c:v>732</c:v>
                </c:pt>
                <c:pt idx="51">
                  <c:v>741</c:v>
                </c:pt>
                <c:pt idx="52">
                  <c:v>754</c:v>
                </c:pt>
                <c:pt idx="53">
                  <c:v>766</c:v>
                </c:pt>
                <c:pt idx="54">
                  <c:v>782</c:v>
                </c:pt>
                <c:pt idx="55">
                  <c:v>792</c:v>
                </c:pt>
                <c:pt idx="56">
                  <c:v>804</c:v>
                </c:pt>
                <c:pt idx="57">
                  <c:v>825</c:v>
                </c:pt>
                <c:pt idx="58">
                  <c:v>855</c:v>
                </c:pt>
                <c:pt idx="59">
                  <c:v>893</c:v>
                </c:pt>
                <c:pt idx="60">
                  <c:v>921</c:v>
                </c:pt>
                <c:pt idx="61">
                  <c:v>931</c:v>
                </c:pt>
                <c:pt idx="62">
                  <c:v>926</c:v>
                </c:pt>
                <c:pt idx="63">
                  <c:v>926</c:v>
                </c:pt>
                <c:pt idx="64">
                  <c:v>922</c:v>
                </c:pt>
                <c:pt idx="65">
                  <c:v>927</c:v>
                </c:pt>
                <c:pt idx="66">
                  <c:v>927</c:v>
                </c:pt>
                <c:pt idx="67">
                  <c:v>930</c:v>
                </c:pt>
                <c:pt idx="68">
                  <c:v>929</c:v>
                </c:pt>
                <c:pt idx="69">
                  <c:v>920</c:v>
                </c:pt>
                <c:pt idx="70">
                  <c:v>908</c:v>
                </c:pt>
                <c:pt idx="71">
                  <c:v>880</c:v>
                </c:pt>
                <c:pt idx="72">
                  <c:v>870</c:v>
                </c:pt>
                <c:pt idx="73">
                  <c:v>879</c:v>
                </c:pt>
                <c:pt idx="74">
                  <c:v>889</c:v>
                </c:pt>
                <c:pt idx="75">
                  <c:v>902</c:v>
                </c:pt>
                <c:pt idx="76">
                  <c:v>916</c:v>
                </c:pt>
                <c:pt idx="77">
                  <c:v>927</c:v>
                </c:pt>
                <c:pt idx="78">
                  <c:v>954</c:v>
                </c:pt>
                <c:pt idx="79">
                  <c:v>973</c:v>
                </c:pt>
                <c:pt idx="80">
                  <c:v>996</c:v>
                </c:pt>
                <c:pt idx="81">
                  <c:v>1021</c:v>
                </c:pt>
                <c:pt idx="82">
                  <c:v>1045</c:v>
                </c:pt>
                <c:pt idx="83">
                  <c:v>1075</c:v>
                </c:pt>
                <c:pt idx="84">
                  <c:v>1101</c:v>
                </c:pt>
                <c:pt idx="85">
                  <c:v>1108</c:v>
                </c:pt>
                <c:pt idx="86">
                  <c:v>1115</c:v>
                </c:pt>
                <c:pt idx="87">
                  <c:v>1114</c:v>
                </c:pt>
                <c:pt idx="88">
                  <c:v>1116</c:v>
                </c:pt>
                <c:pt idx="89">
                  <c:v>1121</c:v>
                </c:pt>
                <c:pt idx="90">
                  <c:v>1128</c:v>
                </c:pt>
                <c:pt idx="91">
                  <c:v>1145</c:v>
                </c:pt>
                <c:pt idx="92">
                  <c:v>1159</c:v>
                </c:pt>
                <c:pt idx="93">
                  <c:v>1175</c:v>
                </c:pt>
                <c:pt idx="94">
                  <c:v>1192</c:v>
                </c:pt>
                <c:pt idx="95">
                  <c:v>1209</c:v>
                </c:pt>
                <c:pt idx="96">
                  <c:v>1231</c:v>
                </c:pt>
                <c:pt idx="97">
                  <c:v>1257</c:v>
                </c:pt>
                <c:pt idx="98">
                  <c:v>1286</c:v>
                </c:pt>
                <c:pt idx="99">
                  <c:v>1320</c:v>
                </c:pt>
                <c:pt idx="100">
                  <c:v>1353</c:v>
                </c:pt>
                <c:pt idx="101">
                  <c:v>1382</c:v>
                </c:pt>
                <c:pt idx="102">
                  <c:v>1413</c:v>
                </c:pt>
                <c:pt idx="103">
                  <c:v>1446</c:v>
                </c:pt>
                <c:pt idx="104">
                  <c:v>1474</c:v>
                </c:pt>
              </c:numCache>
            </c:numRef>
          </c:val>
          <c:smooth val="0"/>
          <c:extLst>
            <c:ext xmlns:c16="http://schemas.microsoft.com/office/drawing/2014/chart" uri="{C3380CC4-5D6E-409C-BE32-E72D297353CC}">
              <c16:uniqueId val="{00000013-2AF1-4086-907B-525CCE1C329B}"/>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'F116'!$C$5</c:f>
              <c:strCache>
                <c:ptCount val="1"/>
                <c:pt idx="0">
                  <c:v>Exportaciones</c:v>
                </c:pt>
              </c:strCache>
            </c:strRef>
          </c:tx>
          <c:spPr>
            <a:solidFill>
              <a:srgbClr val="C9D0D6"/>
            </a:solidFill>
            <a:ln>
              <a:noFill/>
            </a:ln>
            <a:effectLst/>
          </c:spPr>
          <c:invertIfNegative val="0"/>
          <c:dPt>
            <c:idx val="8"/>
            <c:invertIfNegative val="0"/>
            <c:bubble3D val="0"/>
            <c:spPr>
              <a:solidFill>
                <a:srgbClr val="7C878E"/>
              </a:solidFill>
              <a:ln>
                <a:noFill/>
              </a:ln>
              <a:effectLst/>
            </c:spPr>
            <c:extLst>
              <c:ext xmlns:c16="http://schemas.microsoft.com/office/drawing/2014/chart" uri="{C3380CC4-5D6E-409C-BE32-E72D297353CC}">
                <c16:uniqueId val="{00000001-EC3E-4CD6-88D5-D0CAD5786739}"/>
              </c:ext>
            </c:extLst>
          </c:dPt>
          <c:dPt>
            <c:idx val="10"/>
            <c:invertIfNegative val="0"/>
            <c:bubble3D val="0"/>
            <c:extLst>
              <c:ext xmlns:c16="http://schemas.microsoft.com/office/drawing/2014/chart" uri="{C3380CC4-5D6E-409C-BE32-E72D297353CC}">
                <c16:uniqueId val="{00000002-EC3E-4CD6-88D5-D0CAD5786739}"/>
              </c:ext>
            </c:extLst>
          </c:dPt>
          <c:dPt>
            <c:idx val="11"/>
            <c:invertIfNegative val="0"/>
            <c:bubble3D val="0"/>
            <c:spPr>
              <a:solidFill>
                <a:srgbClr val="C9D0D6"/>
              </a:solidFill>
              <a:ln>
                <a:noFill/>
              </a:ln>
              <a:effectLst/>
            </c:spPr>
            <c:extLst>
              <c:ext xmlns:c16="http://schemas.microsoft.com/office/drawing/2014/chart" uri="{C3380CC4-5D6E-409C-BE32-E72D297353CC}">
                <c16:uniqueId val="{00000004-EC3E-4CD6-88D5-D0CAD5786739}"/>
              </c:ext>
            </c:extLst>
          </c:dPt>
          <c:dPt>
            <c:idx val="20"/>
            <c:invertIfNegative val="0"/>
            <c:bubble3D val="0"/>
            <c:spPr>
              <a:solidFill>
                <a:srgbClr val="7C878E"/>
              </a:solidFill>
              <a:ln>
                <a:noFill/>
              </a:ln>
              <a:effectLst/>
            </c:spPr>
            <c:extLst>
              <c:ext xmlns:c16="http://schemas.microsoft.com/office/drawing/2014/chart" uri="{C3380CC4-5D6E-409C-BE32-E72D297353CC}">
                <c16:uniqueId val="{00000006-EC3E-4CD6-88D5-D0CAD5786739}"/>
              </c:ext>
            </c:extLst>
          </c:dPt>
          <c:dPt>
            <c:idx val="22"/>
            <c:invertIfNegative val="0"/>
            <c:bubble3D val="0"/>
            <c:extLst>
              <c:ext xmlns:c16="http://schemas.microsoft.com/office/drawing/2014/chart" uri="{C3380CC4-5D6E-409C-BE32-E72D297353CC}">
                <c16:uniqueId val="{00000007-EC3E-4CD6-88D5-D0CAD5786739}"/>
              </c:ext>
            </c:extLst>
          </c:dPt>
          <c:dPt>
            <c:idx val="23"/>
            <c:invertIfNegative val="0"/>
            <c:bubble3D val="0"/>
            <c:spPr>
              <a:solidFill>
                <a:srgbClr val="C9D0D6"/>
              </a:solidFill>
              <a:ln>
                <a:noFill/>
              </a:ln>
              <a:effectLst/>
            </c:spPr>
            <c:extLst>
              <c:ext xmlns:c16="http://schemas.microsoft.com/office/drawing/2014/chart" uri="{C3380CC4-5D6E-409C-BE32-E72D297353CC}">
                <c16:uniqueId val="{00000009-EC3E-4CD6-88D5-D0CAD5786739}"/>
              </c:ext>
            </c:extLst>
          </c:dPt>
          <c:dPt>
            <c:idx val="32"/>
            <c:invertIfNegative val="0"/>
            <c:bubble3D val="0"/>
            <c:spPr>
              <a:solidFill>
                <a:srgbClr val="7C878E"/>
              </a:solidFill>
              <a:ln>
                <a:noFill/>
              </a:ln>
              <a:effectLst/>
            </c:spPr>
            <c:extLst>
              <c:ext xmlns:c16="http://schemas.microsoft.com/office/drawing/2014/chart" uri="{C3380CC4-5D6E-409C-BE32-E72D297353CC}">
                <c16:uniqueId val="{0000000B-EC3E-4CD6-88D5-D0CAD5786739}"/>
              </c:ext>
            </c:extLst>
          </c:dPt>
          <c:dPt>
            <c:idx val="34"/>
            <c:invertIfNegative val="0"/>
            <c:bubble3D val="0"/>
            <c:extLst>
              <c:ext xmlns:c16="http://schemas.microsoft.com/office/drawing/2014/chart" uri="{C3380CC4-5D6E-409C-BE32-E72D297353CC}">
                <c16:uniqueId val="{0000000C-EC3E-4CD6-88D5-D0CAD5786739}"/>
              </c:ext>
            </c:extLst>
          </c:dPt>
          <c:dPt>
            <c:idx val="35"/>
            <c:invertIfNegative val="0"/>
            <c:bubble3D val="0"/>
            <c:spPr>
              <a:solidFill>
                <a:srgbClr val="C9D0D6"/>
              </a:solidFill>
              <a:ln>
                <a:noFill/>
              </a:ln>
              <a:effectLst/>
            </c:spPr>
            <c:extLst>
              <c:ext xmlns:c16="http://schemas.microsoft.com/office/drawing/2014/chart" uri="{C3380CC4-5D6E-409C-BE32-E72D297353CC}">
                <c16:uniqueId val="{0000000E-EC3E-4CD6-88D5-D0CAD5786739}"/>
              </c:ext>
            </c:extLst>
          </c:dPt>
          <c:dPt>
            <c:idx val="44"/>
            <c:invertIfNegative val="0"/>
            <c:bubble3D val="0"/>
            <c:spPr>
              <a:solidFill>
                <a:srgbClr val="7C878E"/>
              </a:solidFill>
              <a:ln>
                <a:noFill/>
              </a:ln>
              <a:effectLst/>
            </c:spPr>
            <c:extLst>
              <c:ext xmlns:c16="http://schemas.microsoft.com/office/drawing/2014/chart" uri="{C3380CC4-5D6E-409C-BE32-E72D297353CC}">
                <c16:uniqueId val="{00000010-EC3E-4CD6-88D5-D0CAD5786739}"/>
              </c:ext>
            </c:extLst>
          </c:dPt>
          <c:dPt>
            <c:idx val="46"/>
            <c:invertIfNegative val="0"/>
            <c:bubble3D val="0"/>
            <c:extLst>
              <c:ext xmlns:c16="http://schemas.microsoft.com/office/drawing/2014/chart" uri="{C3380CC4-5D6E-409C-BE32-E72D297353CC}">
                <c16:uniqueId val="{00000011-EC3E-4CD6-88D5-D0CAD5786739}"/>
              </c:ext>
            </c:extLst>
          </c:dPt>
          <c:dPt>
            <c:idx val="47"/>
            <c:invertIfNegative val="0"/>
            <c:bubble3D val="0"/>
            <c:spPr>
              <a:solidFill>
                <a:srgbClr val="C9D0D6"/>
              </a:solidFill>
              <a:ln>
                <a:noFill/>
              </a:ln>
              <a:effectLst/>
            </c:spPr>
            <c:extLst>
              <c:ext xmlns:c16="http://schemas.microsoft.com/office/drawing/2014/chart" uri="{C3380CC4-5D6E-409C-BE32-E72D297353CC}">
                <c16:uniqueId val="{00000013-EC3E-4CD6-88D5-D0CAD5786739}"/>
              </c:ext>
            </c:extLst>
          </c:dPt>
          <c:dPt>
            <c:idx val="56"/>
            <c:invertIfNegative val="0"/>
            <c:bubble3D val="0"/>
            <c:spPr>
              <a:solidFill>
                <a:srgbClr val="7C878E"/>
              </a:solidFill>
              <a:ln>
                <a:noFill/>
              </a:ln>
              <a:effectLst/>
            </c:spPr>
            <c:extLst>
              <c:ext xmlns:c16="http://schemas.microsoft.com/office/drawing/2014/chart" uri="{C3380CC4-5D6E-409C-BE32-E72D297353CC}">
                <c16:uniqueId val="{00000015-EC3E-4CD6-88D5-D0CAD5786739}"/>
              </c:ext>
            </c:extLst>
          </c:dPt>
          <c:dPt>
            <c:idx val="58"/>
            <c:invertIfNegative val="0"/>
            <c:bubble3D val="0"/>
            <c:extLst>
              <c:ext xmlns:c16="http://schemas.microsoft.com/office/drawing/2014/chart" uri="{C3380CC4-5D6E-409C-BE32-E72D297353CC}">
                <c16:uniqueId val="{00000016-EC3E-4CD6-88D5-D0CAD5786739}"/>
              </c:ext>
            </c:extLst>
          </c:dPt>
          <c:dPt>
            <c:idx val="59"/>
            <c:invertIfNegative val="0"/>
            <c:bubble3D val="0"/>
            <c:spPr>
              <a:solidFill>
                <a:srgbClr val="C9D0D6"/>
              </a:solidFill>
              <a:ln>
                <a:noFill/>
              </a:ln>
              <a:effectLst/>
            </c:spPr>
            <c:extLst>
              <c:ext xmlns:c16="http://schemas.microsoft.com/office/drawing/2014/chart" uri="{C3380CC4-5D6E-409C-BE32-E72D297353CC}">
                <c16:uniqueId val="{00000018-EC3E-4CD6-88D5-D0CAD5786739}"/>
              </c:ext>
            </c:extLst>
          </c:dPt>
          <c:dPt>
            <c:idx val="68"/>
            <c:invertIfNegative val="0"/>
            <c:bubble3D val="0"/>
            <c:spPr>
              <a:solidFill>
                <a:srgbClr val="7C878E"/>
              </a:solidFill>
              <a:ln>
                <a:noFill/>
              </a:ln>
              <a:effectLst/>
            </c:spPr>
            <c:extLst>
              <c:ext xmlns:c16="http://schemas.microsoft.com/office/drawing/2014/chart" uri="{C3380CC4-5D6E-409C-BE32-E72D297353CC}">
                <c16:uniqueId val="{0000001A-EC3E-4CD6-88D5-D0CAD5786739}"/>
              </c:ext>
            </c:extLst>
          </c:dPt>
          <c:dPt>
            <c:idx val="70"/>
            <c:invertIfNegative val="0"/>
            <c:bubble3D val="0"/>
            <c:extLst>
              <c:ext xmlns:c16="http://schemas.microsoft.com/office/drawing/2014/chart" uri="{C3380CC4-5D6E-409C-BE32-E72D297353CC}">
                <c16:uniqueId val="{0000001B-EC3E-4CD6-88D5-D0CAD5786739}"/>
              </c:ext>
            </c:extLst>
          </c:dPt>
          <c:dPt>
            <c:idx val="71"/>
            <c:invertIfNegative val="0"/>
            <c:bubble3D val="0"/>
            <c:spPr>
              <a:solidFill>
                <a:srgbClr val="C9D0D6"/>
              </a:solidFill>
              <a:ln>
                <a:noFill/>
              </a:ln>
              <a:effectLst/>
            </c:spPr>
            <c:extLst>
              <c:ext xmlns:c16="http://schemas.microsoft.com/office/drawing/2014/chart" uri="{C3380CC4-5D6E-409C-BE32-E72D297353CC}">
                <c16:uniqueId val="{0000001D-EC3E-4CD6-88D5-D0CAD5786739}"/>
              </c:ext>
            </c:extLst>
          </c:dPt>
          <c:dPt>
            <c:idx val="80"/>
            <c:invertIfNegative val="0"/>
            <c:bubble3D val="0"/>
            <c:spPr>
              <a:solidFill>
                <a:srgbClr val="7C878E"/>
              </a:solidFill>
              <a:ln>
                <a:noFill/>
              </a:ln>
              <a:effectLst/>
            </c:spPr>
            <c:extLst>
              <c:ext xmlns:c16="http://schemas.microsoft.com/office/drawing/2014/chart" uri="{C3380CC4-5D6E-409C-BE32-E72D297353CC}">
                <c16:uniqueId val="{0000001F-EC3E-4CD6-88D5-D0CAD5786739}"/>
              </c:ext>
            </c:extLst>
          </c:dPt>
          <c:dPt>
            <c:idx val="92"/>
            <c:invertIfNegative val="0"/>
            <c:bubble3D val="0"/>
            <c:spPr>
              <a:solidFill>
                <a:srgbClr val="7C878E"/>
              </a:solidFill>
              <a:ln>
                <a:noFill/>
              </a:ln>
              <a:effectLst/>
            </c:spPr>
            <c:extLst>
              <c:ext xmlns:c16="http://schemas.microsoft.com/office/drawing/2014/chart" uri="{C3380CC4-5D6E-409C-BE32-E72D297353CC}">
                <c16:uniqueId val="{00000021-EC3E-4CD6-88D5-D0CAD5786739}"/>
              </c:ext>
            </c:extLst>
          </c:dPt>
          <c:dPt>
            <c:idx val="104"/>
            <c:invertIfNegative val="0"/>
            <c:bubble3D val="0"/>
            <c:spPr>
              <a:solidFill>
                <a:srgbClr val="FBBB27"/>
              </a:solidFill>
              <a:ln>
                <a:noFill/>
              </a:ln>
              <a:effectLst/>
            </c:spPr>
            <c:extLst>
              <c:ext xmlns:c16="http://schemas.microsoft.com/office/drawing/2014/chart" uri="{C3380CC4-5D6E-409C-BE32-E72D297353CC}">
                <c16:uniqueId val="{00000023-EC3E-4CD6-88D5-D0CAD5786739}"/>
              </c:ext>
            </c:extLst>
          </c:dPt>
          <c:cat>
            <c:multiLvlStrRef>
              <c:f>'F116'!$A$6:$B$110</c:f>
              <c:multiLvlStrCache>
                <c:ptCount val="10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'F116'!$C$6:$C$110</c:f>
              <c:numCache>
                <c:formatCode>#,##0</c:formatCode>
                <c:ptCount val="105"/>
                <c:pt idx="0">
                  <c:v>85880</c:v>
                </c:pt>
                <c:pt idx="1">
                  <c:v>86176</c:v>
                </c:pt>
                <c:pt idx="2">
                  <c:v>85911</c:v>
                </c:pt>
                <c:pt idx="3">
                  <c:v>85846</c:v>
                </c:pt>
                <c:pt idx="4">
                  <c:v>86325</c:v>
                </c:pt>
                <c:pt idx="5">
                  <c:v>86504</c:v>
                </c:pt>
                <c:pt idx="6">
                  <c:v>86893</c:v>
                </c:pt>
                <c:pt idx="7">
                  <c:v>88222</c:v>
                </c:pt>
                <c:pt idx="8">
                  <c:v>89213</c:v>
                </c:pt>
                <c:pt idx="9">
                  <c:v>89283</c:v>
                </c:pt>
                <c:pt idx="10">
                  <c:v>89142</c:v>
                </c:pt>
                <c:pt idx="11">
                  <c:v>89353</c:v>
                </c:pt>
                <c:pt idx="12">
                  <c:v>89186</c:v>
                </c:pt>
                <c:pt idx="13">
                  <c:v>89732</c:v>
                </c:pt>
                <c:pt idx="14">
                  <c:v>90608</c:v>
                </c:pt>
                <c:pt idx="15">
                  <c:v>92414</c:v>
                </c:pt>
                <c:pt idx="16">
                  <c:v>93450</c:v>
                </c:pt>
                <c:pt idx="17">
                  <c:v>94163</c:v>
                </c:pt>
                <c:pt idx="18">
                  <c:v>94807</c:v>
                </c:pt>
                <c:pt idx="19">
                  <c:v>94879</c:v>
                </c:pt>
                <c:pt idx="20">
                  <c:v>95388</c:v>
                </c:pt>
                <c:pt idx="21">
                  <c:v>96553</c:v>
                </c:pt>
                <c:pt idx="22">
                  <c:v>96823</c:v>
                </c:pt>
                <c:pt idx="23">
                  <c:v>98487</c:v>
                </c:pt>
                <c:pt idx="24">
                  <c:v>99518</c:v>
                </c:pt>
                <c:pt idx="25">
                  <c:v>100582</c:v>
                </c:pt>
                <c:pt idx="26">
                  <c:v>101680</c:v>
                </c:pt>
                <c:pt idx="27">
                  <c:v>102359</c:v>
                </c:pt>
                <c:pt idx="28">
                  <c:v>103269</c:v>
                </c:pt>
                <c:pt idx="29">
                  <c:v>104756</c:v>
                </c:pt>
                <c:pt idx="30">
                  <c:v>106933</c:v>
                </c:pt>
                <c:pt idx="31">
                  <c:v>108541</c:v>
                </c:pt>
                <c:pt idx="32">
                  <c:v>110707</c:v>
                </c:pt>
                <c:pt idx="33">
                  <c:v>111703</c:v>
                </c:pt>
                <c:pt idx="34">
                  <c:v>113393</c:v>
                </c:pt>
                <c:pt idx="35">
                  <c:v>114994</c:v>
                </c:pt>
                <c:pt idx="36">
                  <c:v>116525</c:v>
                </c:pt>
                <c:pt idx="37">
                  <c:v>118626</c:v>
                </c:pt>
                <c:pt idx="38">
                  <c:v>119779</c:v>
                </c:pt>
                <c:pt idx="39">
                  <c:v>121373</c:v>
                </c:pt>
                <c:pt idx="40">
                  <c:v>123257</c:v>
                </c:pt>
                <c:pt idx="41">
                  <c:v>125276</c:v>
                </c:pt>
                <c:pt idx="42">
                  <c:v>125775</c:v>
                </c:pt>
                <c:pt idx="43">
                  <c:v>126878</c:v>
                </c:pt>
                <c:pt idx="44">
                  <c:v>127749</c:v>
                </c:pt>
                <c:pt idx="45">
                  <c:v>129531</c:v>
                </c:pt>
                <c:pt idx="46">
                  <c:v>131396</c:v>
                </c:pt>
                <c:pt idx="47">
                  <c:v>132152</c:v>
                </c:pt>
                <c:pt idx="48">
                  <c:v>132687</c:v>
                </c:pt>
                <c:pt idx="49">
                  <c:v>133808</c:v>
                </c:pt>
                <c:pt idx="50">
                  <c:v>136212</c:v>
                </c:pt>
                <c:pt idx="51">
                  <c:v>135850</c:v>
                </c:pt>
                <c:pt idx="52">
                  <c:v>136751</c:v>
                </c:pt>
                <c:pt idx="53">
                  <c:v>137356</c:v>
                </c:pt>
                <c:pt idx="54">
                  <c:v>137685</c:v>
                </c:pt>
                <c:pt idx="55">
                  <c:v>138238</c:v>
                </c:pt>
                <c:pt idx="56">
                  <c:v>138534</c:v>
                </c:pt>
                <c:pt idx="57">
                  <c:v>138793</c:v>
                </c:pt>
                <c:pt idx="58">
                  <c:v>139464</c:v>
                </c:pt>
                <c:pt idx="59">
                  <c:v>140339</c:v>
                </c:pt>
                <c:pt idx="60">
                  <c:v>142777</c:v>
                </c:pt>
                <c:pt idx="61">
                  <c:v>142907</c:v>
                </c:pt>
                <c:pt idx="62">
                  <c:v>143404</c:v>
                </c:pt>
                <c:pt idx="63">
                  <c:v>145628</c:v>
                </c:pt>
                <c:pt idx="64">
                  <c:v>147175</c:v>
                </c:pt>
                <c:pt idx="65">
                  <c:v>148775</c:v>
                </c:pt>
                <c:pt idx="66">
                  <c:v>150585</c:v>
                </c:pt>
                <c:pt idx="67">
                  <c:v>152352</c:v>
                </c:pt>
                <c:pt idx="68">
                  <c:v>153698</c:v>
                </c:pt>
                <c:pt idx="69">
                  <c:v>154716</c:v>
                </c:pt>
                <c:pt idx="70">
                  <c:v>155564</c:v>
                </c:pt>
                <c:pt idx="71">
                  <c:v>156659</c:v>
                </c:pt>
                <c:pt idx="72">
                  <c:v>157482</c:v>
                </c:pt>
                <c:pt idx="73">
                  <c:v>159316</c:v>
                </c:pt>
                <c:pt idx="74">
                  <c:v>161115</c:v>
                </c:pt>
                <c:pt idx="75">
                  <c:v>162289</c:v>
                </c:pt>
                <c:pt idx="76">
                  <c:v>163684</c:v>
                </c:pt>
                <c:pt idx="77">
                  <c:v>164835</c:v>
                </c:pt>
                <c:pt idx="78">
                  <c:v>166748</c:v>
                </c:pt>
                <c:pt idx="79">
                  <c:v>168202</c:v>
                </c:pt>
                <c:pt idx="80">
                  <c:v>170009</c:v>
                </c:pt>
                <c:pt idx="81">
                  <c:v>171834</c:v>
                </c:pt>
                <c:pt idx="82">
                  <c:v>173166</c:v>
                </c:pt>
                <c:pt idx="83">
                  <c:v>173508</c:v>
                </c:pt>
                <c:pt idx="84">
                  <c:v>172619</c:v>
                </c:pt>
                <c:pt idx="85">
                  <c:v>171348</c:v>
                </c:pt>
                <c:pt idx="86">
                  <c:v>170146</c:v>
                </c:pt>
                <c:pt idx="87">
                  <c:v>166828</c:v>
                </c:pt>
                <c:pt idx="88">
                  <c:v>161512</c:v>
                </c:pt>
                <c:pt idx="89">
                  <c:v>159325</c:v>
                </c:pt>
                <c:pt idx="90">
                  <c:v>159217</c:v>
                </c:pt>
                <c:pt idx="91">
                  <c:v>158293</c:v>
                </c:pt>
                <c:pt idx="92">
                  <c:v>158070</c:v>
                </c:pt>
                <c:pt idx="93">
                  <c:v>157797</c:v>
                </c:pt>
                <c:pt idx="94">
                  <c:v>157532</c:v>
                </c:pt>
                <c:pt idx="95">
                  <c:v>158562</c:v>
                </c:pt>
                <c:pt idx="96">
                  <c:v>159676</c:v>
                </c:pt>
                <c:pt idx="97">
                  <c:v>161505</c:v>
                </c:pt>
                <c:pt idx="98">
                  <c:v>163406</c:v>
                </c:pt>
                <c:pt idx="99">
                  <c:v>167804</c:v>
                </c:pt>
                <c:pt idx="100">
                  <c:v>172405</c:v>
                </c:pt>
                <c:pt idx="101">
                  <c:v>175142</c:v>
                </c:pt>
                <c:pt idx="102">
                  <c:v>176869</c:v>
                </c:pt>
                <c:pt idx="103">
                  <c:v>178286</c:v>
                </c:pt>
                <c:pt idx="104">
                  <c:v>178498</c:v>
                </c:pt>
              </c:numCache>
            </c:numRef>
          </c:val>
          <c:extLst>
            <c:ext xmlns:c16="http://schemas.microsoft.com/office/drawing/2014/chart" uri="{C3380CC4-5D6E-409C-BE32-E72D297353CC}">
              <c16:uniqueId val="{00000024-EC3E-4CD6-88D5-D0CAD5786739}"/>
            </c:ext>
          </c:extLst>
        </c:ser>
        <c:dLbls>
          <c:showLegendKey val="0"/>
          <c:showVal val="0"/>
          <c:showCatName val="0"/>
          <c:showSerName val="0"/>
          <c:showPercent val="0"/>
          <c:showBubbleSize val="0"/>
        </c:dLbls>
        <c:gapWidth val="50"/>
        <c:overlap val="-27"/>
        <c:axId val="112488832"/>
        <c:axId val="112490368"/>
      </c:barChart>
      <c:lineChart>
        <c:grouping val="standard"/>
        <c:varyColors val="0"/>
        <c:ser>
          <c:idx val="1"/>
          <c:order val="1"/>
          <c:tx>
            <c:strRef>
              <c:f>'F116'!$D$5</c:f>
              <c:strCache>
                <c:ptCount val="1"/>
                <c:pt idx="0">
                  <c:v>Variación</c:v>
                </c:pt>
              </c:strCache>
            </c:strRef>
          </c:tx>
          <c:spPr>
            <a:ln w="28575" cap="rnd">
              <a:solidFill>
                <a:srgbClr val="B69630"/>
              </a:solidFill>
              <a:round/>
            </a:ln>
            <a:effectLst/>
          </c:spPr>
          <c:marker>
            <c:symbol val="none"/>
          </c:marker>
          <c:cat>
            <c:multiLvlStrRef>
              <c:f>'F116'!$A$6:$B$110</c:f>
              <c:multiLvlStrCache>
                <c:ptCount val="10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'F116'!$D$6:$D$110</c:f>
              <c:numCache>
                <c:formatCode>0.0</c:formatCode>
                <c:ptCount val="105"/>
                <c:pt idx="0">
                  <c:v>7.1</c:v>
                </c:pt>
                <c:pt idx="1">
                  <c:v>6.3</c:v>
                </c:pt>
                <c:pt idx="2">
                  <c:v>4.9000000000000004</c:v>
                </c:pt>
                <c:pt idx="3">
                  <c:v>3.7</c:v>
                </c:pt>
                <c:pt idx="4">
                  <c:v>2.8</c:v>
                </c:pt>
                <c:pt idx="5">
                  <c:v>1.6</c:v>
                </c:pt>
                <c:pt idx="6">
                  <c:v>0.4</c:v>
                </c:pt>
                <c:pt idx="7">
                  <c:v>1.7</c:v>
                </c:pt>
                <c:pt idx="8">
                  <c:v>3.4</c:v>
                </c:pt>
                <c:pt idx="9">
                  <c:v>3.1</c:v>
                </c:pt>
                <c:pt idx="10">
                  <c:v>3.3</c:v>
                </c:pt>
                <c:pt idx="11">
                  <c:v>4.5999999999999996</c:v>
                </c:pt>
                <c:pt idx="12">
                  <c:v>3.8</c:v>
                </c:pt>
                <c:pt idx="13">
                  <c:v>4.0999999999999996</c:v>
                </c:pt>
                <c:pt idx="14">
                  <c:v>5.5</c:v>
                </c:pt>
                <c:pt idx="15">
                  <c:v>7.7</c:v>
                </c:pt>
                <c:pt idx="16">
                  <c:v>8.3000000000000007</c:v>
                </c:pt>
                <c:pt idx="17">
                  <c:v>8.9</c:v>
                </c:pt>
                <c:pt idx="18">
                  <c:v>9.1</c:v>
                </c:pt>
                <c:pt idx="19">
                  <c:v>7.5</c:v>
                </c:pt>
                <c:pt idx="20">
                  <c:v>6.9</c:v>
                </c:pt>
                <c:pt idx="21">
                  <c:v>8.1</c:v>
                </c:pt>
                <c:pt idx="22">
                  <c:v>8.6</c:v>
                </c:pt>
                <c:pt idx="23">
                  <c:v>10.199999999999999</c:v>
                </c:pt>
                <c:pt idx="24">
                  <c:v>11.6</c:v>
                </c:pt>
                <c:pt idx="25">
                  <c:v>12.1</c:v>
                </c:pt>
                <c:pt idx="26">
                  <c:v>12.2</c:v>
                </c:pt>
                <c:pt idx="27">
                  <c:v>10.8</c:v>
                </c:pt>
                <c:pt idx="28">
                  <c:v>10.5</c:v>
                </c:pt>
                <c:pt idx="29">
                  <c:v>11.2</c:v>
                </c:pt>
                <c:pt idx="30">
                  <c:v>12.8</c:v>
                </c:pt>
                <c:pt idx="31">
                  <c:v>14.4</c:v>
                </c:pt>
                <c:pt idx="32">
                  <c:v>16.100000000000001</c:v>
                </c:pt>
                <c:pt idx="33">
                  <c:v>15.7</c:v>
                </c:pt>
                <c:pt idx="34">
                  <c:v>17.100000000000001</c:v>
                </c:pt>
                <c:pt idx="35">
                  <c:v>16.8</c:v>
                </c:pt>
                <c:pt idx="36">
                  <c:v>17.100000000000001</c:v>
                </c:pt>
                <c:pt idx="37">
                  <c:v>17.899999999999999</c:v>
                </c:pt>
                <c:pt idx="38">
                  <c:v>17.8</c:v>
                </c:pt>
                <c:pt idx="39">
                  <c:v>18.600000000000001</c:v>
                </c:pt>
                <c:pt idx="40">
                  <c:v>19.399999999999999</c:v>
                </c:pt>
                <c:pt idx="41">
                  <c:v>19.600000000000001</c:v>
                </c:pt>
                <c:pt idx="42">
                  <c:v>17.600000000000001</c:v>
                </c:pt>
                <c:pt idx="43">
                  <c:v>16.899999999999999</c:v>
                </c:pt>
                <c:pt idx="44">
                  <c:v>15.4</c:v>
                </c:pt>
                <c:pt idx="45">
                  <c:v>16</c:v>
                </c:pt>
                <c:pt idx="46">
                  <c:v>15.9</c:v>
                </c:pt>
                <c:pt idx="47">
                  <c:v>14.9</c:v>
                </c:pt>
                <c:pt idx="48">
                  <c:v>13.9</c:v>
                </c:pt>
                <c:pt idx="49">
                  <c:v>12.8</c:v>
                </c:pt>
                <c:pt idx="50">
                  <c:v>13.7</c:v>
                </c:pt>
                <c:pt idx="51">
                  <c:v>11.9</c:v>
                </c:pt>
                <c:pt idx="52">
                  <c:v>10.9</c:v>
                </c:pt>
                <c:pt idx="53">
                  <c:v>9.6</c:v>
                </c:pt>
                <c:pt idx="54">
                  <c:v>9.5</c:v>
                </c:pt>
                <c:pt idx="55">
                  <c:v>9</c:v>
                </c:pt>
                <c:pt idx="56">
                  <c:v>8.4</c:v>
                </c:pt>
                <c:pt idx="57">
                  <c:v>7.2</c:v>
                </c:pt>
                <c:pt idx="58">
                  <c:v>6.1</c:v>
                </c:pt>
                <c:pt idx="59">
                  <c:v>6.2</c:v>
                </c:pt>
                <c:pt idx="60">
                  <c:v>7.6</c:v>
                </c:pt>
                <c:pt idx="61">
                  <c:v>6.8</c:v>
                </c:pt>
                <c:pt idx="62">
                  <c:v>5.3</c:v>
                </c:pt>
                <c:pt idx="63">
                  <c:v>7.2</c:v>
                </c:pt>
                <c:pt idx="64">
                  <c:v>7.6</c:v>
                </c:pt>
                <c:pt idx="65">
                  <c:v>8.3000000000000007</c:v>
                </c:pt>
                <c:pt idx="66">
                  <c:v>9.4</c:v>
                </c:pt>
                <c:pt idx="67">
                  <c:v>10.199999999999999</c:v>
                </c:pt>
                <c:pt idx="68">
                  <c:v>10.9</c:v>
                </c:pt>
                <c:pt idx="69">
                  <c:v>11.5</c:v>
                </c:pt>
                <c:pt idx="70">
                  <c:v>11.5</c:v>
                </c:pt>
                <c:pt idx="71">
                  <c:v>11.6</c:v>
                </c:pt>
                <c:pt idx="72">
                  <c:v>10.3</c:v>
                </c:pt>
                <c:pt idx="73">
                  <c:v>11.5</c:v>
                </c:pt>
                <c:pt idx="74">
                  <c:v>12.4</c:v>
                </c:pt>
                <c:pt idx="75">
                  <c:v>11.4</c:v>
                </c:pt>
                <c:pt idx="76">
                  <c:v>11.2</c:v>
                </c:pt>
                <c:pt idx="77">
                  <c:v>10.8</c:v>
                </c:pt>
                <c:pt idx="78">
                  <c:v>10.7</c:v>
                </c:pt>
                <c:pt idx="79">
                  <c:v>10.4</c:v>
                </c:pt>
                <c:pt idx="80">
                  <c:v>10.6</c:v>
                </c:pt>
                <c:pt idx="81">
                  <c:v>11.1</c:v>
                </c:pt>
                <c:pt idx="82">
                  <c:v>11.3</c:v>
                </c:pt>
                <c:pt idx="83">
                  <c:v>10.8</c:v>
                </c:pt>
                <c:pt idx="84">
                  <c:v>9.6</c:v>
                </c:pt>
                <c:pt idx="85">
                  <c:v>7.6</c:v>
                </c:pt>
                <c:pt idx="86">
                  <c:v>5.6</c:v>
                </c:pt>
                <c:pt idx="87">
                  <c:v>2.8</c:v>
                </c:pt>
                <c:pt idx="88">
                  <c:v>-1.3</c:v>
                </c:pt>
                <c:pt idx="89">
                  <c:v>-3.3</c:v>
                </c:pt>
                <c:pt idx="90">
                  <c:v>-4.5</c:v>
                </c:pt>
                <c:pt idx="91">
                  <c:v>-5.9</c:v>
                </c:pt>
                <c:pt idx="92">
                  <c:v>-7</c:v>
                </c:pt>
                <c:pt idx="93">
                  <c:v>-8.1999999999999993</c:v>
                </c:pt>
                <c:pt idx="94">
                  <c:v>-9</c:v>
                </c:pt>
                <c:pt idx="95">
                  <c:v>-8.6</c:v>
                </c:pt>
                <c:pt idx="96">
                  <c:v>-7.5</c:v>
                </c:pt>
                <c:pt idx="97">
                  <c:v>-5.7</c:v>
                </c:pt>
                <c:pt idx="98">
                  <c:v>-4</c:v>
                </c:pt>
                <c:pt idx="99">
                  <c:v>0.6</c:v>
                </c:pt>
                <c:pt idx="100">
                  <c:v>6.7</c:v>
                </c:pt>
                <c:pt idx="101">
                  <c:v>9.9</c:v>
                </c:pt>
                <c:pt idx="102">
                  <c:v>11.1</c:v>
                </c:pt>
                <c:pt idx="103">
                  <c:v>12.6</c:v>
                </c:pt>
                <c:pt idx="104">
                  <c:v>12.9</c:v>
                </c:pt>
              </c:numCache>
            </c:numRef>
          </c:val>
          <c:smooth val="0"/>
          <c:extLst>
            <c:ext xmlns:c16="http://schemas.microsoft.com/office/drawing/2014/chart" uri="{C3380CC4-5D6E-409C-BE32-E72D297353CC}">
              <c16:uniqueId val="{00000025-EC3E-4CD6-88D5-D0CAD5786739}"/>
            </c:ext>
          </c:extLst>
        </c:ser>
        <c:ser>
          <c:idx val="2"/>
          <c:order val="2"/>
          <c:tx>
            <c:strRef>
              <c:f>'F116'!$E$5</c:f>
              <c:strCache>
                <c:ptCount val="1"/>
                <c:pt idx="0">
                  <c:v>Variación promedio</c:v>
                </c:pt>
              </c:strCache>
            </c:strRef>
          </c:tx>
          <c:spPr>
            <a:ln w="28575" cap="rnd">
              <a:solidFill>
                <a:srgbClr val="524805"/>
              </a:solidFill>
              <a:round/>
            </a:ln>
            <a:effectLst/>
          </c:spPr>
          <c:marker>
            <c:symbol val="none"/>
          </c:marker>
          <c:cat>
            <c:multiLvlStrRef>
              <c:f>'F116'!$A$6:$B$110</c:f>
              <c:multiLvlStrCache>
                <c:ptCount val="10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'F116'!$E$6:$E$110</c:f>
              <c:numCache>
                <c:formatCode>0.0</c:formatCode>
                <c:ptCount val="105"/>
                <c:pt idx="0">
                  <c:v>11.4</c:v>
                </c:pt>
                <c:pt idx="1">
                  <c:v>11.1</c:v>
                </c:pt>
                <c:pt idx="2">
                  <c:v>10.6</c:v>
                </c:pt>
                <c:pt idx="3">
                  <c:v>10.1</c:v>
                </c:pt>
                <c:pt idx="4">
                  <c:v>9.4</c:v>
                </c:pt>
                <c:pt idx="5">
                  <c:v>8.3000000000000007</c:v>
                </c:pt>
                <c:pt idx="6">
                  <c:v>7</c:v>
                </c:pt>
                <c:pt idx="7">
                  <c:v>5.9</c:v>
                </c:pt>
                <c:pt idx="8">
                  <c:v>5.0999999999999996</c:v>
                </c:pt>
                <c:pt idx="9">
                  <c:v>4.3</c:v>
                </c:pt>
                <c:pt idx="10">
                  <c:v>3.8</c:v>
                </c:pt>
                <c:pt idx="11">
                  <c:v>3.6</c:v>
                </c:pt>
                <c:pt idx="12">
                  <c:v>3.3</c:v>
                </c:pt>
                <c:pt idx="13">
                  <c:v>3.1</c:v>
                </c:pt>
                <c:pt idx="14">
                  <c:v>3.2</c:v>
                </c:pt>
                <c:pt idx="15">
                  <c:v>3.5</c:v>
                </c:pt>
                <c:pt idx="16">
                  <c:v>3.9</c:v>
                </c:pt>
                <c:pt idx="17">
                  <c:v>4.5999999999999996</c:v>
                </c:pt>
                <c:pt idx="18">
                  <c:v>5.3</c:v>
                </c:pt>
                <c:pt idx="19">
                  <c:v>5.8</c:v>
                </c:pt>
                <c:pt idx="20">
                  <c:v>6.1</c:v>
                </c:pt>
                <c:pt idx="21">
                  <c:v>6.5</c:v>
                </c:pt>
                <c:pt idx="22">
                  <c:v>6.9</c:v>
                </c:pt>
                <c:pt idx="23">
                  <c:v>7.4</c:v>
                </c:pt>
                <c:pt idx="24">
                  <c:v>8</c:v>
                </c:pt>
                <c:pt idx="25">
                  <c:v>8.6999999999999993</c:v>
                </c:pt>
                <c:pt idx="26">
                  <c:v>9.3000000000000007</c:v>
                </c:pt>
                <c:pt idx="27">
                  <c:v>9.5</c:v>
                </c:pt>
                <c:pt idx="28">
                  <c:v>9.6999999999999993</c:v>
                </c:pt>
                <c:pt idx="29">
                  <c:v>9.9</c:v>
                </c:pt>
                <c:pt idx="30">
                  <c:v>10.199999999999999</c:v>
                </c:pt>
                <c:pt idx="31">
                  <c:v>10.8</c:v>
                </c:pt>
                <c:pt idx="32">
                  <c:v>11.6</c:v>
                </c:pt>
                <c:pt idx="33">
                  <c:v>12.2</c:v>
                </c:pt>
                <c:pt idx="34">
                  <c:v>12.9</c:v>
                </c:pt>
                <c:pt idx="35">
                  <c:v>13.4</c:v>
                </c:pt>
                <c:pt idx="36">
                  <c:v>13.9</c:v>
                </c:pt>
                <c:pt idx="37">
                  <c:v>14.4</c:v>
                </c:pt>
                <c:pt idx="38">
                  <c:v>14.8</c:v>
                </c:pt>
                <c:pt idx="39">
                  <c:v>15.5</c:v>
                </c:pt>
                <c:pt idx="40">
                  <c:v>16.2</c:v>
                </c:pt>
                <c:pt idx="41">
                  <c:v>16.899999999999999</c:v>
                </c:pt>
                <c:pt idx="42">
                  <c:v>17.3</c:v>
                </c:pt>
                <c:pt idx="43">
                  <c:v>17.5</c:v>
                </c:pt>
                <c:pt idx="44">
                  <c:v>17.5</c:v>
                </c:pt>
                <c:pt idx="45">
                  <c:v>17.5</c:v>
                </c:pt>
                <c:pt idx="46">
                  <c:v>17.399999999999999</c:v>
                </c:pt>
                <c:pt idx="47">
                  <c:v>17.3</c:v>
                </c:pt>
                <c:pt idx="48">
                  <c:v>17</c:v>
                </c:pt>
                <c:pt idx="49">
                  <c:v>16.600000000000001</c:v>
                </c:pt>
                <c:pt idx="50">
                  <c:v>16.2</c:v>
                </c:pt>
                <c:pt idx="51">
                  <c:v>15.7</c:v>
                </c:pt>
                <c:pt idx="52">
                  <c:v>15</c:v>
                </c:pt>
                <c:pt idx="53">
                  <c:v>14.1</c:v>
                </c:pt>
                <c:pt idx="54">
                  <c:v>13.5</c:v>
                </c:pt>
                <c:pt idx="55">
                  <c:v>12.8</c:v>
                </c:pt>
                <c:pt idx="56">
                  <c:v>12.2</c:v>
                </c:pt>
                <c:pt idx="57">
                  <c:v>11.5</c:v>
                </c:pt>
                <c:pt idx="58">
                  <c:v>10.7</c:v>
                </c:pt>
                <c:pt idx="59">
                  <c:v>9.9</c:v>
                </c:pt>
                <c:pt idx="60">
                  <c:v>9.4</c:v>
                </c:pt>
                <c:pt idx="61">
                  <c:v>8.9</c:v>
                </c:pt>
                <c:pt idx="62">
                  <c:v>8.1999999999999993</c:v>
                </c:pt>
                <c:pt idx="63">
                  <c:v>7.8</c:v>
                </c:pt>
                <c:pt idx="64">
                  <c:v>7.5</c:v>
                </c:pt>
                <c:pt idx="65">
                  <c:v>7.4</c:v>
                </c:pt>
                <c:pt idx="66">
                  <c:v>7.4</c:v>
                </c:pt>
                <c:pt idx="67">
                  <c:v>7.5</c:v>
                </c:pt>
                <c:pt idx="68">
                  <c:v>7.7</c:v>
                </c:pt>
                <c:pt idx="69">
                  <c:v>8.1</c:v>
                </c:pt>
                <c:pt idx="70">
                  <c:v>8.5</c:v>
                </c:pt>
                <c:pt idx="71">
                  <c:v>9</c:v>
                </c:pt>
                <c:pt idx="72">
                  <c:v>9.1999999999999993</c:v>
                </c:pt>
                <c:pt idx="73">
                  <c:v>9.6</c:v>
                </c:pt>
                <c:pt idx="74">
                  <c:v>10.199999999999999</c:v>
                </c:pt>
                <c:pt idx="75">
                  <c:v>10.6</c:v>
                </c:pt>
                <c:pt idx="76">
                  <c:v>10.9</c:v>
                </c:pt>
                <c:pt idx="77">
                  <c:v>11.1</c:v>
                </c:pt>
                <c:pt idx="78">
                  <c:v>11.2</c:v>
                </c:pt>
                <c:pt idx="79">
                  <c:v>11.2</c:v>
                </c:pt>
                <c:pt idx="80">
                  <c:v>11.2</c:v>
                </c:pt>
                <c:pt idx="81">
                  <c:v>11.1</c:v>
                </c:pt>
                <c:pt idx="82">
                  <c:v>11.1</c:v>
                </c:pt>
                <c:pt idx="83">
                  <c:v>11</c:v>
                </c:pt>
                <c:pt idx="84">
                  <c:v>11</c:v>
                </c:pt>
                <c:pt idx="85">
                  <c:v>10.7</c:v>
                </c:pt>
                <c:pt idx="86">
                  <c:v>10.1</c:v>
                </c:pt>
                <c:pt idx="87">
                  <c:v>9.4</c:v>
                </c:pt>
                <c:pt idx="88">
                  <c:v>8.3000000000000007</c:v>
                </c:pt>
                <c:pt idx="89">
                  <c:v>7.1</c:v>
                </c:pt>
                <c:pt idx="90">
                  <c:v>5.9</c:v>
                </c:pt>
                <c:pt idx="91">
                  <c:v>4.5</c:v>
                </c:pt>
                <c:pt idx="92">
                  <c:v>3.1</c:v>
                </c:pt>
                <c:pt idx="93">
                  <c:v>1.4</c:v>
                </c:pt>
                <c:pt idx="94">
                  <c:v>-0.2</c:v>
                </c:pt>
                <c:pt idx="95">
                  <c:v>-1.9</c:v>
                </c:pt>
                <c:pt idx="96">
                  <c:v>-3.3</c:v>
                </c:pt>
                <c:pt idx="97">
                  <c:v>-4.4000000000000004</c:v>
                </c:pt>
                <c:pt idx="98">
                  <c:v>-5.2</c:v>
                </c:pt>
                <c:pt idx="99">
                  <c:v>-5.4</c:v>
                </c:pt>
                <c:pt idx="100">
                  <c:v>-4.7</c:v>
                </c:pt>
                <c:pt idx="101">
                  <c:v>-3.6</c:v>
                </c:pt>
                <c:pt idx="102">
                  <c:v>-2.2999999999999998</c:v>
                </c:pt>
                <c:pt idx="103">
                  <c:v>-0.8</c:v>
                </c:pt>
                <c:pt idx="104">
                  <c:v>0.9</c:v>
                </c:pt>
              </c:numCache>
            </c:numRef>
          </c:val>
          <c:smooth val="0"/>
          <c:extLst>
            <c:ext xmlns:c16="http://schemas.microsoft.com/office/drawing/2014/chart" uri="{C3380CC4-5D6E-409C-BE32-E72D297353CC}">
              <c16:uniqueId val="{00000026-EC3E-4CD6-88D5-D0CAD5786739}"/>
            </c:ext>
          </c:extLst>
        </c:ser>
        <c:dLbls>
          <c:showLegendKey val="0"/>
          <c:showVal val="0"/>
          <c:showCatName val="0"/>
          <c:showSerName val="0"/>
          <c:showPercent val="0"/>
          <c:showBubbleSize val="0"/>
        </c:dLbls>
        <c:marker val="1"/>
        <c:smooth val="0"/>
        <c:axId val="112501888"/>
        <c:axId val="112491904"/>
      </c:lineChart>
      <c:catAx>
        <c:axId val="112488832"/>
        <c:scaling>
          <c:orientation val="minMax"/>
        </c:scaling>
        <c:delete val="0"/>
        <c:axPos val="b"/>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490368"/>
        <c:crosses val="autoZero"/>
        <c:auto val="1"/>
        <c:lblAlgn val="ctr"/>
        <c:lblOffset val="100"/>
        <c:noMultiLvlLbl val="0"/>
      </c:catAx>
      <c:valAx>
        <c:axId val="112490368"/>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488832"/>
        <c:crosses val="autoZero"/>
        <c:crossBetween val="between"/>
      </c:valAx>
      <c:valAx>
        <c:axId val="112491904"/>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501888"/>
        <c:crosses val="max"/>
        <c:crossBetween val="between"/>
      </c:valAx>
      <c:catAx>
        <c:axId val="112501888"/>
        <c:scaling>
          <c:orientation val="minMax"/>
        </c:scaling>
        <c:delete val="1"/>
        <c:axPos val="b"/>
        <c:numFmt formatCode="General" sourceLinked="1"/>
        <c:majorTickMark val="out"/>
        <c:minorTickMark val="none"/>
        <c:tickLblPos val="nextTo"/>
        <c:crossAx val="11249190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'F117'!$C$5</c:f>
              <c:strCache>
                <c:ptCount val="1"/>
                <c:pt idx="0">
                  <c:v>Establecimientos</c:v>
                </c:pt>
              </c:strCache>
            </c:strRef>
          </c:tx>
          <c:spPr>
            <a:solidFill>
              <a:srgbClr val="C9D0D6"/>
            </a:solidFill>
            <a:ln>
              <a:noFill/>
            </a:ln>
            <a:effectLst/>
          </c:spPr>
          <c:invertIfNegative val="0"/>
          <c:dPt>
            <c:idx val="8"/>
            <c:invertIfNegative val="0"/>
            <c:bubble3D val="0"/>
            <c:spPr>
              <a:solidFill>
                <a:srgbClr val="7C878E"/>
              </a:solidFill>
              <a:ln>
                <a:noFill/>
              </a:ln>
              <a:effectLst/>
            </c:spPr>
            <c:extLst>
              <c:ext xmlns:c16="http://schemas.microsoft.com/office/drawing/2014/chart" uri="{C3380CC4-5D6E-409C-BE32-E72D297353CC}">
                <c16:uniqueId val="{00000001-95B6-4A78-BE21-105C0312073B}"/>
              </c:ext>
            </c:extLst>
          </c:dPt>
          <c:dPt>
            <c:idx val="20"/>
            <c:invertIfNegative val="0"/>
            <c:bubble3D val="0"/>
            <c:spPr>
              <a:solidFill>
                <a:srgbClr val="7C878E"/>
              </a:solidFill>
              <a:ln>
                <a:noFill/>
              </a:ln>
              <a:effectLst/>
            </c:spPr>
            <c:extLst>
              <c:ext xmlns:c16="http://schemas.microsoft.com/office/drawing/2014/chart" uri="{C3380CC4-5D6E-409C-BE32-E72D297353CC}">
                <c16:uniqueId val="{00000003-95B6-4A78-BE21-105C0312073B}"/>
              </c:ext>
            </c:extLst>
          </c:dPt>
          <c:dPt>
            <c:idx val="32"/>
            <c:invertIfNegative val="0"/>
            <c:bubble3D val="0"/>
            <c:spPr>
              <a:solidFill>
                <a:srgbClr val="7C878E"/>
              </a:solidFill>
              <a:ln>
                <a:noFill/>
              </a:ln>
              <a:effectLst/>
            </c:spPr>
            <c:extLst>
              <c:ext xmlns:c16="http://schemas.microsoft.com/office/drawing/2014/chart" uri="{C3380CC4-5D6E-409C-BE32-E72D297353CC}">
                <c16:uniqueId val="{00000005-95B6-4A78-BE21-105C0312073B}"/>
              </c:ext>
            </c:extLst>
          </c:dPt>
          <c:dPt>
            <c:idx val="44"/>
            <c:invertIfNegative val="0"/>
            <c:bubble3D val="0"/>
            <c:spPr>
              <a:solidFill>
                <a:srgbClr val="7C878E"/>
              </a:solidFill>
              <a:ln>
                <a:noFill/>
              </a:ln>
              <a:effectLst/>
            </c:spPr>
            <c:extLst>
              <c:ext xmlns:c16="http://schemas.microsoft.com/office/drawing/2014/chart" uri="{C3380CC4-5D6E-409C-BE32-E72D297353CC}">
                <c16:uniqueId val="{00000007-95B6-4A78-BE21-105C0312073B}"/>
              </c:ext>
            </c:extLst>
          </c:dPt>
          <c:dPt>
            <c:idx val="56"/>
            <c:invertIfNegative val="0"/>
            <c:bubble3D val="0"/>
            <c:spPr>
              <a:solidFill>
                <a:srgbClr val="7C878E"/>
              </a:solidFill>
              <a:ln>
                <a:noFill/>
              </a:ln>
              <a:effectLst/>
            </c:spPr>
            <c:extLst>
              <c:ext xmlns:c16="http://schemas.microsoft.com/office/drawing/2014/chart" uri="{C3380CC4-5D6E-409C-BE32-E72D297353CC}">
                <c16:uniqueId val="{00000009-95B6-4A78-BE21-105C0312073B}"/>
              </c:ext>
            </c:extLst>
          </c:dPt>
          <c:dPt>
            <c:idx val="68"/>
            <c:invertIfNegative val="0"/>
            <c:bubble3D val="0"/>
            <c:spPr>
              <a:solidFill>
                <a:srgbClr val="7C878E"/>
              </a:solidFill>
              <a:ln>
                <a:noFill/>
              </a:ln>
              <a:effectLst/>
            </c:spPr>
            <c:extLst>
              <c:ext xmlns:c16="http://schemas.microsoft.com/office/drawing/2014/chart" uri="{C3380CC4-5D6E-409C-BE32-E72D297353CC}">
                <c16:uniqueId val="{0000000B-95B6-4A78-BE21-105C0312073B}"/>
              </c:ext>
            </c:extLst>
          </c:dPt>
          <c:dPt>
            <c:idx val="80"/>
            <c:invertIfNegative val="0"/>
            <c:bubble3D val="0"/>
            <c:spPr>
              <a:solidFill>
                <a:srgbClr val="7C878E"/>
              </a:solidFill>
              <a:ln>
                <a:noFill/>
              </a:ln>
              <a:effectLst/>
            </c:spPr>
            <c:extLst>
              <c:ext xmlns:c16="http://schemas.microsoft.com/office/drawing/2014/chart" uri="{C3380CC4-5D6E-409C-BE32-E72D297353CC}">
                <c16:uniqueId val="{0000000D-95B6-4A78-BE21-105C0312073B}"/>
              </c:ext>
            </c:extLst>
          </c:dPt>
          <c:dPt>
            <c:idx val="92"/>
            <c:invertIfNegative val="0"/>
            <c:bubble3D val="0"/>
            <c:spPr>
              <a:solidFill>
                <a:srgbClr val="7C878E"/>
              </a:solidFill>
              <a:ln>
                <a:noFill/>
              </a:ln>
              <a:effectLst/>
            </c:spPr>
            <c:extLst>
              <c:ext xmlns:c16="http://schemas.microsoft.com/office/drawing/2014/chart" uri="{C3380CC4-5D6E-409C-BE32-E72D297353CC}">
                <c16:uniqueId val="{0000000F-95B6-4A78-BE21-105C0312073B}"/>
              </c:ext>
            </c:extLst>
          </c:dPt>
          <c:dPt>
            <c:idx val="104"/>
            <c:invertIfNegative val="0"/>
            <c:bubble3D val="0"/>
            <c:spPr>
              <a:solidFill>
                <a:srgbClr val="FBBB27"/>
              </a:solidFill>
              <a:ln>
                <a:noFill/>
              </a:ln>
              <a:effectLst/>
            </c:spPr>
            <c:extLst>
              <c:ext xmlns:c16="http://schemas.microsoft.com/office/drawing/2014/chart" uri="{C3380CC4-5D6E-409C-BE32-E72D297353CC}">
                <c16:uniqueId val="{00000011-95B6-4A78-BE21-105C0312073B}"/>
              </c:ext>
            </c:extLst>
          </c:dPt>
          <c:cat>
            <c:multiLvlStrRef>
              <c:f>'F117'!$A$6:$B$110</c:f>
              <c:multiLvlStrCache>
                <c:ptCount val="10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'F117'!$C$6:$C$110</c:f>
              <c:numCache>
                <c:formatCode>#,##0</c:formatCode>
                <c:ptCount val="105"/>
                <c:pt idx="0">
                  <c:v>448</c:v>
                </c:pt>
                <c:pt idx="1">
                  <c:v>450</c:v>
                </c:pt>
                <c:pt idx="2">
                  <c:v>454</c:v>
                </c:pt>
                <c:pt idx="3">
                  <c:v>452</c:v>
                </c:pt>
                <c:pt idx="4">
                  <c:v>453</c:v>
                </c:pt>
                <c:pt idx="5">
                  <c:v>451</c:v>
                </c:pt>
                <c:pt idx="6">
                  <c:v>444</c:v>
                </c:pt>
                <c:pt idx="7">
                  <c:v>448</c:v>
                </c:pt>
                <c:pt idx="8">
                  <c:v>438</c:v>
                </c:pt>
                <c:pt idx="9">
                  <c:v>439</c:v>
                </c:pt>
                <c:pt idx="10">
                  <c:v>437</c:v>
                </c:pt>
                <c:pt idx="11">
                  <c:v>437</c:v>
                </c:pt>
                <c:pt idx="12">
                  <c:v>426</c:v>
                </c:pt>
                <c:pt idx="13">
                  <c:v>423</c:v>
                </c:pt>
                <c:pt idx="14">
                  <c:v>426</c:v>
                </c:pt>
                <c:pt idx="15">
                  <c:v>424</c:v>
                </c:pt>
                <c:pt idx="16">
                  <c:v>425</c:v>
                </c:pt>
                <c:pt idx="17">
                  <c:v>420</c:v>
                </c:pt>
                <c:pt idx="18">
                  <c:v>421</c:v>
                </c:pt>
                <c:pt idx="19">
                  <c:v>423</c:v>
                </c:pt>
                <c:pt idx="20">
                  <c:v>409</c:v>
                </c:pt>
                <c:pt idx="21">
                  <c:v>408</c:v>
                </c:pt>
                <c:pt idx="22">
                  <c:v>408</c:v>
                </c:pt>
                <c:pt idx="23">
                  <c:v>409</c:v>
                </c:pt>
                <c:pt idx="24">
                  <c:v>409</c:v>
                </c:pt>
                <c:pt idx="25">
                  <c:v>409</c:v>
                </c:pt>
                <c:pt idx="26">
                  <c:v>413</c:v>
                </c:pt>
                <c:pt idx="27">
                  <c:v>413</c:v>
                </c:pt>
                <c:pt idx="28">
                  <c:v>414</c:v>
                </c:pt>
                <c:pt idx="29">
                  <c:v>417</c:v>
                </c:pt>
                <c:pt idx="30">
                  <c:v>412</c:v>
                </c:pt>
                <c:pt idx="31">
                  <c:v>410</c:v>
                </c:pt>
                <c:pt idx="32">
                  <c:v>411</c:v>
                </c:pt>
                <c:pt idx="33">
                  <c:v>406</c:v>
                </c:pt>
                <c:pt idx="34">
                  <c:v>404</c:v>
                </c:pt>
                <c:pt idx="35">
                  <c:v>399</c:v>
                </c:pt>
                <c:pt idx="36">
                  <c:v>396</c:v>
                </c:pt>
                <c:pt idx="37">
                  <c:v>397</c:v>
                </c:pt>
                <c:pt idx="38">
                  <c:v>402</c:v>
                </c:pt>
                <c:pt idx="39">
                  <c:v>401</c:v>
                </c:pt>
                <c:pt idx="40">
                  <c:v>402</c:v>
                </c:pt>
                <c:pt idx="41">
                  <c:v>401</c:v>
                </c:pt>
                <c:pt idx="42">
                  <c:v>406</c:v>
                </c:pt>
                <c:pt idx="43">
                  <c:v>404</c:v>
                </c:pt>
                <c:pt idx="44">
                  <c:v>393</c:v>
                </c:pt>
                <c:pt idx="45">
                  <c:v>394</c:v>
                </c:pt>
                <c:pt idx="46">
                  <c:v>395</c:v>
                </c:pt>
                <c:pt idx="47">
                  <c:v>394</c:v>
                </c:pt>
                <c:pt idx="48">
                  <c:v>395</c:v>
                </c:pt>
                <c:pt idx="49">
                  <c:v>393</c:v>
                </c:pt>
                <c:pt idx="50">
                  <c:v>394</c:v>
                </c:pt>
                <c:pt idx="51">
                  <c:v>390</c:v>
                </c:pt>
                <c:pt idx="52">
                  <c:v>391</c:v>
                </c:pt>
                <c:pt idx="53">
                  <c:v>393</c:v>
                </c:pt>
                <c:pt idx="54">
                  <c:v>394</c:v>
                </c:pt>
                <c:pt idx="55">
                  <c:v>396</c:v>
                </c:pt>
                <c:pt idx="56">
                  <c:v>388</c:v>
                </c:pt>
                <c:pt idx="57">
                  <c:v>389</c:v>
                </c:pt>
                <c:pt idx="58">
                  <c:v>387</c:v>
                </c:pt>
                <c:pt idx="59">
                  <c:v>390</c:v>
                </c:pt>
                <c:pt idx="60">
                  <c:v>389</c:v>
                </c:pt>
                <c:pt idx="61">
                  <c:v>387</c:v>
                </c:pt>
                <c:pt idx="62">
                  <c:v>386</c:v>
                </c:pt>
                <c:pt idx="63">
                  <c:v>386</c:v>
                </c:pt>
                <c:pt idx="64">
                  <c:v>388</c:v>
                </c:pt>
                <c:pt idx="65">
                  <c:v>389</c:v>
                </c:pt>
                <c:pt idx="66">
                  <c:v>389</c:v>
                </c:pt>
                <c:pt idx="67">
                  <c:v>388</c:v>
                </c:pt>
                <c:pt idx="68">
                  <c:v>381</c:v>
                </c:pt>
                <c:pt idx="69">
                  <c:v>385</c:v>
                </c:pt>
                <c:pt idx="70">
                  <c:v>387</c:v>
                </c:pt>
                <c:pt idx="71">
                  <c:v>386</c:v>
                </c:pt>
                <c:pt idx="72">
                  <c:v>388</c:v>
                </c:pt>
                <c:pt idx="73">
                  <c:v>387</c:v>
                </c:pt>
                <c:pt idx="74">
                  <c:v>390</c:v>
                </c:pt>
                <c:pt idx="75">
                  <c:v>392</c:v>
                </c:pt>
                <c:pt idx="76">
                  <c:v>399</c:v>
                </c:pt>
                <c:pt idx="77">
                  <c:v>401</c:v>
                </c:pt>
                <c:pt idx="78">
                  <c:v>402</c:v>
                </c:pt>
                <c:pt idx="79">
                  <c:v>397</c:v>
                </c:pt>
                <c:pt idx="80">
                  <c:v>391</c:v>
                </c:pt>
                <c:pt idx="81">
                  <c:v>389</c:v>
                </c:pt>
                <c:pt idx="82">
                  <c:v>388</c:v>
                </c:pt>
                <c:pt idx="83">
                  <c:v>392</c:v>
                </c:pt>
                <c:pt idx="84">
                  <c:v>394</c:v>
                </c:pt>
                <c:pt idx="85">
                  <c:v>395</c:v>
                </c:pt>
                <c:pt idx="86">
                  <c:v>396</c:v>
                </c:pt>
                <c:pt idx="87">
                  <c:v>395</c:v>
                </c:pt>
                <c:pt idx="88">
                  <c:v>396</c:v>
                </c:pt>
                <c:pt idx="89">
                  <c:v>403</c:v>
                </c:pt>
                <c:pt idx="90">
                  <c:v>407</c:v>
                </c:pt>
                <c:pt idx="91">
                  <c:v>409</c:v>
                </c:pt>
                <c:pt idx="92">
                  <c:v>403</c:v>
                </c:pt>
                <c:pt idx="93">
                  <c:v>402</c:v>
                </c:pt>
                <c:pt idx="94">
                  <c:v>404</c:v>
                </c:pt>
                <c:pt idx="95">
                  <c:v>405</c:v>
                </c:pt>
                <c:pt idx="96">
                  <c:v>405</c:v>
                </c:pt>
                <c:pt idx="97">
                  <c:v>412</c:v>
                </c:pt>
                <c:pt idx="98">
                  <c:v>415</c:v>
                </c:pt>
                <c:pt idx="99">
                  <c:v>418</c:v>
                </c:pt>
                <c:pt idx="100">
                  <c:v>420</c:v>
                </c:pt>
                <c:pt idx="101">
                  <c:v>421</c:v>
                </c:pt>
                <c:pt idx="102">
                  <c:v>420</c:v>
                </c:pt>
                <c:pt idx="103">
                  <c:v>419</c:v>
                </c:pt>
                <c:pt idx="104">
                  <c:v>418</c:v>
                </c:pt>
              </c:numCache>
            </c:numRef>
          </c:val>
          <c:extLst>
            <c:ext xmlns:c16="http://schemas.microsoft.com/office/drawing/2014/chart" uri="{C3380CC4-5D6E-409C-BE32-E72D297353CC}">
              <c16:uniqueId val="{00000012-95B6-4A78-BE21-105C0312073B}"/>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'F117'!$D$5</c:f>
              <c:strCache>
                <c:ptCount val="1"/>
                <c:pt idx="0">
                  <c:v>Promedio</c:v>
                </c:pt>
              </c:strCache>
            </c:strRef>
          </c:tx>
          <c:spPr>
            <a:ln w="28575" cap="rnd">
              <a:solidFill>
                <a:srgbClr val="B69630"/>
              </a:solidFill>
              <a:round/>
            </a:ln>
            <a:effectLst/>
          </c:spPr>
          <c:marker>
            <c:symbol val="none"/>
          </c:marker>
          <c:cat>
            <c:multiLvlStrRef>
              <c:f>'F117'!$A$6:$B$110</c:f>
              <c:multiLvlStrCache>
                <c:ptCount val="10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'F117'!$D$6:$D$110</c:f>
              <c:numCache>
                <c:formatCode>#,##0</c:formatCode>
                <c:ptCount val="105"/>
                <c:pt idx="0">
                  <c:v>427</c:v>
                </c:pt>
                <c:pt idx="1">
                  <c:v>429</c:v>
                </c:pt>
                <c:pt idx="2">
                  <c:v>432</c:v>
                </c:pt>
                <c:pt idx="3">
                  <c:v>434</c:v>
                </c:pt>
                <c:pt idx="4">
                  <c:v>437</c:v>
                </c:pt>
                <c:pt idx="5">
                  <c:v>439</c:v>
                </c:pt>
                <c:pt idx="6">
                  <c:v>440</c:v>
                </c:pt>
                <c:pt idx="7">
                  <c:v>442</c:v>
                </c:pt>
                <c:pt idx="8">
                  <c:v>442</c:v>
                </c:pt>
                <c:pt idx="9">
                  <c:v>444</c:v>
                </c:pt>
                <c:pt idx="10">
                  <c:v>445</c:v>
                </c:pt>
                <c:pt idx="11">
                  <c:v>446</c:v>
                </c:pt>
                <c:pt idx="12">
                  <c:v>444</c:v>
                </c:pt>
                <c:pt idx="13">
                  <c:v>442</c:v>
                </c:pt>
                <c:pt idx="14">
                  <c:v>440</c:v>
                </c:pt>
                <c:pt idx="15">
                  <c:v>437</c:v>
                </c:pt>
                <c:pt idx="16">
                  <c:v>435</c:v>
                </c:pt>
                <c:pt idx="17">
                  <c:v>432</c:v>
                </c:pt>
                <c:pt idx="18">
                  <c:v>430</c:v>
                </c:pt>
                <c:pt idx="19">
                  <c:v>428</c:v>
                </c:pt>
                <c:pt idx="20">
                  <c:v>426</c:v>
                </c:pt>
                <c:pt idx="21">
                  <c:v>423</c:v>
                </c:pt>
                <c:pt idx="22">
                  <c:v>421</c:v>
                </c:pt>
                <c:pt idx="23">
                  <c:v>418</c:v>
                </c:pt>
                <c:pt idx="24">
                  <c:v>417</c:v>
                </c:pt>
                <c:pt idx="25">
                  <c:v>416</c:v>
                </c:pt>
                <c:pt idx="26">
                  <c:v>415</c:v>
                </c:pt>
                <c:pt idx="27">
                  <c:v>414</c:v>
                </c:pt>
                <c:pt idx="28">
                  <c:v>413</c:v>
                </c:pt>
                <c:pt idx="29">
                  <c:v>413</c:v>
                </c:pt>
                <c:pt idx="30">
                  <c:v>412</c:v>
                </c:pt>
                <c:pt idx="31">
                  <c:v>411</c:v>
                </c:pt>
                <c:pt idx="32">
                  <c:v>411</c:v>
                </c:pt>
                <c:pt idx="33">
                  <c:v>411</c:v>
                </c:pt>
                <c:pt idx="34">
                  <c:v>411</c:v>
                </c:pt>
                <c:pt idx="35">
                  <c:v>410</c:v>
                </c:pt>
                <c:pt idx="36">
                  <c:v>409</c:v>
                </c:pt>
                <c:pt idx="37">
                  <c:v>408</c:v>
                </c:pt>
                <c:pt idx="38">
                  <c:v>407</c:v>
                </c:pt>
                <c:pt idx="39">
                  <c:v>406</c:v>
                </c:pt>
                <c:pt idx="40">
                  <c:v>405</c:v>
                </c:pt>
                <c:pt idx="41">
                  <c:v>403</c:v>
                </c:pt>
                <c:pt idx="42">
                  <c:v>403</c:v>
                </c:pt>
                <c:pt idx="43">
                  <c:v>402</c:v>
                </c:pt>
                <c:pt idx="44">
                  <c:v>401</c:v>
                </c:pt>
                <c:pt idx="45">
                  <c:v>400</c:v>
                </c:pt>
                <c:pt idx="46">
                  <c:v>399</c:v>
                </c:pt>
                <c:pt idx="47">
                  <c:v>399</c:v>
                </c:pt>
                <c:pt idx="48">
                  <c:v>399</c:v>
                </c:pt>
                <c:pt idx="49">
                  <c:v>398</c:v>
                </c:pt>
                <c:pt idx="50">
                  <c:v>398</c:v>
                </c:pt>
                <c:pt idx="51">
                  <c:v>397</c:v>
                </c:pt>
                <c:pt idx="52">
                  <c:v>396</c:v>
                </c:pt>
                <c:pt idx="53">
                  <c:v>395</c:v>
                </c:pt>
                <c:pt idx="54">
                  <c:v>394</c:v>
                </c:pt>
                <c:pt idx="55">
                  <c:v>394</c:v>
                </c:pt>
                <c:pt idx="56">
                  <c:v>393</c:v>
                </c:pt>
                <c:pt idx="57">
                  <c:v>393</c:v>
                </c:pt>
                <c:pt idx="58">
                  <c:v>392</c:v>
                </c:pt>
                <c:pt idx="59">
                  <c:v>392</c:v>
                </c:pt>
                <c:pt idx="60">
                  <c:v>391</c:v>
                </c:pt>
                <c:pt idx="61">
                  <c:v>391</c:v>
                </c:pt>
                <c:pt idx="62">
                  <c:v>390</c:v>
                </c:pt>
                <c:pt idx="63">
                  <c:v>390</c:v>
                </c:pt>
                <c:pt idx="64">
                  <c:v>389</c:v>
                </c:pt>
                <c:pt idx="65">
                  <c:v>389</c:v>
                </c:pt>
                <c:pt idx="66">
                  <c:v>389</c:v>
                </c:pt>
                <c:pt idx="67">
                  <c:v>388</c:v>
                </c:pt>
                <c:pt idx="68">
                  <c:v>387</c:v>
                </c:pt>
                <c:pt idx="69">
                  <c:v>387</c:v>
                </c:pt>
                <c:pt idx="70">
                  <c:v>387</c:v>
                </c:pt>
                <c:pt idx="71">
                  <c:v>387</c:v>
                </c:pt>
                <c:pt idx="72">
                  <c:v>387</c:v>
                </c:pt>
                <c:pt idx="73">
                  <c:v>387</c:v>
                </c:pt>
                <c:pt idx="74">
                  <c:v>387</c:v>
                </c:pt>
                <c:pt idx="75">
                  <c:v>388</c:v>
                </c:pt>
                <c:pt idx="76">
                  <c:v>388</c:v>
                </c:pt>
                <c:pt idx="77">
                  <c:v>389</c:v>
                </c:pt>
                <c:pt idx="78">
                  <c:v>390</c:v>
                </c:pt>
                <c:pt idx="79">
                  <c:v>391</c:v>
                </c:pt>
                <c:pt idx="80">
                  <c:v>392</c:v>
                </c:pt>
                <c:pt idx="81">
                  <c:v>392</c:v>
                </c:pt>
                <c:pt idx="82">
                  <c:v>392</c:v>
                </c:pt>
                <c:pt idx="83">
                  <c:v>393</c:v>
                </c:pt>
                <c:pt idx="84">
                  <c:v>394</c:v>
                </c:pt>
                <c:pt idx="85">
                  <c:v>394</c:v>
                </c:pt>
                <c:pt idx="86">
                  <c:v>395</c:v>
                </c:pt>
                <c:pt idx="87">
                  <c:v>395</c:v>
                </c:pt>
                <c:pt idx="88">
                  <c:v>395</c:v>
                </c:pt>
                <c:pt idx="89">
                  <c:v>395</c:v>
                </c:pt>
                <c:pt idx="90">
                  <c:v>395</c:v>
                </c:pt>
                <c:pt idx="91">
                  <c:v>396</c:v>
                </c:pt>
                <c:pt idx="92">
                  <c:v>397</c:v>
                </c:pt>
                <c:pt idx="93">
                  <c:v>398</c:v>
                </c:pt>
                <c:pt idx="94">
                  <c:v>400</c:v>
                </c:pt>
                <c:pt idx="95">
                  <c:v>401</c:v>
                </c:pt>
                <c:pt idx="96">
                  <c:v>402</c:v>
                </c:pt>
                <c:pt idx="97">
                  <c:v>403</c:v>
                </c:pt>
                <c:pt idx="98">
                  <c:v>405</c:v>
                </c:pt>
                <c:pt idx="99">
                  <c:v>407</c:v>
                </c:pt>
                <c:pt idx="100">
                  <c:v>409</c:v>
                </c:pt>
                <c:pt idx="101">
                  <c:v>410</c:v>
                </c:pt>
                <c:pt idx="102">
                  <c:v>411</c:v>
                </c:pt>
                <c:pt idx="103">
                  <c:v>412</c:v>
                </c:pt>
                <c:pt idx="104">
                  <c:v>413</c:v>
                </c:pt>
              </c:numCache>
            </c:numRef>
          </c:val>
          <c:smooth val="0"/>
          <c:extLst>
            <c:ext xmlns:c16="http://schemas.microsoft.com/office/drawing/2014/chart" uri="{C3380CC4-5D6E-409C-BE32-E72D297353CC}">
              <c16:uniqueId val="{00000013-95B6-4A78-BE21-105C0312073B}"/>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3F19-48FE-BD0F-19F801FB3530}"/>
              </c:ext>
            </c:extLst>
          </c:dPt>
          <c:dPt>
            <c:idx val="1"/>
            <c:invertIfNegative val="0"/>
            <c:bubble3D val="0"/>
            <c:spPr>
              <a:solidFill>
                <a:srgbClr val="7C878E"/>
              </a:solidFill>
              <a:ln>
                <a:noFill/>
              </a:ln>
              <a:effectLst/>
            </c:spPr>
            <c:extLst>
              <c:ext xmlns:c16="http://schemas.microsoft.com/office/drawing/2014/chart" uri="{C3380CC4-5D6E-409C-BE32-E72D297353CC}">
                <c16:uniqueId val="{00000003-3F19-48FE-BD0F-19F801FB3530}"/>
              </c:ext>
            </c:extLst>
          </c:dPt>
          <c:dPt>
            <c:idx val="2"/>
            <c:invertIfNegative val="0"/>
            <c:bubble3D val="0"/>
            <c:spPr>
              <a:solidFill>
                <a:srgbClr val="7C878E"/>
              </a:solidFill>
              <a:ln>
                <a:noFill/>
              </a:ln>
              <a:effectLst/>
            </c:spPr>
            <c:extLst>
              <c:ext xmlns:c16="http://schemas.microsoft.com/office/drawing/2014/chart" uri="{C3380CC4-5D6E-409C-BE32-E72D297353CC}">
                <c16:uniqueId val="{00000005-3F19-48FE-BD0F-19F801FB3530}"/>
              </c:ext>
            </c:extLst>
          </c:dPt>
          <c:dPt>
            <c:idx val="3"/>
            <c:invertIfNegative val="0"/>
            <c:bubble3D val="0"/>
            <c:spPr>
              <a:solidFill>
                <a:srgbClr val="7C878E"/>
              </a:solidFill>
              <a:ln>
                <a:noFill/>
              </a:ln>
              <a:effectLst/>
            </c:spPr>
            <c:extLst>
              <c:ext xmlns:c16="http://schemas.microsoft.com/office/drawing/2014/chart" uri="{C3380CC4-5D6E-409C-BE32-E72D297353CC}">
                <c16:uniqueId val="{00000007-3F19-48FE-BD0F-19F801FB3530}"/>
              </c:ext>
            </c:extLst>
          </c:dPt>
          <c:dPt>
            <c:idx val="4"/>
            <c:invertIfNegative val="0"/>
            <c:bubble3D val="0"/>
            <c:spPr>
              <a:solidFill>
                <a:srgbClr val="7C878E"/>
              </a:solidFill>
              <a:ln>
                <a:noFill/>
              </a:ln>
              <a:effectLst/>
            </c:spPr>
            <c:extLst>
              <c:ext xmlns:c16="http://schemas.microsoft.com/office/drawing/2014/chart" uri="{C3380CC4-5D6E-409C-BE32-E72D297353CC}">
                <c16:uniqueId val="{00000009-3F19-48FE-BD0F-19F801FB3530}"/>
              </c:ext>
            </c:extLst>
          </c:dPt>
          <c:dPt>
            <c:idx val="5"/>
            <c:invertIfNegative val="0"/>
            <c:bubble3D val="0"/>
            <c:spPr>
              <a:solidFill>
                <a:srgbClr val="7C878E"/>
              </a:solidFill>
              <a:ln>
                <a:noFill/>
              </a:ln>
              <a:effectLst/>
            </c:spPr>
            <c:extLst>
              <c:ext xmlns:c16="http://schemas.microsoft.com/office/drawing/2014/chart" uri="{C3380CC4-5D6E-409C-BE32-E72D297353CC}">
                <c16:uniqueId val="{0000000B-3F19-48FE-BD0F-19F801FB3530}"/>
              </c:ext>
            </c:extLst>
          </c:dPt>
          <c:dPt>
            <c:idx val="6"/>
            <c:invertIfNegative val="0"/>
            <c:bubble3D val="0"/>
            <c:spPr>
              <a:solidFill>
                <a:srgbClr val="7C878E"/>
              </a:solidFill>
              <a:ln>
                <a:noFill/>
              </a:ln>
              <a:effectLst/>
            </c:spPr>
            <c:extLst>
              <c:ext xmlns:c16="http://schemas.microsoft.com/office/drawing/2014/chart" uri="{C3380CC4-5D6E-409C-BE32-E72D297353CC}">
                <c16:uniqueId val="{0000000D-3F19-48FE-BD0F-19F801FB3530}"/>
              </c:ext>
            </c:extLst>
          </c:dPt>
          <c:dPt>
            <c:idx val="7"/>
            <c:invertIfNegative val="0"/>
            <c:bubble3D val="0"/>
            <c:spPr>
              <a:solidFill>
                <a:srgbClr val="7C878E"/>
              </a:solidFill>
              <a:ln>
                <a:noFill/>
              </a:ln>
              <a:effectLst/>
            </c:spPr>
            <c:extLst>
              <c:ext xmlns:c16="http://schemas.microsoft.com/office/drawing/2014/chart" uri="{C3380CC4-5D6E-409C-BE32-E72D297353CC}">
                <c16:uniqueId val="{0000000F-3F19-48FE-BD0F-19F801FB3530}"/>
              </c:ext>
            </c:extLst>
          </c:dPt>
          <c:dPt>
            <c:idx val="8"/>
            <c:invertIfNegative val="0"/>
            <c:bubble3D val="0"/>
            <c:spPr>
              <a:solidFill>
                <a:srgbClr val="7C878E"/>
              </a:solidFill>
              <a:ln>
                <a:noFill/>
              </a:ln>
              <a:effectLst/>
            </c:spPr>
            <c:extLst>
              <c:ext xmlns:c16="http://schemas.microsoft.com/office/drawing/2014/chart" uri="{C3380CC4-5D6E-409C-BE32-E72D297353CC}">
                <c16:uniqueId val="{00000011-3F19-48FE-BD0F-19F801FB3530}"/>
              </c:ext>
            </c:extLst>
          </c:dPt>
          <c:dPt>
            <c:idx val="9"/>
            <c:invertIfNegative val="0"/>
            <c:bubble3D val="0"/>
            <c:spPr>
              <a:solidFill>
                <a:srgbClr val="7C878E"/>
              </a:solidFill>
              <a:ln>
                <a:noFill/>
              </a:ln>
              <a:effectLst/>
            </c:spPr>
            <c:extLst>
              <c:ext xmlns:c16="http://schemas.microsoft.com/office/drawing/2014/chart" uri="{C3380CC4-5D6E-409C-BE32-E72D297353CC}">
                <c16:uniqueId val="{00000013-3F19-48FE-BD0F-19F801FB3530}"/>
              </c:ext>
            </c:extLst>
          </c:dPt>
          <c:dPt>
            <c:idx val="10"/>
            <c:invertIfNegative val="0"/>
            <c:bubble3D val="0"/>
            <c:spPr>
              <a:solidFill>
                <a:srgbClr val="7C878E"/>
              </a:solidFill>
              <a:ln>
                <a:noFill/>
              </a:ln>
              <a:effectLst/>
            </c:spPr>
            <c:extLst>
              <c:ext xmlns:c16="http://schemas.microsoft.com/office/drawing/2014/chart" uri="{C3380CC4-5D6E-409C-BE32-E72D297353CC}">
                <c16:uniqueId val="{00000015-3F19-48FE-BD0F-19F801FB3530}"/>
              </c:ext>
            </c:extLst>
          </c:dPt>
          <c:dPt>
            <c:idx val="11"/>
            <c:invertIfNegative val="0"/>
            <c:bubble3D val="0"/>
            <c:spPr>
              <a:solidFill>
                <a:srgbClr val="7C878E"/>
              </a:solidFill>
              <a:ln>
                <a:noFill/>
              </a:ln>
              <a:effectLst/>
            </c:spPr>
            <c:extLst>
              <c:ext xmlns:c16="http://schemas.microsoft.com/office/drawing/2014/chart" uri="{C3380CC4-5D6E-409C-BE32-E72D297353CC}">
                <c16:uniqueId val="{00000017-3F19-48FE-BD0F-19F801FB3530}"/>
              </c:ext>
            </c:extLst>
          </c:dPt>
          <c:dPt>
            <c:idx val="12"/>
            <c:invertIfNegative val="0"/>
            <c:bubble3D val="0"/>
            <c:spPr>
              <a:solidFill>
                <a:srgbClr val="7C878E"/>
              </a:solidFill>
              <a:ln>
                <a:noFill/>
              </a:ln>
              <a:effectLst/>
            </c:spPr>
            <c:extLst>
              <c:ext xmlns:c16="http://schemas.microsoft.com/office/drawing/2014/chart" uri="{C3380CC4-5D6E-409C-BE32-E72D297353CC}">
                <c16:uniqueId val="{00000019-3F19-48FE-BD0F-19F801FB3530}"/>
              </c:ext>
            </c:extLst>
          </c:dPt>
          <c:dPt>
            <c:idx val="13"/>
            <c:invertIfNegative val="0"/>
            <c:bubble3D val="0"/>
            <c:spPr>
              <a:solidFill>
                <a:srgbClr val="FBBB27"/>
              </a:solidFill>
              <a:ln>
                <a:noFill/>
              </a:ln>
              <a:effectLst/>
            </c:spPr>
            <c:extLst>
              <c:ext xmlns:c16="http://schemas.microsoft.com/office/drawing/2014/chart" uri="{C3380CC4-5D6E-409C-BE32-E72D297353CC}">
                <c16:uniqueId val="{0000001B-3F19-48FE-BD0F-19F801FB3530}"/>
              </c:ext>
            </c:extLst>
          </c:dPt>
          <c:dPt>
            <c:idx val="14"/>
            <c:invertIfNegative val="0"/>
            <c:bubble3D val="0"/>
            <c:spPr>
              <a:solidFill>
                <a:srgbClr val="7C878E"/>
              </a:solidFill>
              <a:ln>
                <a:noFill/>
              </a:ln>
              <a:effectLst/>
            </c:spPr>
            <c:extLst>
              <c:ext xmlns:c16="http://schemas.microsoft.com/office/drawing/2014/chart" uri="{C3380CC4-5D6E-409C-BE32-E72D297353CC}">
                <c16:uniqueId val="{0000001D-3F19-48FE-BD0F-19F801FB3530}"/>
              </c:ext>
            </c:extLst>
          </c:dPt>
          <c:dPt>
            <c:idx val="15"/>
            <c:invertIfNegative val="0"/>
            <c:bubble3D val="0"/>
            <c:spPr>
              <a:solidFill>
                <a:srgbClr val="7C878E"/>
              </a:solidFill>
              <a:ln>
                <a:noFill/>
              </a:ln>
              <a:effectLst/>
            </c:spPr>
            <c:extLst>
              <c:ext xmlns:c16="http://schemas.microsoft.com/office/drawing/2014/chart" uri="{C3380CC4-5D6E-409C-BE32-E72D297353CC}">
                <c16:uniqueId val="{0000001F-3F19-48FE-BD0F-19F801FB3530}"/>
              </c:ext>
            </c:extLst>
          </c:dPt>
          <c:dPt>
            <c:idx val="16"/>
            <c:invertIfNegative val="0"/>
            <c:bubble3D val="0"/>
            <c:spPr>
              <a:solidFill>
                <a:srgbClr val="7C878E"/>
              </a:solidFill>
              <a:ln>
                <a:noFill/>
              </a:ln>
              <a:effectLst/>
            </c:spPr>
            <c:extLst>
              <c:ext xmlns:c16="http://schemas.microsoft.com/office/drawing/2014/chart" uri="{C3380CC4-5D6E-409C-BE32-E72D297353CC}">
                <c16:uniqueId val="{00000021-3F19-48FE-BD0F-19F801FB3530}"/>
              </c:ext>
            </c:extLst>
          </c:dPt>
          <c:dPt>
            <c:idx val="17"/>
            <c:invertIfNegative val="0"/>
            <c:bubble3D val="0"/>
            <c:spPr>
              <a:solidFill>
                <a:srgbClr val="7C878E"/>
              </a:solidFill>
              <a:ln>
                <a:noFill/>
              </a:ln>
              <a:effectLst/>
            </c:spPr>
            <c:extLst>
              <c:ext xmlns:c16="http://schemas.microsoft.com/office/drawing/2014/chart" uri="{C3380CC4-5D6E-409C-BE32-E72D297353CC}">
                <c16:uniqueId val="{00000023-3F19-48FE-BD0F-19F801FB3530}"/>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'F118'!$A$6:$A$24</c:f>
              <c:strCache>
                <c:ptCount val="19"/>
                <c:pt idx="0">
                  <c:v>Michoacán</c:v>
                </c:pt>
                <c:pt idx="1">
                  <c:v>Sinaloa</c:v>
                </c:pt>
                <c:pt idx="2">
                  <c:v>Yucatán</c:v>
                </c:pt>
                <c:pt idx="3">
                  <c:v>Veracruz</c:v>
                </c:pt>
                <c:pt idx="4">
                  <c:v>Durango</c:v>
                </c:pt>
                <c:pt idx="5">
                  <c:v>Aguascalientes</c:v>
                </c:pt>
                <c:pt idx="6">
                  <c:v>Ciudad de México</c:v>
                </c:pt>
                <c:pt idx="7">
                  <c:v>Puebla</c:v>
                </c:pt>
                <c:pt idx="8">
                  <c:v>San Luis Potosí</c:v>
                </c:pt>
                <c:pt idx="9">
                  <c:v>Querétaro</c:v>
                </c:pt>
                <c:pt idx="10">
                  <c:v>Estado de México</c:v>
                </c:pt>
                <c:pt idx="11">
                  <c:v>Sonora</c:v>
                </c:pt>
                <c:pt idx="12">
                  <c:v>Guanajuato</c:v>
                </c:pt>
                <c:pt idx="13">
                  <c:v>Jalisco</c:v>
                </c:pt>
                <c:pt idx="14">
                  <c:v>Tamaulipas</c:v>
                </c:pt>
                <c:pt idx="15">
                  <c:v>Coahuila</c:v>
                </c:pt>
                <c:pt idx="16">
                  <c:v>Chihuahua</c:v>
                </c:pt>
                <c:pt idx="17">
                  <c:v>Nuevo León</c:v>
                </c:pt>
                <c:pt idx="18">
                  <c:v>Baja California</c:v>
                </c:pt>
              </c:strCache>
            </c:strRef>
          </c:cat>
          <c:val>
            <c:numRef>
              <c:f>'F118'!$B$6:$B$24</c:f>
              <c:numCache>
                <c:formatCode>0.0</c:formatCode>
                <c:ptCount val="19"/>
                <c:pt idx="0">
                  <c:v>0.4</c:v>
                </c:pt>
                <c:pt idx="1">
                  <c:v>0.8</c:v>
                </c:pt>
                <c:pt idx="2">
                  <c:v>0.8</c:v>
                </c:pt>
                <c:pt idx="3">
                  <c:v>0.9</c:v>
                </c:pt>
                <c:pt idx="4">
                  <c:v>1.2</c:v>
                </c:pt>
                <c:pt idx="5">
                  <c:v>1.4</c:v>
                </c:pt>
                <c:pt idx="6">
                  <c:v>2.1</c:v>
                </c:pt>
                <c:pt idx="7">
                  <c:v>2.7</c:v>
                </c:pt>
                <c:pt idx="8">
                  <c:v>2.7</c:v>
                </c:pt>
                <c:pt idx="9">
                  <c:v>3.8</c:v>
                </c:pt>
                <c:pt idx="10">
                  <c:v>4.3</c:v>
                </c:pt>
                <c:pt idx="11">
                  <c:v>5.6</c:v>
                </c:pt>
                <c:pt idx="12">
                  <c:v>6.2</c:v>
                </c:pt>
                <c:pt idx="13">
                  <c:v>6.5</c:v>
                </c:pt>
                <c:pt idx="14">
                  <c:v>6.5</c:v>
                </c:pt>
                <c:pt idx="15">
                  <c:v>6.9</c:v>
                </c:pt>
                <c:pt idx="16">
                  <c:v>9.1</c:v>
                </c:pt>
                <c:pt idx="17">
                  <c:v>12.5</c:v>
                </c:pt>
                <c:pt idx="18">
                  <c:v>17.7</c:v>
                </c:pt>
              </c:numCache>
            </c:numRef>
          </c:val>
          <c:extLst>
            <c:ext xmlns:c16="http://schemas.microsoft.com/office/drawing/2014/chart" uri="{C3380CC4-5D6E-409C-BE32-E72D297353CC}">
              <c16:uniqueId val="{00000024-3F19-48FE-BD0F-19F801FB3530}"/>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'F119'!$C$5</c:f>
              <c:strCache>
                <c:ptCount val="1"/>
                <c:pt idx="0">
                  <c:v>Personal ocupado</c:v>
                </c:pt>
              </c:strCache>
            </c:strRef>
          </c:tx>
          <c:spPr>
            <a:solidFill>
              <a:srgbClr val="C9D0D6"/>
            </a:solidFill>
            <a:ln>
              <a:noFill/>
            </a:ln>
            <a:effectLst/>
          </c:spPr>
          <c:invertIfNegative val="0"/>
          <c:dPt>
            <c:idx val="8"/>
            <c:invertIfNegative val="0"/>
            <c:bubble3D val="0"/>
            <c:spPr>
              <a:solidFill>
                <a:srgbClr val="7C878E"/>
              </a:solidFill>
              <a:ln>
                <a:noFill/>
              </a:ln>
              <a:effectLst/>
            </c:spPr>
            <c:extLst>
              <c:ext xmlns:c16="http://schemas.microsoft.com/office/drawing/2014/chart" uri="{C3380CC4-5D6E-409C-BE32-E72D297353CC}">
                <c16:uniqueId val="{00000001-55EE-46EA-AE9D-5B0F9C4E235A}"/>
              </c:ext>
            </c:extLst>
          </c:dPt>
          <c:dPt>
            <c:idx val="20"/>
            <c:invertIfNegative val="0"/>
            <c:bubble3D val="0"/>
            <c:spPr>
              <a:solidFill>
                <a:srgbClr val="7C878E"/>
              </a:solidFill>
              <a:ln>
                <a:noFill/>
              </a:ln>
              <a:effectLst/>
            </c:spPr>
            <c:extLst>
              <c:ext xmlns:c16="http://schemas.microsoft.com/office/drawing/2014/chart" uri="{C3380CC4-5D6E-409C-BE32-E72D297353CC}">
                <c16:uniqueId val="{00000003-55EE-46EA-AE9D-5B0F9C4E235A}"/>
              </c:ext>
            </c:extLst>
          </c:dPt>
          <c:dPt>
            <c:idx val="32"/>
            <c:invertIfNegative val="0"/>
            <c:bubble3D val="0"/>
            <c:spPr>
              <a:solidFill>
                <a:srgbClr val="7C878E"/>
              </a:solidFill>
              <a:ln>
                <a:noFill/>
              </a:ln>
              <a:effectLst/>
            </c:spPr>
            <c:extLst>
              <c:ext xmlns:c16="http://schemas.microsoft.com/office/drawing/2014/chart" uri="{C3380CC4-5D6E-409C-BE32-E72D297353CC}">
                <c16:uniqueId val="{00000005-55EE-46EA-AE9D-5B0F9C4E235A}"/>
              </c:ext>
            </c:extLst>
          </c:dPt>
          <c:dPt>
            <c:idx val="44"/>
            <c:invertIfNegative val="0"/>
            <c:bubble3D val="0"/>
            <c:spPr>
              <a:solidFill>
                <a:srgbClr val="7C878E"/>
              </a:solidFill>
              <a:ln>
                <a:noFill/>
              </a:ln>
              <a:effectLst/>
            </c:spPr>
            <c:extLst>
              <c:ext xmlns:c16="http://schemas.microsoft.com/office/drawing/2014/chart" uri="{C3380CC4-5D6E-409C-BE32-E72D297353CC}">
                <c16:uniqueId val="{00000007-55EE-46EA-AE9D-5B0F9C4E235A}"/>
              </c:ext>
            </c:extLst>
          </c:dPt>
          <c:dPt>
            <c:idx val="56"/>
            <c:invertIfNegative val="0"/>
            <c:bubble3D val="0"/>
            <c:spPr>
              <a:solidFill>
                <a:srgbClr val="7C878E"/>
              </a:solidFill>
              <a:ln>
                <a:noFill/>
              </a:ln>
              <a:effectLst/>
            </c:spPr>
            <c:extLst>
              <c:ext xmlns:c16="http://schemas.microsoft.com/office/drawing/2014/chart" uri="{C3380CC4-5D6E-409C-BE32-E72D297353CC}">
                <c16:uniqueId val="{00000009-55EE-46EA-AE9D-5B0F9C4E235A}"/>
              </c:ext>
            </c:extLst>
          </c:dPt>
          <c:dPt>
            <c:idx val="68"/>
            <c:invertIfNegative val="0"/>
            <c:bubble3D val="0"/>
            <c:spPr>
              <a:solidFill>
                <a:srgbClr val="7C878E"/>
              </a:solidFill>
              <a:ln>
                <a:noFill/>
              </a:ln>
              <a:effectLst/>
            </c:spPr>
            <c:extLst>
              <c:ext xmlns:c16="http://schemas.microsoft.com/office/drawing/2014/chart" uri="{C3380CC4-5D6E-409C-BE32-E72D297353CC}">
                <c16:uniqueId val="{0000000B-55EE-46EA-AE9D-5B0F9C4E235A}"/>
              </c:ext>
            </c:extLst>
          </c:dPt>
          <c:dPt>
            <c:idx val="80"/>
            <c:invertIfNegative val="0"/>
            <c:bubble3D val="0"/>
            <c:spPr>
              <a:solidFill>
                <a:srgbClr val="7C878E"/>
              </a:solidFill>
              <a:ln>
                <a:noFill/>
              </a:ln>
              <a:effectLst/>
            </c:spPr>
            <c:extLst>
              <c:ext xmlns:c16="http://schemas.microsoft.com/office/drawing/2014/chart" uri="{C3380CC4-5D6E-409C-BE32-E72D297353CC}">
                <c16:uniqueId val="{0000000D-55EE-46EA-AE9D-5B0F9C4E235A}"/>
              </c:ext>
            </c:extLst>
          </c:dPt>
          <c:dPt>
            <c:idx val="92"/>
            <c:invertIfNegative val="0"/>
            <c:bubble3D val="0"/>
            <c:spPr>
              <a:solidFill>
                <a:srgbClr val="7C878E"/>
              </a:solidFill>
              <a:ln>
                <a:noFill/>
              </a:ln>
              <a:effectLst/>
            </c:spPr>
            <c:extLst>
              <c:ext xmlns:c16="http://schemas.microsoft.com/office/drawing/2014/chart" uri="{C3380CC4-5D6E-409C-BE32-E72D297353CC}">
                <c16:uniqueId val="{0000000F-55EE-46EA-AE9D-5B0F9C4E235A}"/>
              </c:ext>
            </c:extLst>
          </c:dPt>
          <c:dPt>
            <c:idx val="104"/>
            <c:invertIfNegative val="0"/>
            <c:bubble3D val="0"/>
            <c:spPr>
              <a:solidFill>
                <a:srgbClr val="FBBB27"/>
              </a:solidFill>
              <a:ln>
                <a:noFill/>
              </a:ln>
              <a:effectLst/>
            </c:spPr>
            <c:extLst>
              <c:ext xmlns:c16="http://schemas.microsoft.com/office/drawing/2014/chart" uri="{C3380CC4-5D6E-409C-BE32-E72D297353CC}">
                <c16:uniqueId val="{00000011-55EE-46EA-AE9D-5B0F9C4E235A}"/>
              </c:ext>
            </c:extLst>
          </c:dPt>
          <c:cat>
            <c:multiLvlStrRef>
              <c:f>'F119'!$A$6:$B$110</c:f>
              <c:multiLvlStrCache>
                <c:ptCount val="10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'F119'!$C$6:$C$110</c:f>
              <c:numCache>
                <c:formatCode>#,##0</c:formatCode>
                <c:ptCount val="105"/>
                <c:pt idx="0">
                  <c:v>132542</c:v>
                </c:pt>
                <c:pt idx="1">
                  <c:v>132003</c:v>
                </c:pt>
                <c:pt idx="2">
                  <c:v>134911</c:v>
                </c:pt>
                <c:pt idx="3">
                  <c:v>135436</c:v>
                </c:pt>
                <c:pt idx="4">
                  <c:v>137183</c:v>
                </c:pt>
                <c:pt idx="5">
                  <c:v>137311</c:v>
                </c:pt>
                <c:pt idx="6">
                  <c:v>135598</c:v>
                </c:pt>
                <c:pt idx="7">
                  <c:v>135693</c:v>
                </c:pt>
                <c:pt idx="8">
                  <c:v>135379</c:v>
                </c:pt>
                <c:pt idx="9">
                  <c:v>137228</c:v>
                </c:pt>
                <c:pt idx="10">
                  <c:v>136598</c:v>
                </c:pt>
                <c:pt idx="11">
                  <c:v>137134</c:v>
                </c:pt>
                <c:pt idx="12">
                  <c:v>137068</c:v>
                </c:pt>
                <c:pt idx="13">
                  <c:v>138202</c:v>
                </c:pt>
                <c:pt idx="14">
                  <c:v>135755</c:v>
                </c:pt>
                <c:pt idx="15">
                  <c:v>135620</c:v>
                </c:pt>
                <c:pt idx="16">
                  <c:v>135760</c:v>
                </c:pt>
                <c:pt idx="17">
                  <c:v>135146</c:v>
                </c:pt>
                <c:pt idx="18">
                  <c:v>133261</c:v>
                </c:pt>
                <c:pt idx="19">
                  <c:v>136395</c:v>
                </c:pt>
                <c:pt idx="20">
                  <c:v>138072</c:v>
                </c:pt>
                <c:pt idx="21">
                  <c:v>138343</c:v>
                </c:pt>
                <c:pt idx="22">
                  <c:v>140999</c:v>
                </c:pt>
                <c:pt idx="23">
                  <c:v>138657</c:v>
                </c:pt>
                <c:pt idx="24">
                  <c:v>138297</c:v>
                </c:pt>
                <c:pt idx="25">
                  <c:v>135299</c:v>
                </c:pt>
                <c:pt idx="26">
                  <c:v>136376</c:v>
                </c:pt>
                <c:pt idx="27">
                  <c:v>137921</c:v>
                </c:pt>
                <c:pt idx="28">
                  <c:v>138944</c:v>
                </c:pt>
                <c:pt idx="29">
                  <c:v>141006</c:v>
                </c:pt>
                <c:pt idx="30">
                  <c:v>141101</c:v>
                </c:pt>
                <c:pt idx="31">
                  <c:v>140867</c:v>
                </c:pt>
                <c:pt idx="32">
                  <c:v>143124</c:v>
                </c:pt>
                <c:pt idx="33">
                  <c:v>145017</c:v>
                </c:pt>
                <c:pt idx="34">
                  <c:v>146837</c:v>
                </c:pt>
                <c:pt idx="35">
                  <c:v>148110</c:v>
                </c:pt>
                <c:pt idx="36">
                  <c:v>143355</c:v>
                </c:pt>
                <c:pt idx="37">
                  <c:v>144166</c:v>
                </c:pt>
                <c:pt idx="38">
                  <c:v>145207</c:v>
                </c:pt>
                <c:pt idx="39">
                  <c:v>147078</c:v>
                </c:pt>
                <c:pt idx="40">
                  <c:v>145950</c:v>
                </c:pt>
                <c:pt idx="41">
                  <c:v>148723</c:v>
                </c:pt>
                <c:pt idx="42">
                  <c:v>147632</c:v>
                </c:pt>
                <c:pt idx="43">
                  <c:v>152741</c:v>
                </c:pt>
                <c:pt idx="44">
                  <c:v>156454</c:v>
                </c:pt>
                <c:pt idx="45">
                  <c:v>162705</c:v>
                </c:pt>
                <c:pt idx="46">
                  <c:v>166273</c:v>
                </c:pt>
                <c:pt idx="47">
                  <c:v>167561</c:v>
                </c:pt>
                <c:pt idx="48">
                  <c:v>166202</c:v>
                </c:pt>
                <c:pt idx="49">
                  <c:v>165255</c:v>
                </c:pt>
                <c:pt idx="50">
                  <c:v>169563</c:v>
                </c:pt>
                <c:pt idx="51">
                  <c:v>169234</c:v>
                </c:pt>
                <c:pt idx="52">
                  <c:v>167441</c:v>
                </c:pt>
                <c:pt idx="53">
                  <c:v>167945</c:v>
                </c:pt>
                <c:pt idx="54">
                  <c:v>169689</c:v>
                </c:pt>
                <c:pt idx="55">
                  <c:v>169933</c:v>
                </c:pt>
                <c:pt idx="56">
                  <c:v>171982</c:v>
                </c:pt>
                <c:pt idx="57">
                  <c:v>175631</c:v>
                </c:pt>
                <c:pt idx="58">
                  <c:v>177347</c:v>
                </c:pt>
                <c:pt idx="59">
                  <c:v>179261</c:v>
                </c:pt>
                <c:pt idx="60">
                  <c:v>175560</c:v>
                </c:pt>
                <c:pt idx="61">
                  <c:v>175111</c:v>
                </c:pt>
                <c:pt idx="62">
                  <c:v>175854</c:v>
                </c:pt>
                <c:pt idx="63">
                  <c:v>177884</c:v>
                </c:pt>
                <c:pt idx="64">
                  <c:v>180730</c:v>
                </c:pt>
                <c:pt idx="65">
                  <c:v>182595</c:v>
                </c:pt>
                <c:pt idx="66">
                  <c:v>185563</c:v>
                </c:pt>
                <c:pt idx="67">
                  <c:v>188966</c:v>
                </c:pt>
                <c:pt idx="68">
                  <c:v>192371</c:v>
                </c:pt>
                <c:pt idx="69">
                  <c:v>194536</c:v>
                </c:pt>
                <c:pt idx="70">
                  <c:v>194720</c:v>
                </c:pt>
                <c:pt idx="71">
                  <c:v>195275</c:v>
                </c:pt>
                <c:pt idx="72">
                  <c:v>195653</c:v>
                </c:pt>
                <c:pt idx="73">
                  <c:v>195633</c:v>
                </c:pt>
                <c:pt idx="74">
                  <c:v>198109</c:v>
                </c:pt>
                <c:pt idx="75">
                  <c:v>203212</c:v>
                </c:pt>
                <c:pt idx="76">
                  <c:v>203538</c:v>
                </c:pt>
                <c:pt idx="77">
                  <c:v>204192</c:v>
                </c:pt>
                <c:pt idx="78">
                  <c:v>203819</c:v>
                </c:pt>
                <c:pt idx="79">
                  <c:v>202269</c:v>
                </c:pt>
                <c:pt idx="80">
                  <c:v>206125</c:v>
                </c:pt>
                <c:pt idx="81">
                  <c:v>207299</c:v>
                </c:pt>
                <c:pt idx="82">
                  <c:v>205076</c:v>
                </c:pt>
                <c:pt idx="83">
                  <c:v>205719</c:v>
                </c:pt>
                <c:pt idx="84">
                  <c:v>200803</c:v>
                </c:pt>
                <c:pt idx="85">
                  <c:v>200947</c:v>
                </c:pt>
                <c:pt idx="86">
                  <c:v>203670</c:v>
                </c:pt>
                <c:pt idx="87">
                  <c:v>198946</c:v>
                </c:pt>
                <c:pt idx="88">
                  <c:v>193758</c:v>
                </c:pt>
                <c:pt idx="89">
                  <c:v>194649</c:v>
                </c:pt>
                <c:pt idx="90">
                  <c:v>191599</c:v>
                </c:pt>
                <c:pt idx="91">
                  <c:v>192948</c:v>
                </c:pt>
                <c:pt idx="92">
                  <c:v>195648</c:v>
                </c:pt>
                <c:pt idx="93">
                  <c:v>195719</c:v>
                </c:pt>
                <c:pt idx="94">
                  <c:v>198046</c:v>
                </c:pt>
                <c:pt idx="95">
                  <c:v>200309</c:v>
                </c:pt>
                <c:pt idx="96">
                  <c:v>200718</c:v>
                </c:pt>
                <c:pt idx="97">
                  <c:v>205931</c:v>
                </c:pt>
                <c:pt idx="98">
                  <c:v>207112</c:v>
                </c:pt>
                <c:pt idx="99">
                  <c:v>209090</c:v>
                </c:pt>
                <c:pt idx="100">
                  <c:v>205309</c:v>
                </c:pt>
                <c:pt idx="101">
                  <c:v>204370</c:v>
                </c:pt>
                <c:pt idx="102">
                  <c:v>203445</c:v>
                </c:pt>
                <c:pt idx="103">
                  <c:v>196347</c:v>
                </c:pt>
                <c:pt idx="104">
                  <c:v>192303</c:v>
                </c:pt>
              </c:numCache>
            </c:numRef>
          </c:val>
          <c:extLst>
            <c:ext xmlns:c16="http://schemas.microsoft.com/office/drawing/2014/chart" uri="{C3380CC4-5D6E-409C-BE32-E72D297353CC}">
              <c16:uniqueId val="{00000012-55EE-46EA-AE9D-5B0F9C4E235A}"/>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'F119'!$D$5</c:f>
              <c:strCache>
                <c:ptCount val="1"/>
                <c:pt idx="0">
                  <c:v>Promedio</c:v>
                </c:pt>
              </c:strCache>
            </c:strRef>
          </c:tx>
          <c:spPr>
            <a:ln w="28575" cap="rnd">
              <a:solidFill>
                <a:srgbClr val="B69630"/>
              </a:solidFill>
              <a:round/>
            </a:ln>
            <a:effectLst/>
          </c:spPr>
          <c:marker>
            <c:symbol val="none"/>
          </c:marker>
          <c:cat>
            <c:multiLvlStrRef>
              <c:f>'F119'!$A$6:$B$110</c:f>
              <c:multiLvlStrCache>
                <c:ptCount val="10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'F119'!$D$6:$D$110</c:f>
              <c:numCache>
                <c:formatCode>#,##0</c:formatCode>
                <c:ptCount val="105"/>
                <c:pt idx="0">
                  <c:v>125560</c:v>
                </c:pt>
                <c:pt idx="1">
                  <c:v>126180</c:v>
                </c:pt>
                <c:pt idx="2">
                  <c:v>126844</c:v>
                </c:pt>
                <c:pt idx="3">
                  <c:v>127707</c:v>
                </c:pt>
                <c:pt idx="4">
                  <c:v>128808</c:v>
                </c:pt>
                <c:pt idx="5">
                  <c:v>129765</c:v>
                </c:pt>
                <c:pt idx="6">
                  <c:v>130719</c:v>
                </c:pt>
                <c:pt idx="7">
                  <c:v>131835</c:v>
                </c:pt>
                <c:pt idx="8">
                  <c:v>132891</c:v>
                </c:pt>
                <c:pt idx="9">
                  <c:v>133881</c:v>
                </c:pt>
                <c:pt idx="10">
                  <c:v>134732</c:v>
                </c:pt>
                <c:pt idx="11">
                  <c:v>135585</c:v>
                </c:pt>
                <c:pt idx="12">
                  <c:v>135962</c:v>
                </c:pt>
                <c:pt idx="13">
                  <c:v>136478</c:v>
                </c:pt>
                <c:pt idx="14">
                  <c:v>136549</c:v>
                </c:pt>
                <c:pt idx="15">
                  <c:v>136564</c:v>
                </c:pt>
                <c:pt idx="16">
                  <c:v>136446</c:v>
                </c:pt>
                <c:pt idx="17">
                  <c:v>136265</c:v>
                </c:pt>
                <c:pt idx="18">
                  <c:v>136070</c:v>
                </c:pt>
                <c:pt idx="19">
                  <c:v>136129</c:v>
                </c:pt>
                <c:pt idx="20">
                  <c:v>136353</c:v>
                </c:pt>
                <c:pt idx="21">
                  <c:v>136446</c:v>
                </c:pt>
                <c:pt idx="22">
                  <c:v>136813</c:v>
                </c:pt>
                <c:pt idx="23">
                  <c:v>136940</c:v>
                </c:pt>
                <c:pt idx="24">
                  <c:v>137042</c:v>
                </c:pt>
                <c:pt idx="25">
                  <c:v>136800</c:v>
                </c:pt>
                <c:pt idx="26">
                  <c:v>136852</c:v>
                </c:pt>
                <c:pt idx="27">
                  <c:v>137044</c:v>
                </c:pt>
                <c:pt idx="28">
                  <c:v>137309</c:v>
                </c:pt>
                <c:pt idx="29">
                  <c:v>137798</c:v>
                </c:pt>
                <c:pt idx="30">
                  <c:v>138451</c:v>
                </c:pt>
                <c:pt idx="31">
                  <c:v>138824</c:v>
                </c:pt>
                <c:pt idx="32">
                  <c:v>139244</c:v>
                </c:pt>
                <c:pt idx="33">
                  <c:v>139801</c:v>
                </c:pt>
                <c:pt idx="34">
                  <c:v>140287</c:v>
                </c:pt>
                <c:pt idx="35">
                  <c:v>141075</c:v>
                </c:pt>
                <c:pt idx="36">
                  <c:v>141496</c:v>
                </c:pt>
                <c:pt idx="37">
                  <c:v>142235</c:v>
                </c:pt>
                <c:pt idx="38">
                  <c:v>142971</c:v>
                </c:pt>
                <c:pt idx="39">
                  <c:v>143734</c:v>
                </c:pt>
                <c:pt idx="40">
                  <c:v>144318</c:v>
                </c:pt>
                <c:pt idx="41">
                  <c:v>144961</c:v>
                </c:pt>
                <c:pt idx="42">
                  <c:v>145506</c:v>
                </c:pt>
                <c:pt idx="43">
                  <c:v>146495</c:v>
                </c:pt>
                <c:pt idx="44">
                  <c:v>147606</c:v>
                </c:pt>
                <c:pt idx="45">
                  <c:v>149080</c:v>
                </c:pt>
                <c:pt idx="46">
                  <c:v>150700</c:v>
                </c:pt>
                <c:pt idx="47">
                  <c:v>152320</c:v>
                </c:pt>
                <c:pt idx="48">
                  <c:v>154224</c:v>
                </c:pt>
                <c:pt idx="49">
                  <c:v>155982</c:v>
                </c:pt>
                <c:pt idx="50">
                  <c:v>158011</c:v>
                </c:pt>
                <c:pt idx="51">
                  <c:v>159858</c:v>
                </c:pt>
                <c:pt idx="52">
                  <c:v>161649</c:v>
                </c:pt>
                <c:pt idx="53">
                  <c:v>163250</c:v>
                </c:pt>
                <c:pt idx="54">
                  <c:v>165089</c:v>
                </c:pt>
                <c:pt idx="55">
                  <c:v>166521</c:v>
                </c:pt>
                <c:pt idx="56">
                  <c:v>167815</c:v>
                </c:pt>
                <c:pt idx="57">
                  <c:v>168892</c:v>
                </c:pt>
                <c:pt idx="58">
                  <c:v>169815</c:v>
                </c:pt>
                <c:pt idx="59">
                  <c:v>170790</c:v>
                </c:pt>
                <c:pt idx="60">
                  <c:v>171570</c:v>
                </c:pt>
                <c:pt idx="61">
                  <c:v>172391</c:v>
                </c:pt>
                <c:pt idx="62">
                  <c:v>172916</c:v>
                </c:pt>
                <c:pt idx="63">
                  <c:v>173636</c:v>
                </c:pt>
                <c:pt idx="64">
                  <c:v>174744</c:v>
                </c:pt>
                <c:pt idx="65">
                  <c:v>175965</c:v>
                </c:pt>
                <c:pt idx="66">
                  <c:v>177288</c:v>
                </c:pt>
                <c:pt idx="67">
                  <c:v>178874</c:v>
                </c:pt>
                <c:pt idx="68">
                  <c:v>180573</c:v>
                </c:pt>
                <c:pt idx="69">
                  <c:v>182148</c:v>
                </c:pt>
                <c:pt idx="70">
                  <c:v>183596</c:v>
                </c:pt>
                <c:pt idx="71">
                  <c:v>184930</c:v>
                </c:pt>
                <c:pt idx="72">
                  <c:v>186605</c:v>
                </c:pt>
                <c:pt idx="73">
                  <c:v>188315</c:v>
                </c:pt>
                <c:pt idx="74">
                  <c:v>190170</c:v>
                </c:pt>
                <c:pt idx="75">
                  <c:v>192280</c:v>
                </c:pt>
                <c:pt idx="76">
                  <c:v>194181</c:v>
                </c:pt>
                <c:pt idx="77">
                  <c:v>195981</c:v>
                </c:pt>
                <c:pt idx="78">
                  <c:v>197502</c:v>
                </c:pt>
                <c:pt idx="79">
                  <c:v>198611</c:v>
                </c:pt>
                <c:pt idx="80">
                  <c:v>199757</c:v>
                </c:pt>
                <c:pt idx="81">
                  <c:v>200820</c:v>
                </c:pt>
                <c:pt idx="82">
                  <c:v>201683</c:v>
                </c:pt>
                <c:pt idx="83">
                  <c:v>202554</c:v>
                </c:pt>
                <c:pt idx="84">
                  <c:v>202983</c:v>
                </c:pt>
                <c:pt idx="85">
                  <c:v>203426</c:v>
                </c:pt>
                <c:pt idx="86">
                  <c:v>203889</c:v>
                </c:pt>
                <c:pt idx="87">
                  <c:v>203534</c:v>
                </c:pt>
                <c:pt idx="88">
                  <c:v>202719</c:v>
                </c:pt>
                <c:pt idx="89">
                  <c:v>201923</c:v>
                </c:pt>
                <c:pt idx="90">
                  <c:v>200905</c:v>
                </c:pt>
                <c:pt idx="91">
                  <c:v>200128</c:v>
                </c:pt>
                <c:pt idx="92">
                  <c:v>199255</c:v>
                </c:pt>
                <c:pt idx="93">
                  <c:v>198290</c:v>
                </c:pt>
                <c:pt idx="94">
                  <c:v>197704</c:v>
                </c:pt>
                <c:pt idx="95">
                  <c:v>197254</c:v>
                </c:pt>
                <c:pt idx="96">
                  <c:v>197246</c:v>
                </c:pt>
                <c:pt idx="97">
                  <c:v>197662</c:v>
                </c:pt>
                <c:pt idx="98">
                  <c:v>197949</c:v>
                </c:pt>
                <c:pt idx="99">
                  <c:v>198794</c:v>
                </c:pt>
                <c:pt idx="100">
                  <c:v>199756</c:v>
                </c:pt>
                <c:pt idx="101">
                  <c:v>200567</c:v>
                </c:pt>
                <c:pt idx="102">
                  <c:v>201554</c:v>
                </c:pt>
                <c:pt idx="103">
                  <c:v>201837</c:v>
                </c:pt>
                <c:pt idx="104">
                  <c:v>201558</c:v>
                </c:pt>
              </c:numCache>
            </c:numRef>
          </c:val>
          <c:smooth val="0"/>
          <c:extLst>
            <c:ext xmlns:c16="http://schemas.microsoft.com/office/drawing/2014/chart" uri="{C3380CC4-5D6E-409C-BE32-E72D297353CC}">
              <c16:uniqueId val="{00000013-55EE-46EA-AE9D-5B0F9C4E235A}"/>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'F120'!$C$5</c:f>
              <c:strCache>
                <c:ptCount val="1"/>
                <c:pt idx="0">
                  <c:v>Variación</c:v>
                </c:pt>
              </c:strCache>
            </c:strRef>
          </c:tx>
          <c:spPr>
            <a:solidFill>
              <a:srgbClr val="C9D0D6"/>
            </a:solidFill>
            <a:ln>
              <a:noFill/>
            </a:ln>
            <a:effectLst/>
          </c:spPr>
          <c:invertIfNegative val="0"/>
          <c:dPt>
            <c:idx val="8"/>
            <c:invertIfNegative val="0"/>
            <c:bubble3D val="0"/>
            <c:spPr>
              <a:solidFill>
                <a:srgbClr val="7C878E"/>
              </a:solidFill>
              <a:ln>
                <a:noFill/>
              </a:ln>
              <a:effectLst/>
            </c:spPr>
            <c:extLst>
              <c:ext xmlns:c16="http://schemas.microsoft.com/office/drawing/2014/chart" uri="{C3380CC4-5D6E-409C-BE32-E72D297353CC}">
                <c16:uniqueId val="{00000001-C164-4054-AA5A-E0764F5F50A7}"/>
              </c:ext>
            </c:extLst>
          </c:dPt>
          <c:dPt>
            <c:idx val="20"/>
            <c:invertIfNegative val="0"/>
            <c:bubble3D val="0"/>
            <c:spPr>
              <a:solidFill>
                <a:srgbClr val="7C878E"/>
              </a:solidFill>
              <a:ln>
                <a:noFill/>
              </a:ln>
              <a:effectLst/>
            </c:spPr>
            <c:extLst>
              <c:ext xmlns:c16="http://schemas.microsoft.com/office/drawing/2014/chart" uri="{C3380CC4-5D6E-409C-BE32-E72D297353CC}">
                <c16:uniqueId val="{00000003-C164-4054-AA5A-E0764F5F50A7}"/>
              </c:ext>
            </c:extLst>
          </c:dPt>
          <c:dPt>
            <c:idx val="32"/>
            <c:invertIfNegative val="0"/>
            <c:bubble3D val="0"/>
            <c:spPr>
              <a:solidFill>
                <a:srgbClr val="7C878E"/>
              </a:solidFill>
              <a:ln>
                <a:noFill/>
              </a:ln>
              <a:effectLst/>
            </c:spPr>
            <c:extLst>
              <c:ext xmlns:c16="http://schemas.microsoft.com/office/drawing/2014/chart" uri="{C3380CC4-5D6E-409C-BE32-E72D297353CC}">
                <c16:uniqueId val="{00000005-C164-4054-AA5A-E0764F5F50A7}"/>
              </c:ext>
            </c:extLst>
          </c:dPt>
          <c:dPt>
            <c:idx val="44"/>
            <c:invertIfNegative val="0"/>
            <c:bubble3D val="0"/>
            <c:spPr>
              <a:solidFill>
                <a:srgbClr val="7C878E"/>
              </a:solidFill>
              <a:ln>
                <a:noFill/>
              </a:ln>
              <a:effectLst/>
            </c:spPr>
            <c:extLst>
              <c:ext xmlns:c16="http://schemas.microsoft.com/office/drawing/2014/chart" uri="{C3380CC4-5D6E-409C-BE32-E72D297353CC}">
                <c16:uniqueId val="{00000007-C164-4054-AA5A-E0764F5F50A7}"/>
              </c:ext>
            </c:extLst>
          </c:dPt>
          <c:dPt>
            <c:idx val="56"/>
            <c:invertIfNegative val="0"/>
            <c:bubble3D val="0"/>
            <c:spPr>
              <a:solidFill>
                <a:srgbClr val="7C878E"/>
              </a:solidFill>
              <a:ln>
                <a:noFill/>
              </a:ln>
              <a:effectLst/>
            </c:spPr>
            <c:extLst>
              <c:ext xmlns:c16="http://schemas.microsoft.com/office/drawing/2014/chart" uri="{C3380CC4-5D6E-409C-BE32-E72D297353CC}">
                <c16:uniqueId val="{00000009-C164-4054-AA5A-E0764F5F50A7}"/>
              </c:ext>
            </c:extLst>
          </c:dPt>
          <c:dPt>
            <c:idx val="68"/>
            <c:invertIfNegative val="0"/>
            <c:bubble3D val="0"/>
            <c:spPr>
              <a:solidFill>
                <a:srgbClr val="7C878E"/>
              </a:solidFill>
              <a:ln>
                <a:noFill/>
              </a:ln>
              <a:effectLst/>
            </c:spPr>
            <c:extLst>
              <c:ext xmlns:c16="http://schemas.microsoft.com/office/drawing/2014/chart" uri="{C3380CC4-5D6E-409C-BE32-E72D297353CC}">
                <c16:uniqueId val="{0000000B-C164-4054-AA5A-E0764F5F50A7}"/>
              </c:ext>
            </c:extLst>
          </c:dPt>
          <c:dPt>
            <c:idx val="80"/>
            <c:invertIfNegative val="0"/>
            <c:bubble3D val="0"/>
            <c:spPr>
              <a:solidFill>
                <a:srgbClr val="7C878E"/>
              </a:solidFill>
              <a:ln>
                <a:noFill/>
              </a:ln>
              <a:effectLst/>
            </c:spPr>
            <c:extLst>
              <c:ext xmlns:c16="http://schemas.microsoft.com/office/drawing/2014/chart" uri="{C3380CC4-5D6E-409C-BE32-E72D297353CC}">
                <c16:uniqueId val="{0000000D-C164-4054-AA5A-E0764F5F50A7}"/>
              </c:ext>
            </c:extLst>
          </c:dPt>
          <c:dPt>
            <c:idx val="92"/>
            <c:invertIfNegative val="0"/>
            <c:bubble3D val="0"/>
            <c:spPr>
              <a:solidFill>
                <a:srgbClr val="7C878E"/>
              </a:solidFill>
              <a:ln>
                <a:noFill/>
              </a:ln>
              <a:effectLst/>
            </c:spPr>
            <c:extLst>
              <c:ext xmlns:c16="http://schemas.microsoft.com/office/drawing/2014/chart" uri="{C3380CC4-5D6E-409C-BE32-E72D297353CC}">
                <c16:uniqueId val="{0000000F-C164-4054-AA5A-E0764F5F50A7}"/>
              </c:ext>
            </c:extLst>
          </c:dPt>
          <c:dPt>
            <c:idx val="104"/>
            <c:invertIfNegative val="0"/>
            <c:bubble3D val="0"/>
            <c:spPr>
              <a:solidFill>
                <a:srgbClr val="FBBB27"/>
              </a:solidFill>
              <a:ln>
                <a:noFill/>
              </a:ln>
              <a:effectLst/>
            </c:spPr>
            <c:extLst>
              <c:ext xmlns:c16="http://schemas.microsoft.com/office/drawing/2014/chart" uri="{C3380CC4-5D6E-409C-BE32-E72D297353CC}">
                <c16:uniqueId val="{00000011-C164-4054-AA5A-E0764F5F50A7}"/>
              </c:ext>
            </c:extLst>
          </c:dPt>
          <c:cat>
            <c:multiLvlStrRef>
              <c:f>'F120'!$A$6:$B$110</c:f>
              <c:multiLvlStrCache>
                <c:ptCount val="10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'F120'!$C$6:$C$110</c:f>
              <c:numCache>
                <c:formatCode>0.0</c:formatCode>
                <c:ptCount val="105"/>
                <c:pt idx="0">
                  <c:v>7</c:v>
                </c:pt>
                <c:pt idx="1">
                  <c:v>6</c:v>
                </c:pt>
                <c:pt idx="2">
                  <c:v>6.3</c:v>
                </c:pt>
                <c:pt idx="3">
                  <c:v>8.3000000000000007</c:v>
                </c:pt>
                <c:pt idx="4">
                  <c:v>10.7</c:v>
                </c:pt>
                <c:pt idx="5">
                  <c:v>9.1</c:v>
                </c:pt>
                <c:pt idx="6">
                  <c:v>9.1999999999999993</c:v>
                </c:pt>
                <c:pt idx="7">
                  <c:v>11</c:v>
                </c:pt>
                <c:pt idx="8">
                  <c:v>10.3</c:v>
                </c:pt>
                <c:pt idx="9">
                  <c:v>9.5</c:v>
                </c:pt>
                <c:pt idx="10">
                  <c:v>8.1</c:v>
                </c:pt>
                <c:pt idx="11">
                  <c:v>8.1</c:v>
                </c:pt>
                <c:pt idx="12">
                  <c:v>3.4</c:v>
                </c:pt>
                <c:pt idx="13">
                  <c:v>4.7</c:v>
                </c:pt>
                <c:pt idx="14">
                  <c:v>0.6</c:v>
                </c:pt>
                <c:pt idx="15">
                  <c:v>0.1</c:v>
                </c:pt>
                <c:pt idx="16">
                  <c:v>-1</c:v>
                </c:pt>
                <c:pt idx="17">
                  <c:v>-1.6</c:v>
                </c:pt>
                <c:pt idx="18">
                  <c:v>-1.7</c:v>
                </c:pt>
                <c:pt idx="19">
                  <c:v>0.5</c:v>
                </c:pt>
                <c:pt idx="20">
                  <c:v>2</c:v>
                </c:pt>
                <c:pt idx="21">
                  <c:v>0.8</c:v>
                </c:pt>
                <c:pt idx="22">
                  <c:v>3.2</c:v>
                </c:pt>
                <c:pt idx="23">
                  <c:v>1.1000000000000001</c:v>
                </c:pt>
                <c:pt idx="24">
                  <c:v>0.9</c:v>
                </c:pt>
                <c:pt idx="25">
                  <c:v>-2.1</c:v>
                </c:pt>
                <c:pt idx="26">
                  <c:v>0.5</c:v>
                </c:pt>
                <c:pt idx="27">
                  <c:v>1.7</c:v>
                </c:pt>
                <c:pt idx="28">
                  <c:v>2.2999999999999998</c:v>
                </c:pt>
                <c:pt idx="29">
                  <c:v>4.3</c:v>
                </c:pt>
                <c:pt idx="30">
                  <c:v>5.9</c:v>
                </c:pt>
                <c:pt idx="31">
                  <c:v>3.3</c:v>
                </c:pt>
                <c:pt idx="32">
                  <c:v>3.7</c:v>
                </c:pt>
                <c:pt idx="33">
                  <c:v>4.8</c:v>
                </c:pt>
                <c:pt idx="34">
                  <c:v>4.0999999999999996</c:v>
                </c:pt>
                <c:pt idx="35">
                  <c:v>6.8</c:v>
                </c:pt>
                <c:pt idx="36">
                  <c:v>3.7</c:v>
                </c:pt>
                <c:pt idx="37">
                  <c:v>6.6</c:v>
                </c:pt>
                <c:pt idx="38">
                  <c:v>6.5</c:v>
                </c:pt>
                <c:pt idx="39">
                  <c:v>6.6</c:v>
                </c:pt>
                <c:pt idx="40">
                  <c:v>5</c:v>
                </c:pt>
                <c:pt idx="41">
                  <c:v>5.5</c:v>
                </c:pt>
                <c:pt idx="42">
                  <c:v>4.5999999999999996</c:v>
                </c:pt>
                <c:pt idx="43">
                  <c:v>8.4</c:v>
                </c:pt>
                <c:pt idx="44">
                  <c:v>9.3000000000000007</c:v>
                </c:pt>
                <c:pt idx="45">
                  <c:v>12.2</c:v>
                </c:pt>
                <c:pt idx="46">
                  <c:v>13.2</c:v>
                </c:pt>
                <c:pt idx="47">
                  <c:v>13.1</c:v>
                </c:pt>
                <c:pt idx="48">
                  <c:v>15.9</c:v>
                </c:pt>
                <c:pt idx="49">
                  <c:v>14.6</c:v>
                </c:pt>
                <c:pt idx="50">
                  <c:v>16.8</c:v>
                </c:pt>
                <c:pt idx="51">
                  <c:v>15.1</c:v>
                </c:pt>
                <c:pt idx="52">
                  <c:v>14.7</c:v>
                </c:pt>
                <c:pt idx="53">
                  <c:v>12.9</c:v>
                </c:pt>
                <c:pt idx="54">
                  <c:v>14.9</c:v>
                </c:pt>
                <c:pt idx="55">
                  <c:v>11.3</c:v>
                </c:pt>
                <c:pt idx="56">
                  <c:v>9.9</c:v>
                </c:pt>
                <c:pt idx="57">
                  <c:v>7.9</c:v>
                </c:pt>
                <c:pt idx="58">
                  <c:v>6.7</c:v>
                </c:pt>
                <c:pt idx="59">
                  <c:v>7</c:v>
                </c:pt>
                <c:pt idx="60">
                  <c:v>5.6</c:v>
                </c:pt>
                <c:pt idx="61">
                  <c:v>6</c:v>
                </c:pt>
                <c:pt idx="62">
                  <c:v>3.7</c:v>
                </c:pt>
                <c:pt idx="63">
                  <c:v>5.0999999999999996</c:v>
                </c:pt>
                <c:pt idx="64">
                  <c:v>7.9</c:v>
                </c:pt>
                <c:pt idx="65">
                  <c:v>8.6999999999999993</c:v>
                </c:pt>
                <c:pt idx="66">
                  <c:v>9.4</c:v>
                </c:pt>
                <c:pt idx="67">
                  <c:v>11.2</c:v>
                </c:pt>
                <c:pt idx="68">
                  <c:v>11.9</c:v>
                </c:pt>
                <c:pt idx="69">
                  <c:v>10.8</c:v>
                </c:pt>
                <c:pt idx="70">
                  <c:v>9.8000000000000007</c:v>
                </c:pt>
                <c:pt idx="71">
                  <c:v>8.9</c:v>
                </c:pt>
                <c:pt idx="72">
                  <c:v>11.4</c:v>
                </c:pt>
                <c:pt idx="73">
                  <c:v>11.7</c:v>
                </c:pt>
                <c:pt idx="74">
                  <c:v>12.7</c:v>
                </c:pt>
                <c:pt idx="75">
                  <c:v>14.2</c:v>
                </c:pt>
                <c:pt idx="76">
                  <c:v>12.6</c:v>
                </c:pt>
                <c:pt idx="77">
                  <c:v>11.8</c:v>
                </c:pt>
                <c:pt idx="78">
                  <c:v>9.8000000000000007</c:v>
                </c:pt>
                <c:pt idx="79">
                  <c:v>7</c:v>
                </c:pt>
                <c:pt idx="80">
                  <c:v>7.1</c:v>
                </c:pt>
                <c:pt idx="81">
                  <c:v>6.6</c:v>
                </c:pt>
                <c:pt idx="82">
                  <c:v>5.3</c:v>
                </c:pt>
                <c:pt idx="83">
                  <c:v>5.3</c:v>
                </c:pt>
                <c:pt idx="84">
                  <c:v>2.6</c:v>
                </c:pt>
                <c:pt idx="85">
                  <c:v>2.7</c:v>
                </c:pt>
                <c:pt idx="86">
                  <c:v>2.8</c:v>
                </c:pt>
                <c:pt idx="87">
                  <c:v>-2.1</c:v>
                </c:pt>
                <c:pt idx="88">
                  <c:v>-4.8</c:v>
                </c:pt>
                <c:pt idx="89">
                  <c:v>-4.7</c:v>
                </c:pt>
                <c:pt idx="90">
                  <c:v>-6</c:v>
                </c:pt>
                <c:pt idx="91">
                  <c:v>-4.5999999999999996</c:v>
                </c:pt>
                <c:pt idx="92">
                  <c:v>-5.0999999999999996</c:v>
                </c:pt>
                <c:pt idx="93">
                  <c:v>-5.6</c:v>
                </c:pt>
                <c:pt idx="94">
                  <c:v>-3.4</c:v>
                </c:pt>
                <c:pt idx="95">
                  <c:v>-2.6</c:v>
                </c:pt>
                <c:pt idx="96">
                  <c:v>0</c:v>
                </c:pt>
                <c:pt idx="97">
                  <c:v>2.5</c:v>
                </c:pt>
                <c:pt idx="98">
                  <c:v>1.7</c:v>
                </c:pt>
                <c:pt idx="99">
                  <c:v>5.0999999999999996</c:v>
                </c:pt>
                <c:pt idx="100">
                  <c:v>6</c:v>
                </c:pt>
                <c:pt idx="101">
                  <c:v>5</c:v>
                </c:pt>
                <c:pt idx="102">
                  <c:v>6.2</c:v>
                </c:pt>
                <c:pt idx="103">
                  <c:v>1.8</c:v>
                </c:pt>
                <c:pt idx="104">
                  <c:v>-1.7</c:v>
                </c:pt>
              </c:numCache>
            </c:numRef>
          </c:val>
          <c:extLst>
            <c:ext xmlns:c16="http://schemas.microsoft.com/office/drawing/2014/chart" uri="{C3380CC4-5D6E-409C-BE32-E72D297353CC}">
              <c16:uniqueId val="{00000012-C164-4054-AA5A-E0764F5F50A7}"/>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'F120'!$D$5</c:f>
              <c:strCache>
                <c:ptCount val="1"/>
                <c:pt idx="0">
                  <c:v>Variación promedio</c:v>
                </c:pt>
              </c:strCache>
            </c:strRef>
          </c:tx>
          <c:spPr>
            <a:ln w="28575" cap="rnd">
              <a:solidFill>
                <a:srgbClr val="B69630"/>
              </a:solidFill>
              <a:round/>
            </a:ln>
            <a:effectLst/>
          </c:spPr>
          <c:marker>
            <c:symbol val="none"/>
          </c:marker>
          <c:cat>
            <c:multiLvlStrRef>
              <c:f>'F120'!$A$6:$B$110</c:f>
              <c:multiLvlStrCache>
                <c:ptCount val="10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'F120'!$D$6:$D$110</c:f>
              <c:numCache>
                <c:formatCode>0.0</c:formatCode>
                <c:ptCount val="105"/>
                <c:pt idx="0">
                  <c:v>4.5</c:v>
                </c:pt>
                <c:pt idx="1">
                  <c:v>4.5999999999999996</c:v>
                </c:pt>
                <c:pt idx="2">
                  <c:v>4.2</c:v>
                </c:pt>
                <c:pt idx="3">
                  <c:v>4.7</c:v>
                </c:pt>
                <c:pt idx="4">
                  <c:v>5.3</c:v>
                </c:pt>
                <c:pt idx="5">
                  <c:v>5.6</c:v>
                </c:pt>
                <c:pt idx="6">
                  <c:v>6</c:v>
                </c:pt>
                <c:pt idx="7">
                  <c:v>6.8</c:v>
                </c:pt>
                <c:pt idx="8">
                  <c:v>7.4</c:v>
                </c:pt>
                <c:pt idx="9">
                  <c:v>7.9</c:v>
                </c:pt>
                <c:pt idx="10">
                  <c:v>8.3000000000000007</c:v>
                </c:pt>
                <c:pt idx="11">
                  <c:v>8.6</c:v>
                </c:pt>
                <c:pt idx="12">
                  <c:v>8.3000000000000007</c:v>
                </c:pt>
                <c:pt idx="13">
                  <c:v>8.1999999999999993</c:v>
                </c:pt>
                <c:pt idx="14">
                  <c:v>7.7</c:v>
                </c:pt>
                <c:pt idx="15">
                  <c:v>7.1</c:v>
                </c:pt>
                <c:pt idx="16">
                  <c:v>6.1</c:v>
                </c:pt>
                <c:pt idx="17">
                  <c:v>5.2</c:v>
                </c:pt>
                <c:pt idx="18">
                  <c:v>4.3</c:v>
                </c:pt>
                <c:pt idx="19">
                  <c:v>3.4</c:v>
                </c:pt>
                <c:pt idx="20">
                  <c:v>2.7</c:v>
                </c:pt>
                <c:pt idx="21">
                  <c:v>2</c:v>
                </c:pt>
                <c:pt idx="22">
                  <c:v>1.6</c:v>
                </c:pt>
                <c:pt idx="23">
                  <c:v>1</c:v>
                </c:pt>
                <c:pt idx="24">
                  <c:v>0.8</c:v>
                </c:pt>
                <c:pt idx="25">
                  <c:v>0.2</c:v>
                </c:pt>
                <c:pt idx="26">
                  <c:v>0.2</c:v>
                </c:pt>
                <c:pt idx="27">
                  <c:v>0.4</c:v>
                </c:pt>
                <c:pt idx="28">
                  <c:v>0.6</c:v>
                </c:pt>
                <c:pt idx="29">
                  <c:v>1.1000000000000001</c:v>
                </c:pt>
                <c:pt idx="30">
                  <c:v>1.8</c:v>
                </c:pt>
                <c:pt idx="31">
                  <c:v>2</c:v>
                </c:pt>
                <c:pt idx="32">
                  <c:v>2.1</c:v>
                </c:pt>
                <c:pt idx="33">
                  <c:v>2.5</c:v>
                </c:pt>
                <c:pt idx="34">
                  <c:v>2.5</c:v>
                </c:pt>
                <c:pt idx="35">
                  <c:v>3</c:v>
                </c:pt>
                <c:pt idx="36">
                  <c:v>3.2</c:v>
                </c:pt>
                <c:pt idx="37">
                  <c:v>4</c:v>
                </c:pt>
                <c:pt idx="38">
                  <c:v>4.5</c:v>
                </c:pt>
                <c:pt idx="39">
                  <c:v>4.9000000000000004</c:v>
                </c:pt>
                <c:pt idx="40">
                  <c:v>5.0999999999999996</c:v>
                </c:pt>
                <c:pt idx="41">
                  <c:v>5.2</c:v>
                </c:pt>
                <c:pt idx="42">
                  <c:v>5.0999999999999996</c:v>
                </c:pt>
                <c:pt idx="43">
                  <c:v>5.5</c:v>
                </c:pt>
                <c:pt idx="44">
                  <c:v>6</c:v>
                </c:pt>
                <c:pt idx="45">
                  <c:v>6.6</c:v>
                </c:pt>
                <c:pt idx="46">
                  <c:v>7.4</c:v>
                </c:pt>
                <c:pt idx="47">
                  <c:v>7.9</c:v>
                </c:pt>
                <c:pt idx="48">
                  <c:v>8.9</c:v>
                </c:pt>
                <c:pt idx="49">
                  <c:v>9.6</c:v>
                </c:pt>
                <c:pt idx="50">
                  <c:v>10.5</c:v>
                </c:pt>
                <c:pt idx="51">
                  <c:v>11.2</c:v>
                </c:pt>
                <c:pt idx="52">
                  <c:v>12</c:v>
                </c:pt>
                <c:pt idx="53">
                  <c:v>12.6</c:v>
                </c:pt>
                <c:pt idx="54">
                  <c:v>13.4</c:v>
                </c:pt>
                <c:pt idx="55">
                  <c:v>13.7</c:v>
                </c:pt>
                <c:pt idx="56">
                  <c:v>13.7</c:v>
                </c:pt>
                <c:pt idx="57">
                  <c:v>13.4</c:v>
                </c:pt>
                <c:pt idx="58">
                  <c:v>12.8</c:v>
                </c:pt>
                <c:pt idx="59">
                  <c:v>12.3</c:v>
                </c:pt>
                <c:pt idx="60">
                  <c:v>11.5</c:v>
                </c:pt>
                <c:pt idx="61">
                  <c:v>10.7</c:v>
                </c:pt>
                <c:pt idx="62">
                  <c:v>9.6</c:v>
                </c:pt>
                <c:pt idx="63">
                  <c:v>8.8000000000000007</c:v>
                </c:pt>
                <c:pt idx="64">
                  <c:v>8.1999999999999993</c:v>
                </c:pt>
                <c:pt idx="65">
                  <c:v>7.9</c:v>
                </c:pt>
                <c:pt idx="66">
                  <c:v>7.4</c:v>
                </c:pt>
                <c:pt idx="67">
                  <c:v>7.4</c:v>
                </c:pt>
                <c:pt idx="68">
                  <c:v>7.6</c:v>
                </c:pt>
                <c:pt idx="69">
                  <c:v>7.8</c:v>
                </c:pt>
                <c:pt idx="70">
                  <c:v>8.1</c:v>
                </c:pt>
                <c:pt idx="71">
                  <c:v>8.1999999999999993</c:v>
                </c:pt>
                <c:pt idx="72">
                  <c:v>8.6999999999999993</c:v>
                </c:pt>
                <c:pt idx="73">
                  <c:v>9.1999999999999993</c:v>
                </c:pt>
                <c:pt idx="74">
                  <c:v>10</c:v>
                </c:pt>
                <c:pt idx="75">
                  <c:v>10.7</c:v>
                </c:pt>
                <c:pt idx="76">
                  <c:v>11.1</c:v>
                </c:pt>
                <c:pt idx="77">
                  <c:v>11.4</c:v>
                </c:pt>
                <c:pt idx="78">
                  <c:v>11.4</c:v>
                </c:pt>
                <c:pt idx="79">
                  <c:v>11.1</c:v>
                </c:pt>
                <c:pt idx="80">
                  <c:v>10.7</c:v>
                </c:pt>
                <c:pt idx="81">
                  <c:v>10.3</c:v>
                </c:pt>
                <c:pt idx="82">
                  <c:v>9.9</c:v>
                </c:pt>
                <c:pt idx="83">
                  <c:v>9.6</c:v>
                </c:pt>
                <c:pt idx="84">
                  <c:v>8.9</c:v>
                </c:pt>
                <c:pt idx="85">
                  <c:v>8.1999999999999993</c:v>
                </c:pt>
                <c:pt idx="86">
                  <c:v>7.3</c:v>
                </c:pt>
                <c:pt idx="87">
                  <c:v>6</c:v>
                </c:pt>
                <c:pt idx="88">
                  <c:v>4.5</c:v>
                </c:pt>
                <c:pt idx="89">
                  <c:v>3.2</c:v>
                </c:pt>
                <c:pt idx="90">
                  <c:v>1.8</c:v>
                </c:pt>
                <c:pt idx="91">
                  <c:v>0.9</c:v>
                </c:pt>
                <c:pt idx="92">
                  <c:v>-0.2</c:v>
                </c:pt>
                <c:pt idx="93">
                  <c:v>-1.2</c:v>
                </c:pt>
                <c:pt idx="94">
                  <c:v>-1.9</c:v>
                </c:pt>
                <c:pt idx="95">
                  <c:v>-2.6</c:v>
                </c:pt>
                <c:pt idx="96">
                  <c:v>-2.8</c:v>
                </c:pt>
                <c:pt idx="97">
                  <c:v>-2.8</c:v>
                </c:pt>
                <c:pt idx="98">
                  <c:v>-2.9</c:v>
                </c:pt>
                <c:pt idx="99">
                  <c:v>-2.2999999999999998</c:v>
                </c:pt>
                <c:pt idx="100">
                  <c:v>-1.4</c:v>
                </c:pt>
                <c:pt idx="101">
                  <c:v>-0.6</c:v>
                </c:pt>
                <c:pt idx="102">
                  <c:v>0.4</c:v>
                </c:pt>
                <c:pt idx="103">
                  <c:v>1</c:v>
                </c:pt>
                <c:pt idx="104">
                  <c:v>1.2</c:v>
                </c:pt>
              </c:numCache>
            </c:numRef>
          </c:val>
          <c:smooth val="0"/>
          <c:extLst>
            <c:ext xmlns:c16="http://schemas.microsoft.com/office/drawing/2014/chart" uri="{C3380CC4-5D6E-409C-BE32-E72D297353CC}">
              <c16:uniqueId val="{00000013-C164-4054-AA5A-E0764F5F50A7}"/>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'F13'!$C$5</c:f>
              <c:strCache>
                <c:ptCount val="1"/>
                <c:pt idx="0">
                  <c:v>Guadalajara</c:v>
                </c:pt>
              </c:strCache>
            </c:strRef>
          </c:tx>
          <c:spPr>
            <a:solidFill>
              <a:srgbClr val="FAD496"/>
            </a:solidFill>
            <a:ln>
              <a:noFill/>
            </a:ln>
            <a:effectLst/>
          </c:spPr>
          <c:invertIfNegative val="0"/>
          <c:dPt>
            <c:idx val="0"/>
            <c:invertIfNegative val="0"/>
            <c:bubble3D val="0"/>
            <c:spPr>
              <a:solidFill>
                <a:srgbClr val="FAD496"/>
              </a:solidFill>
              <a:ln>
                <a:noFill/>
              </a:ln>
              <a:effectLst/>
            </c:spPr>
            <c:extLst>
              <c:ext xmlns:c16="http://schemas.microsoft.com/office/drawing/2014/chart" uri="{C3380CC4-5D6E-409C-BE32-E72D297353CC}">
                <c16:uniqueId val="{00000001-A851-4325-8C79-29F7A4FEAAF5}"/>
              </c:ext>
            </c:extLst>
          </c:dPt>
          <c:dPt>
            <c:idx val="1"/>
            <c:invertIfNegative val="0"/>
            <c:bubble3D val="0"/>
            <c:spPr>
              <a:solidFill>
                <a:srgbClr val="FAD496"/>
              </a:solidFill>
              <a:ln>
                <a:noFill/>
              </a:ln>
              <a:effectLst/>
            </c:spPr>
            <c:extLst>
              <c:ext xmlns:c16="http://schemas.microsoft.com/office/drawing/2014/chart" uri="{C3380CC4-5D6E-409C-BE32-E72D297353CC}">
                <c16:uniqueId val="{00000003-A851-4325-8C79-29F7A4FEAAF5}"/>
              </c:ext>
            </c:extLst>
          </c:dPt>
          <c:dPt>
            <c:idx val="2"/>
            <c:invertIfNegative val="0"/>
            <c:bubble3D val="0"/>
            <c:spPr>
              <a:solidFill>
                <a:srgbClr val="F5A82B"/>
              </a:solidFill>
              <a:ln>
                <a:noFill/>
              </a:ln>
              <a:effectLst/>
            </c:spPr>
            <c:extLst>
              <c:ext xmlns:c16="http://schemas.microsoft.com/office/drawing/2014/chart" uri="{C3380CC4-5D6E-409C-BE32-E72D297353CC}">
                <c16:uniqueId val="{00000005-A851-4325-8C79-29F7A4FEAAF5}"/>
              </c:ext>
            </c:extLst>
          </c:dPt>
          <c:dPt>
            <c:idx val="3"/>
            <c:invertIfNegative val="0"/>
            <c:bubble3D val="0"/>
            <c:spPr>
              <a:solidFill>
                <a:srgbClr val="FAD496"/>
              </a:solidFill>
              <a:ln>
                <a:noFill/>
              </a:ln>
              <a:effectLst/>
            </c:spPr>
            <c:extLst>
              <c:ext xmlns:c16="http://schemas.microsoft.com/office/drawing/2014/chart" uri="{C3380CC4-5D6E-409C-BE32-E72D297353CC}">
                <c16:uniqueId val="{00000007-A851-4325-8C79-29F7A4FEAAF5}"/>
              </c:ext>
            </c:extLst>
          </c:dPt>
          <c:dPt>
            <c:idx val="4"/>
            <c:invertIfNegative val="0"/>
            <c:bubble3D val="0"/>
            <c:spPr>
              <a:solidFill>
                <a:srgbClr val="FAD496"/>
              </a:solidFill>
              <a:ln>
                <a:noFill/>
              </a:ln>
              <a:effectLst/>
            </c:spPr>
            <c:extLst>
              <c:ext xmlns:c16="http://schemas.microsoft.com/office/drawing/2014/chart" uri="{C3380CC4-5D6E-409C-BE32-E72D297353CC}">
                <c16:uniqueId val="{00000009-A851-4325-8C79-29F7A4FEAAF5}"/>
              </c:ext>
            </c:extLst>
          </c:dPt>
          <c:dPt>
            <c:idx val="5"/>
            <c:invertIfNegative val="0"/>
            <c:bubble3D val="0"/>
            <c:spPr>
              <a:solidFill>
                <a:srgbClr val="FAD496"/>
              </a:solidFill>
              <a:ln>
                <a:noFill/>
              </a:ln>
              <a:effectLst/>
            </c:spPr>
            <c:extLst>
              <c:ext xmlns:c16="http://schemas.microsoft.com/office/drawing/2014/chart" uri="{C3380CC4-5D6E-409C-BE32-E72D297353CC}">
                <c16:uniqueId val="{0000000B-A851-4325-8C79-29F7A4FEAAF5}"/>
              </c:ext>
            </c:extLst>
          </c:dPt>
          <c:dPt>
            <c:idx val="6"/>
            <c:invertIfNegative val="0"/>
            <c:bubble3D val="0"/>
            <c:spPr>
              <a:solidFill>
                <a:srgbClr val="F5A82B"/>
              </a:solidFill>
              <a:ln>
                <a:noFill/>
              </a:ln>
              <a:effectLst/>
            </c:spPr>
            <c:extLst>
              <c:ext xmlns:c16="http://schemas.microsoft.com/office/drawing/2014/chart" uri="{C3380CC4-5D6E-409C-BE32-E72D297353CC}">
                <c16:uniqueId val="{0000000D-A851-4325-8C79-29F7A4FEAAF5}"/>
              </c:ext>
            </c:extLst>
          </c:dPt>
          <c:dPt>
            <c:idx val="7"/>
            <c:invertIfNegative val="0"/>
            <c:bubble3D val="0"/>
            <c:spPr>
              <a:solidFill>
                <a:srgbClr val="FAD496"/>
              </a:solidFill>
              <a:ln>
                <a:noFill/>
              </a:ln>
              <a:effectLst/>
            </c:spPr>
            <c:extLst>
              <c:ext xmlns:c16="http://schemas.microsoft.com/office/drawing/2014/chart" uri="{C3380CC4-5D6E-409C-BE32-E72D297353CC}">
                <c16:uniqueId val="{0000000F-A851-4325-8C79-29F7A4FEAAF5}"/>
              </c:ext>
            </c:extLst>
          </c:dPt>
          <c:dPt>
            <c:idx val="8"/>
            <c:invertIfNegative val="0"/>
            <c:bubble3D val="0"/>
            <c:spPr>
              <a:solidFill>
                <a:srgbClr val="FAD496"/>
              </a:solidFill>
              <a:ln>
                <a:noFill/>
              </a:ln>
              <a:effectLst/>
            </c:spPr>
            <c:extLst>
              <c:ext xmlns:c16="http://schemas.microsoft.com/office/drawing/2014/chart" uri="{C3380CC4-5D6E-409C-BE32-E72D297353CC}">
                <c16:uniqueId val="{00000011-A851-4325-8C79-29F7A4FEAAF5}"/>
              </c:ext>
            </c:extLst>
          </c:dPt>
          <c:dPt>
            <c:idx val="9"/>
            <c:invertIfNegative val="0"/>
            <c:bubble3D val="0"/>
            <c:spPr>
              <a:solidFill>
                <a:srgbClr val="FAD496"/>
              </a:solidFill>
              <a:ln>
                <a:noFill/>
              </a:ln>
              <a:effectLst/>
            </c:spPr>
            <c:extLst>
              <c:ext xmlns:c16="http://schemas.microsoft.com/office/drawing/2014/chart" uri="{C3380CC4-5D6E-409C-BE32-E72D297353CC}">
                <c16:uniqueId val="{00000013-A851-4325-8C79-29F7A4FEAAF5}"/>
              </c:ext>
            </c:extLst>
          </c:dPt>
          <c:dPt>
            <c:idx val="10"/>
            <c:invertIfNegative val="0"/>
            <c:bubble3D val="0"/>
            <c:spPr>
              <a:solidFill>
                <a:srgbClr val="F5A82B"/>
              </a:solidFill>
              <a:ln>
                <a:noFill/>
              </a:ln>
              <a:effectLst/>
            </c:spPr>
            <c:extLst>
              <c:ext xmlns:c16="http://schemas.microsoft.com/office/drawing/2014/chart" uri="{C3380CC4-5D6E-409C-BE32-E72D297353CC}">
                <c16:uniqueId val="{00000015-A851-4325-8C79-29F7A4FEAAF5}"/>
              </c:ext>
            </c:extLst>
          </c:dPt>
          <c:dPt>
            <c:idx val="11"/>
            <c:invertIfNegative val="0"/>
            <c:bubble3D val="0"/>
            <c:spPr>
              <a:solidFill>
                <a:srgbClr val="FAD496"/>
              </a:solidFill>
              <a:ln>
                <a:noFill/>
              </a:ln>
              <a:effectLst/>
            </c:spPr>
            <c:extLst>
              <c:ext xmlns:c16="http://schemas.microsoft.com/office/drawing/2014/chart" uri="{C3380CC4-5D6E-409C-BE32-E72D297353CC}">
                <c16:uniqueId val="{00000017-A851-4325-8C79-29F7A4FEAAF5}"/>
              </c:ext>
            </c:extLst>
          </c:dPt>
          <c:dPt>
            <c:idx val="12"/>
            <c:invertIfNegative val="0"/>
            <c:bubble3D val="0"/>
            <c:spPr>
              <a:solidFill>
                <a:srgbClr val="FAD496"/>
              </a:solidFill>
              <a:ln>
                <a:noFill/>
              </a:ln>
              <a:effectLst/>
            </c:spPr>
            <c:extLst>
              <c:ext xmlns:c16="http://schemas.microsoft.com/office/drawing/2014/chart" uri="{C3380CC4-5D6E-409C-BE32-E72D297353CC}">
                <c16:uniqueId val="{00000019-A851-4325-8C79-29F7A4FEAAF5}"/>
              </c:ext>
            </c:extLst>
          </c:dPt>
          <c:dPt>
            <c:idx val="13"/>
            <c:invertIfNegative val="0"/>
            <c:bubble3D val="0"/>
            <c:spPr>
              <a:solidFill>
                <a:srgbClr val="FAD496"/>
              </a:solidFill>
              <a:ln>
                <a:noFill/>
              </a:ln>
              <a:effectLst/>
            </c:spPr>
            <c:extLst>
              <c:ext xmlns:c16="http://schemas.microsoft.com/office/drawing/2014/chart" uri="{C3380CC4-5D6E-409C-BE32-E72D297353CC}">
                <c16:uniqueId val="{0000001B-A851-4325-8C79-29F7A4FEAAF5}"/>
              </c:ext>
            </c:extLst>
          </c:dPt>
          <c:dPt>
            <c:idx val="14"/>
            <c:invertIfNegative val="0"/>
            <c:bubble3D val="0"/>
            <c:spPr>
              <a:solidFill>
                <a:srgbClr val="F5A82B"/>
              </a:solidFill>
              <a:ln>
                <a:noFill/>
              </a:ln>
              <a:effectLst/>
            </c:spPr>
            <c:extLst>
              <c:ext xmlns:c16="http://schemas.microsoft.com/office/drawing/2014/chart" uri="{C3380CC4-5D6E-409C-BE32-E72D297353CC}">
                <c16:uniqueId val="{0000001D-A851-4325-8C79-29F7A4FEAAF5}"/>
              </c:ext>
            </c:extLst>
          </c:dPt>
          <c:dPt>
            <c:idx val="15"/>
            <c:invertIfNegative val="0"/>
            <c:bubble3D val="0"/>
            <c:spPr>
              <a:solidFill>
                <a:srgbClr val="FAD496"/>
              </a:solidFill>
              <a:ln>
                <a:noFill/>
              </a:ln>
              <a:effectLst/>
            </c:spPr>
            <c:extLst>
              <c:ext xmlns:c16="http://schemas.microsoft.com/office/drawing/2014/chart" uri="{C3380CC4-5D6E-409C-BE32-E72D297353CC}">
                <c16:uniqueId val="{0000001F-A851-4325-8C79-29F7A4FEAAF5}"/>
              </c:ext>
            </c:extLst>
          </c:dPt>
          <c:dPt>
            <c:idx val="16"/>
            <c:invertIfNegative val="0"/>
            <c:bubble3D val="0"/>
            <c:spPr>
              <a:solidFill>
                <a:srgbClr val="FAD496"/>
              </a:solidFill>
              <a:ln>
                <a:noFill/>
              </a:ln>
              <a:effectLst/>
            </c:spPr>
            <c:extLst>
              <c:ext xmlns:c16="http://schemas.microsoft.com/office/drawing/2014/chart" uri="{C3380CC4-5D6E-409C-BE32-E72D297353CC}">
                <c16:uniqueId val="{00000021-A851-4325-8C79-29F7A4FEAAF5}"/>
              </c:ext>
            </c:extLst>
          </c:dPt>
          <c:dPt>
            <c:idx val="17"/>
            <c:invertIfNegative val="0"/>
            <c:bubble3D val="0"/>
            <c:spPr>
              <a:solidFill>
                <a:srgbClr val="FAD496"/>
              </a:solidFill>
              <a:ln>
                <a:noFill/>
              </a:ln>
              <a:effectLst/>
            </c:spPr>
            <c:extLst>
              <c:ext xmlns:c16="http://schemas.microsoft.com/office/drawing/2014/chart" uri="{C3380CC4-5D6E-409C-BE32-E72D297353CC}">
                <c16:uniqueId val="{00000023-A851-4325-8C79-29F7A4FEAAF5}"/>
              </c:ext>
            </c:extLst>
          </c:dPt>
          <c:dPt>
            <c:idx val="18"/>
            <c:invertIfNegative val="0"/>
            <c:bubble3D val="0"/>
            <c:spPr>
              <a:solidFill>
                <a:srgbClr val="F5A82B"/>
              </a:solidFill>
              <a:ln>
                <a:noFill/>
              </a:ln>
              <a:effectLst/>
            </c:spPr>
            <c:extLst>
              <c:ext xmlns:c16="http://schemas.microsoft.com/office/drawing/2014/chart" uri="{C3380CC4-5D6E-409C-BE32-E72D297353CC}">
                <c16:uniqueId val="{00000025-A851-4325-8C79-29F7A4FEAAF5}"/>
              </c:ext>
            </c:extLst>
          </c:dPt>
          <c:dPt>
            <c:idx val="19"/>
            <c:invertIfNegative val="0"/>
            <c:bubble3D val="0"/>
            <c:spPr>
              <a:solidFill>
                <a:srgbClr val="FAD496"/>
              </a:solidFill>
              <a:ln>
                <a:noFill/>
              </a:ln>
              <a:effectLst/>
            </c:spPr>
            <c:extLst>
              <c:ext xmlns:c16="http://schemas.microsoft.com/office/drawing/2014/chart" uri="{C3380CC4-5D6E-409C-BE32-E72D297353CC}">
                <c16:uniqueId val="{00000027-A851-4325-8C79-29F7A4FEAAF5}"/>
              </c:ext>
            </c:extLst>
          </c:dPt>
          <c:dPt>
            <c:idx val="20"/>
            <c:invertIfNegative val="0"/>
            <c:bubble3D val="0"/>
            <c:spPr>
              <a:solidFill>
                <a:srgbClr val="FAD496"/>
              </a:solidFill>
              <a:ln>
                <a:noFill/>
              </a:ln>
              <a:effectLst/>
            </c:spPr>
            <c:extLst>
              <c:ext xmlns:c16="http://schemas.microsoft.com/office/drawing/2014/chart" uri="{C3380CC4-5D6E-409C-BE32-E72D297353CC}">
                <c16:uniqueId val="{00000029-A851-4325-8C79-29F7A4FEAAF5}"/>
              </c:ext>
            </c:extLst>
          </c:dPt>
          <c:dPt>
            <c:idx val="21"/>
            <c:invertIfNegative val="0"/>
            <c:bubble3D val="0"/>
            <c:spPr>
              <a:solidFill>
                <a:srgbClr val="FAD496"/>
              </a:solidFill>
              <a:ln>
                <a:noFill/>
              </a:ln>
              <a:effectLst/>
            </c:spPr>
            <c:extLst>
              <c:ext xmlns:c16="http://schemas.microsoft.com/office/drawing/2014/chart" uri="{C3380CC4-5D6E-409C-BE32-E72D297353CC}">
                <c16:uniqueId val="{0000002B-A851-4325-8C79-29F7A4FEAAF5}"/>
              </c:ext>
            </c:extLst>
          </c:dPt>
          <c:dPt>
            <c:idx val="22"/>
            <c:invertIfNegative val="0"/>
            <c:bubble3D val="0"/>
            <c:spPr>
              <a:solidFill>
                <a:srgbClr val="F5A82B"/>
              </a:solidFill>
              <a:ln>
                <a:noFill/>
              </a:ln>
              <a:effectLst/>
            </c:spPr>
            <c:extLst>
              <c:ext xmlns:c16="http://schemas.microsoft.com/office/drawing/2014/chart" uri="{C3380CC4-5D6E-409C-BE32-E72D297353CC}">
                <c16:uniqueId val="{0000002D-A851-4325-8C79-29F7A4FEAAF5}"/>
              </c:ext>
            </c:extLst>
          </c:dPt>
          <c:dPt>
            <c:idx val="23"/>
            <c:invertIfNegative val="0"/>
            <c:bubble3D val="0"/>
            <c:spPr>
              <a:solidFill>
                <a:srgbClr val="FAD496"/>
              </a:solidFill>
              <a:ln>
                <a:noFill/>
              </a:ln>
              <a:effectLst/>
            </c:spPr>
            <c:extLst>
              <c:ext xmlns:c16="http://schemas.microsoft.com/office/drawing/2014/chart" uri="{C3380CC4-5D6E-409C-BE32-E72D297353CC}">
                <c16:uniqueId val="{0000002F-A851-4325-8C79-29F7A4FEAAF5}"/>
              </c:ext>
            </c:extLst>
          </c:dPt>
          <c:dPt>
            <c:idx val="24"/>
            <c:invertIfNegative val="0"/>
            <c:bubble3D val="0"/>
            <c:spPr>
              <a:solidFill>
                <a:srgbClr val="FAD496"/>
              </a:solidFill>
              <a:ln>
                <a:noFill/>
              </a:ln>
              <a:effectLst/>
            </c:spPr>
            <c:extLst>
              <c:ext xmlns:c16="http://schemas.microsoft.com/office/drawing/2014/chart" uri="{C3380CC4-5D6E-409C-BE32-E72D297353CC}">
                <c16:uniqueId val="{00000031-A851-4325-8C79-29F7A4FEAAF5}"/>
              </c:ext>
            </c:extLst>
          </c:dPt>
          <c:dPt>
            <c:idx val="25"/>
            <c:invertIfNegative val="0"/>
            <c:bubble3D val="0"/>
            <c:spPr>
              <a:solidFill>
                <a:srgbClr val="FAD496"/>
              </a:solidFill>
              <a:ln>
                <a:noFill/>
              </a:ln>
              <a:effectLst/>
            </c:spPr>
            <c:extLst>
              <c:ext xmlns:c16="http://schemas.microsoft.com/office/drawing/2014/chart" uri="{C3380CC4-5D6E-409C-BE32-E72D297353CC}">
                <c16:uniqueId val="{00000033-A851-4325-8C79-29F7A4FEAAF5}"/>
              </c:ext>
            </c:extLst>
          </c:dPt>
          <c:dPt>
            <c:idx val="26"/>
            <c:invertIfNegative val="0"/>
            <c:bubble3D val="0"/>
            <c:spPr>
              <a:solidFill>
                <a:srgbClr val="F5A82B"/>
              </a:solidFill>
              <a:ln>
                <a:noFill/>
              </a:ln>
              <a:effectLst/>
            </c:spPr>
            <c:extLst>
              <c:ext xmlns:c16="http://schemas.microsoft.com/office/drawing/2014/chart" uri="{C3380CC4-5D6E-409C-BE32-E72D297353CC}">
                <c16:uniqueId val="{00000035-A851-4325-8C79-29F7A4FEAAF5}"/>
              </c:ext>
            </c:extLst>
          </c:dPt>
          <c:dPt>
            <c:idx val="27"/>
            <c:invertIfNegative val="0"/>
            <c:bubble3D val="0"/>
            <c:spPr>
              <a:solidFill>
                <a:srgbClr val="FAD496"/>
              </a:solidFill>
              <a:ln>
                <a:noFill/>
              </a:ln>
              <a:effectLst/>
            </c:spPr>
            <c:extLst>
              <c:ext xmlns:c16="http://schemas.microsoft.com/office/drawing/2014/chart" uri="{C3380CC4-5D6E-409C-BE32-E72D297353CC}">
                <c16:uniqueId val="{00000037-A851-4325-8C79-29F7A4FEAAF5}"/>
              </c:ext>
            </c:extLst>
          </c:dPt>
          <c:dPt>
            <c:idx val="28"/>
            <c:invertIfNegative val="0"/>
            <c:bubble3D val="0"/>
            <c:spPr>
              <a:solidFill>
                <a:srgbClr val="FAD496"/>
              </a:solidFill>
              <a:ln>
                <a:noFill/>
              </a:ln>
              <a:effectLst/>
            </c:spPr>
            <c:extLst>
              <c:ext xmlns:c16="http://schemas.microsoft.com/office/drawing/2014/chart" uri="{C3380CC4-5D6E-409C-BE32-E72D297353CC}">
                <c16:uniqueId val="{00000039-A851-4325-8C79-29F7A4FEAAF5}"/>
              </c:ext>
            </c:extLst>
          </c:dPt>
          <c:dPt>
            <c:idx val="29"/>
            <c:invertIfNegative val="0"/>
            <c:bubble3D val="0"/>
            <c:spPr>
              <a:solidFill>
                <a:srgbClr val="FAD496"/>
              </a:solidFill>
              <a:ln>
                <a:noFill/>
              </a:ln>
              <a:effectLst/>
            </c:spPr>
            <c:extLst>
              <c:ext xmlns:c16="http://schemas.microsoft.com/office/drawing/2014/chart" uri="{C3380CC4-5D6E-409C-BE32-E72D297353CC}">
                <c16:uniqueId val="{0000003B-A851-4325-8C79-29F7A4FEAAF5}"/>
              </c:ext>
            </c:extLst>
          </c:dPt>
          <c:dPt>
            <c:idx val="30"/>
            <c:invertIfNegative val="0"/>
            <c:bubble3D val="0"/>
            <c:spPr>
              <a:solidFill>
                <a:srgbClr val="F5A82B"/>
              </a:solidFill>
              <a:ln>
                <a:noFill/>
              </a:ln>
              <a:effectLst/>
            </c:spPr>
            <c:extLst>
              <c:ext xmlns:c16="http://schemas.microsoft.com/office/drawing/2014/chart" uri="{C3380CC4-5D6E-409C-BE32-E72D297353CC}">
                <c16:uniqueId val="{0000003D-A851-4325-8C79-29F7A4FEAAF5}"/>
              </c:ext>
            </c:extLst>
          </c:dPt>
          <c:dPt>
            <c:idx val="31"/>
            <c:invertIfNegative val="0"/>
            <c:bubble3D val="0"/>
            <c:spPr>
              <a:solidFill>
                <a:srgbClr val="FAD496"/>
              </a:solidFill>
              <a:ln>
                <a:noFill/>
              </a:ln>
              <a:effectLst/>
            </c:spPr>
            <c:extLst>
              <c:ext xmlns:c16="http://schemas.microsoft.com/office/drawing/2014/chart" uri="{C3380CC4-5D6E-409C-BE32-E72D297353CC}">
                <c16:uniqueId val="{0000003F-A851-4325-8C79-29F7A4FEAAF5}"/>
              </c:ext>
            </c:extLst>
          </c:dPt>
          <c:dPt>
            <c:idx val="32"/>
            <c:invertIfNegative val="0"/>
            <c:bubble3D val="0"/>
            <c:spPr>
              <a:solidFill>
                <a:srgbClr val="FAD496"/>
              </a:solidFill>
              <a:ln>
                <a:noFill/>
              </a:ln>
              <a:effectLst/>
            </c:spPr>
            <c:extLst>
              <c:ext xmlns:c16="http://schemas.microsoft.com/office/drawing/2014/chart" uri="{C3380CC4-5D6E-409C-BE32-E72D297353CC}">
                <c16:uniqueId val="{00000041-A851-4325-8C79-29F7A4FEAAF5}"/>
              </c:ext>
            </c:extLst>
          </c:dPt>
          <c:dPt>
            <c:idx val="33"/>
            <c:invertIfNegative val="0"/>
            <c:bubble3D val="0"/>
            <c:spPr>
              <a:solidFill>
                <a:srgbClr val="FAD496"/>
              </a:solidFill>
              <a:ln>
                <a:noFill/>
              </a:ln>
              <a:effectLst/>
            </c:spPr>
            <c:extLst>
              <c:ext xmlns:c16="http://schemas.microsoft.com/office/drawing/2014/chart" uri="{C3380CC4-5D6E-409C-BE32-E72D297353CC}">
                <c16:uniqueId val="{00000043-A851-4325-8C79-29F7A4FEAAF5}"/>
              </c:ext>
            </c:extLst>
          </c:dPt>
          <c:dPt>
            <c:idx val="34"/>
            <c:invertIfNegative val="0"/>
            <c:bubble3D val="0"/>
            <c:spPr>
              <a:solidFill>
                <a:srgbClr val="F5A82B"/>
              </a:solidFill>
              <a:ln>
                <a:noFill/>
              </a:ln>
              <a:effectLst/>
            </c:spPr>
            <c:extLst>
              <c:ext xmlns:c16="http://schemas.microsoft.com/office/drawing/2014/chart" uri="{C3380CC4-5D6E-409C-BE32-E72D297353CC}">
                <c16:uniqueId val="{00000045-A851-4325-8C79-29F7A4FEAAF5}"/>
              </c:ext>
            </c:extLst>
          </c:dPt>
          <c:dPt>
            <c:idx val="53"/>
            <c:invertIfNegative val="0"/>
            <c:bubble3D val="0"/>
            <c:spPr>
              <a:solidFill>
                <a:srgbClr val="FAD496"/>
              </a:solidFill>
              <a:ln>
                <a:noFill/>
              </a:ln>
              <a:effectLst/>
            </c:spPr>
            <c:extLst>
              <c:ext xmlns:c16="http://schemas.microsoft.com/office/drawing/2014/chart" uri="{C3380CC4-5D6E-409C-BE32-E72D297353CC}">
                <c16:uniqueId val="{00000047-A851-4325-8C79-29F7A4FEAAF5}"/>
              </c:ext>
            </c:extLst>
          </c:dPt>
          <c:dLbls>
            <c:dLbl>
              <c:idx val="34"/>
              <c:layout>
                <c:manualLayout>
                  <c:x val="1.4855440030885811E-2"/>
                  <c:y val="-0.19754530148223187"/>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45-A851-4325-8C79-29F7A4FEAAF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'F13'!$A$39:$B$73</c:f>
              <c:multiLvlStrCache>
                <c:ptCount val="3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'F13'!$E$39:$E$73</c:f>
              <c:numCache>
                <c:formatCode>0.0</c:formatCode>
                <c:ptCount val="35"/>
                <c:pt idx="0">
                  <c:v>2.97912106215577</c:v>
                </c:pt>
                <c:pt idx="1">
                  <c:v>4.8527170164138802</c:v>
                </c:pt>
                <c:pt idx="2">
                  <c:v>5.4025050839008504</c:v>
                </c:pt>
                <c:pt idx="3">
                  <c:v>5.25813057233613</c:v>
                </c:pt>
                <c:pt idx="4">
                  <c:v>5.1025220044846398</c:v>
                </c:pt>
                <c:pt idx="5">
                  <c:v>2.4747578778221602</c:v>
                </c:pt>
                <c:pt idx="6">
                  <c:v>1.1615865518989099</c:v>
                </c:pt>
                <c:pt idx="7">
                  <c:v>1.4440736583589899</c:v>
                </c:pt>
                <c:pt idx="8">
                  <c:v>1.58901253801529</c:v>
                </c:pt>
                <c:pt idx="9">
                  <c:v>5.0860837626419197</c:v>
                </c:pt>
                <c:pt idx="10">
                  <c:v>8.1869811478125598</c:v>
                </c:pt>
                <c:pt idx="11">
                  <c:v>8.5699520810712304</c:v>
                </c:pt>
                <c:pt idx="12">
                  <c:v>7.7462855741885104</c:v>
                </c:pt>
                <c:pt idx="13">
                  <c:v>6.5278778917553497</c:v>
                </c:pt>
                <c:pt idx="14">
                  <c:v>4.7448981567872002</c:v>
                </c:pt>
                <c:pt idx="15">
                  <c:v>4.1206697248027604</c:v>
                </c:pt>
                <c:pt idx="16">
                  <c:v>6.4963031801186499</c:v>
                </c:pt>
                <c:pt idx="17">
                  <c:v>7.3044590496288198</c:v>
                </c:pt>
                <c:pt idx="18">
                  <c:v>8.9452728099304295</c:v>
                </c:pt>
                <c:pt idx="19">
                  <c:v>10.811977961635799</c:v>
                </c:pt>
                <c:pt idx="20">
                  <c:v>10.991474948954099</c:v>
                </c:pt>
                <c:pt idx="21">
                  <c:v>11.432762477248</c:v>
                </c:pt>
                <c:pt idx="22">
                  <c:v>11.326007013681201</c:v>
                </c:pt>
                <c:pt idx="23">
                  <c:v>11.521485878039901</c:v>
                </c:pt>
                <c:pt idx="24">
                  <c:v>11.210581149704099</c:v>
                </c:pt>
                <c:pt idx="25">
                  <c:v>11.4349869240895</c:v>
                </c:pt>
                <c:pt idx="26">
                  <c:v>11.108244148358301</c:v>
                </c:pt>
                <c:pt idx="27">
                  <c:v>10.3102617675841</c:v>
                </c:pt>
                <c:pt idx="28">
                  <c:v>9.4065499828866397</c:v>
                </c:pt>
                <c:pt idx="29">
                  <c:v>8.0666737209504191</c:v>
                </c:pt>
                <c:pt idx="30">
                  <c:v>7.1545609386530797</c:v>
                </c:pt>
                <c:pt idx="31">
                  <c:v>7.4555874978204697</c:v>
                </c:pt>
                <c:pt idx="32">
                  <c:v>8.4829354558623198</c:v>
                </c:pt>
                <c:pt idx="33">
                  <c:v>9.1523007596998198</c:v>
                </c:pt>
                <c:pt idx="34">
                  <c:v>9.7338338787837007</c:v>
                </c:pt>
              </c:numCache>
            </c:numRef>
          </c:val>
          <c:extLst>
            <c:ext xmlns:c16="http://schemas.microsoft.com/office/drawing/2014/chart" uri="{C3380CC4-5D6E-409C-BE32-E72D297353CC}">
              <c16:uniqueId val="{00000048-A851-4325-8C79-29F7A4FEAAF5}"/>
            </c:ext>
          </c:extLst>
        </c:ser>
        <c:dLbls>
          <c:showLegendKey val="0"/>
          <c:showVal val="0"/>
          <c:showCatName val="0"/>
          <c:showSerName val="0"/>
          <c:showPercent val="0"/>
          <c:showBubbleSize val="0"/>
        </c:dLbls>
        <c:gapWidth val="150"/>
        <c:axId val="271797672"/>
        <c:axId val="271800952"/>
      </c:barChart>
      <c:lineChart>
        <c:grouping val="standard"/>
        <c:varyColors val="0"/>
        <c:ser>
          <c:idx val="1"/>
          <c:order val="1"/>
          <c:tx>
            <c:strRef>
              <c:f>'F13'!$G$5</c:f>
              <c:strCache>
                <c:ptCount val="1"/>
                <c:pt idx="0">
                  <c:v>Monterrey</c:v>
                </c:pt>
              </c:strCache>
            </c:strRef>
          </c:tx>
          <c:spPr>
            <a:ln w="47625" cap="rnd">
              <a:solidFill>
                <a:schemeClr val="bg2">
                  <a:lumMod val="50000"/>
                </a:schemeClr>
              </a:solidFill>
              <a:prstDash val="sysDot"/>
              <a:round/>
            </a:ln>
            <a:effectLst/>
          </c:spPr>
          <c:marker>
            <c:symbol val="none"/>
          </c:marker>
          <c:dLbls>
            <c:dLbl>
              <c:idx val="34"/>
              <c:layout>
                <c:manualLayout>
                  <c:x val="0"/>
                  <c:y val="-0.13389903626080796"/>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49-A851-4325-8C79-29F7A4FEAAF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'F13'!$I$39:$I$73</c:f>
              <c:numCache>
                <c:formatCode>0.0</c:formatCode>
                <c:ptCount val="35"/>
                <c:pt idx="0">
                  <c:v>3.1852971140906301</c:v>
                </c:pt>
                <c:pt idx="1">
                  <c:v>4.6622696416922302</c:v>
                </c:pt>
                <c:pt idx="2">
                  <c:v>4.9130337230736298</c:v>
                </c:pt>
                <c:pt idx="3">
                  <c:v>4.6647344305723797</c:v>
                </c:pt>
                <c:pt idx="4">
                  <c:v>4.1297063695110898</c:v>
                </c:pt>
                <c:pt idx="5">
                  <c:v>2.42755421043621</c:v>
                </c:pt>
                <c:pt idx="6">
                  <c:v>1.9208789468065901</c:v>
                </c:pt>
                <c:pt idx="7">
                  <c:v>2.8091680681408699</c:v>
                </c:pt>
                <c:pt idx="8">
                  <c:v>3.60841624274157</c:v>
                </c:pt>
                <c:pt idx="9">
                  <c:v>7.2705536377981401</c:v>
                </c:pt>
                <c:pt idx="10">
                  <c:v>10.0185659544951</c:v>
                </c:pt>
                <c:pt idx="11">
                  <c:v>9.8176919896800996</c:v>
                </c:pt>
                <c:pt idx="12">
                  <c:v>9.0337487376512406</c:v>
                </c:pt>
                <c:pt idx="13">
                  <c:v>7.3237161244282802</c:v>
                </c:pt>
                <c:pt idx="14">
                  <c:v>5.77228029758317</c:v>
                </c:pt>
                <c:pt idx="15">
                  <c:v>5.9185386492258703</c:v>
                </c:pt>
                <c:pt idx="16">
                  <c:v>7.8410595515009804</c:v>
                </c:pt>
                <c:pt idx="17">
                  <c:v>8.2430587820422296</c:v>
                </c:pt>
                <c:pt idx="18">
                  <c:v>8.7831449231747794</c:v>
                </c:pt>
                <c:pt idx="19">
                  <c:v>9.7641075422492793</c:v>
                </c:pt>
                <c:pt idx="20">
                  <c:v>9.5927527940119308</c:v>
                </c:pt>
                <c:pt idx="21">
                  <c:v>9.6257744162783201</c:v>
                </c:pt>
                <c:pt idx="22">
                  <c:v>10.0378629234822</c:v>
                </c:pt>
                <c:pt idx="23">
                  <c:v>9.9309771309078307</c:v>
                </c:pt>
                <c:pt idx="24">
                  <c:v>9.4004861528878401</c:v>
                </c:pt>
                <c:pt idx="25">
                  <c:v>9.5183725620102901</c:v>
                </c:pt>
                <c:pt idx="26">
                  <c:v>8.6331440348158299</c:v>
                </c:pt>
                <c:pt idx="27">
                  <c:v>8.0599095837047106</c:v>
                </c:pt>
                <c:pt idx="28">
                  <c:v>7.5708296914481803</c:v>
                </c:pt>
                <c:pt idx="29">
                  <c:v>6.8016993683821099</c:v>
                </c:pt>
                <c:pt idx="30">
                  <c:v>6.7995094929779798</c:v>
                </c:pt>
                <c:pt idx="31">
                  <c:v>7.0953065988430097</c:v>
                </c:pt>
                <c:pt idx="32">
                  <c:v>8.17190753378922</c:v>
                </c:pt>
                <c:pt idx="33">
                  <c:v>8.8075527331525905</c:v>
                </c:pt>
                <c:pt idx="34">
                  <c:v>8.6563675305450207</c:v>
                </c:pt>
              </c:numCache>
            </c:numRef>
          </c:val>
          <c:smooth val="0"/>
          <c:extLst>
            <c:ext xmlns:c16="http://schemas.microsoft.com/office/drawing/2014/chart" uri="{C3380CC4-5D6E-409C-BE32-E72D297353CC}">
              <c16:uniqueId val="{0000004A-A851-4325-8C79-29F7A4FEAAF5}"/>
            </c:ext>
          </c:extLst>
        </c:ser>
        <c:ser>
          <c:idx val="4"/>
          <c:order val="2"/>
          <c:tx>
            <c:strRef>
              <c:f>'F13'!$S$5</c:f>
              <c:strCache>
                <c:ptCount val="1"/>
                <c:pt idx="0">
                  <c:v>Valle de México</c:v>
                </c:pt>
              </c:strCache>
            </c:strRef>
          </c:tx>
          <c:spPr>
            <a:ln w="38100" cap="rnd">
              <a:solidFill>
                <a:srgbClr val="FF6C37"/>
              </a:solidFill>
              <a:prstDash val="dashDot"/>
              <a:round/>
            </a:ln>
            <a:effectLst/>
          </c:spPr>
          <c:marker>
            <c:symbol val="none"/>
          </c:marker>
          <c:dPt>
            <c:idx val="33"/>
            <c:marker>
              <c:symbol val="circle"/>
              <c:size val="5"/>
              <c:spPr>
                <a:solidFill>
                  <a:srgbClr val="F5A82B">
                    <a:alpha val="97000"/>
                  </a:srgbClr>
                </a:solidFill>
                <a:ln w="9525">
                  <a:solidFill>
                    <a:srgbClr val="FF6C37"/>
                  </a:solidFill>
                </a:ln>
                <a:effectLst/>
              </c:spPr>
            </c:marker>
            <c:bubble3D val="0"/>
            <c:extLst>
              <c:ext xmlns:c16="http://schemas.microsoft.com/office/drawing/2014/chart" uri="{C3380CC4-5D6E-409C-BE32-E72D297353CC}">
                <c16:uniqueId val="{0000004B-A851-4325-8C79-29F7A4FEAAF5}"/>
              </c:ext>
            </c:extLst>
          </c:dPt>
          <c:dLbls>
            <c:dLbl>
              <c:idx val="34"/>
              <c:layout>
                <c:manualLayout>
                  <c:x val="0"/>
                  <c:y val="-0.35413835003703309"/>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4C-A851-4325-8C79-29F7A4FEAAF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'F13'!$U$39:$U$73</c:f>
              <c:numCache>
                <c:formatCode>0.0</c:formatCode>
                <c:ptCount val="35"/>
                <c:pt idx="0">
                  <c:v>5.0460556690280702</c:v>
                </c:pt>
                <c:pt idx="1">
                  <c:v>6.1484605184744403</c:v>
                </c:pt>
                <c:pt idx="2">
                  <c:v>6.7865555608326504</c:v>
                </c:pt>
                <c:pt idx="3">
                  <c:v>7.2759201430274301</c:v>
                </c:pt>
                <c:pt idx="4">
                  <c:v>7.5518473829338397</c:v>
                </c:pt>
                <c:pt idx="5">
                  <c:v>6.50708179847976</c:v>
                </c:pt>
                <c:pt idx="6">
                  <c:v>5.7423373429278604</c:v>
                </c:pt>
                <c:pt idx="7">
                  <c:v>6.3743024364251601</c:v>
                </c:pt>
                <c:pt idx="8">
                  <c:v>6.6836323653363099</c:v>
                </c:pt>
                <c:pt idx="9">
                  <c:v>10.0444017080256</c:v>
                </c:pt>
                <c:pt idx="10">
                  <c:v>13.044977448800401</c:v>
                </c:pt>
                <c:pt idx="11">
                  <c:v>13.318241792202601</c:v>
                </c:pt>
                <c:pt idx="12">
                  <c:v>13.002314472950401</c:v>
                </c:pt>
                <c:pt idx="13">
                  <c:v>10.9531884359399</c:v>
                </c:pt>
                <c:pt idx="14">
                  <c:v>8.9595924997291299</c:v>
                </c:pt>
                <c:pt idx="15">
                  <c:v>8.2111886499188493</c:v>
                </c:pt>
                <c:pt idx="16">
                  <c:v>9.5367119777176601</c:v>
                </c:pt>
                <c:pt idx="17">
                  <c:v>9.7811609414273093</c:v>
                </c:pt>
                <c:pt idx="18">
                  <c:v>10.2409185132384</c:v>
                </c:pt>
                <c:pt idx="19">
                  <c:v>10.6379729068458</c:v>
                </c:pt>
                <c:pt idx="20">
                  <c:v>9.8802627000609693</c:v>
                </c:pt>
                <c:pt idx="21">
                  <c:v>9.6233537346282798</c:v>
                </c:pt>
                <c:pt idx="22">
                  <c:v>9.7352429445935602</c:v>
                </c:pt>
                <c:pt idx="23">
                  <c:v>10.009778336067599</c:v>
                </c:pt>
                <c:pt idx="24">
                  <c:v>10.1685771672442</c:v>
                </c:pt>
                <c:pt idx="25">
                  <c:v>10.480828492759899</c:v>
                </c:pt>
                <c:pt idx="26">
                  <c:v>8.7501210231258497</c:v>
                </c:pt>
                <c:pt idx="27">
                  <c:v>7.0115999417115003</c:v>
                </c:pt>
                <c:pt idx="28">
                  <c:v>5.7379729642704298</c:v>
                </c:pt>
                <c:pt idx="29">
                  <c:v>2.9285548158204802</c:v>
                </c:pt>
                <c:pt idx="30">
                  <c:v>1.0758364010874599</c:v>
                </c:pt>
                <c:pt idx="31">
                  <c:v>0.95265469987342299</c:v>
                </c:pt>
                <c:pt idx="32">
                  <c:v>1.48705285953432</c:v>
                </c:pt>
                <c:pt idx="33">
                  <c:v>3.6847583073228698</c:v>
                </c:pt>
                <c:pt idx="34">
                  <c:v>6.4493249464639302</c:v>
                </c:pt>
              </c:numCache>
            </c:numRef>
          </c:val>
          <c:smooth val="0"/>
          <c:extLst>
            <c:ext xmlns:c16="http://schemas.microsoft.com/office/drawing/2014/chart" uri="{C3380CC4-5D6E-409C-BE32-E72D297353CC}">
              <c16:uniqueId val="{0000004D-A851-4325-8C79-29F7A4FEAAF5}"/>
            </c:ext>
          </c:extLst>
        </c:ser>
        <c:ser>
          <c:idx val="5"/>
          <c:order val="3"/>
          <c:tx>
            <c:strRef>
              <c:f>'F13'!$W$5</c:f>
              <c:strCache>
                <c:ptCount val="1"/>
                <c:pt idx="0">
                  <c:v>Nacional</c:v>
                </c:pt>
              </c:strCache>
            </c:strRef>
          </c:tx>
          <c:spPr>
            <a:ln w="38100" cap="rnd">
              <a:solidFill>
                <a:srgbClr val="95682B"/>
              </a:solidFill>
              <a:prstDash val="dash"/>
              <a:round/>
            </a:ln>
            <a:effectLst/>
          </c:spPr>
          <c:marker>
            <c:symbol val="none"/>
          </c:marker>
          <c:dPt>
            <c:idx val="34"/>
            <c:marker>
              <c:symbol val="circle"/>
              <c:size val="4"/>
              <c:spPr>
                <a:solidFill>
                  <a:srgbClr val="606868"/>
                </a:solidFill>
                <a:ln w="9525">
                  <a:solidFill>
                    <a:srgbClr val="606868"/>
                  </a:solidFill>
                </a:ln>
                <a:effectLst/>
              </c:spPr>
            </c:marker>
            <c:bubble3D val="0"/>
            <c:extLst>
              <c:ext xmlns:c16="http://schemas.microsoft.com/office/drawing/2014/chart" uri="{C3380CC4-5D6E-409C-BE32-E72D297353CC}">
                <c16:uniqueId val="{0000004E-A851-4325-8C79-29F7A4FEAAF5}"/>
              </c:ext>
            </c:extLst>
          </c:dPt>
          <c:dLbls>
            <c:dLbl>
              <c:idx val="34"/>
              <c:layout>
                <c:manualLayout>
                  <c:x val="0"/>
                  <c:y val="-0.18627078004974648"/>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4E-A851-4325-8C79-29F7A4FEAAF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'F13'!$Y$39:$Y$73</c:f>
              <c:numCache>
                <c:formatCode>0.0</c:formatCode>
                <c:ptCount val="35"/>
                <c:pt idx="0">
                  <c:v>3.78125531959641</c:v>
                </c:pt>
                <c:pt idx="1">
                  <c:v>5.0949026748940103</c:v>
                </c:pt>
                <c:pt idx="2">
                  <c:v>5.70500825277926</c:v>
                </c:pt>
                <c:pt idx="3">
                  <c:v>5.8626357242548703</c:v>
                </c:pt>
                <c:pt idx="4">
                  <c:v>5.6965632963787298</c:v>
                </c:pt>
                <c:pt idx="5">
                  <c:v>4.2043286959509301</c:v>
                </c:pt>
                <c:pt idx="6">
                  <c:v>3.3505533583754601</c:v>
                </c:pt>
                <c:pt idx="7">
                  <c:v>3.8416102660601599</c:v>
                </c:pt>
                <c:pt idx="8">
                  <c:v>4.3182892897902301</c:v>
                </c:pt>
                <c:pt idx="9">
                  <c:v>7.6579718793517797</c:v>
                </c:pt>
                <c:pt idx="10">
                  <c:v>10.3212452281286</c:v>
                </c:pt>
                <c:pt idx="11">
                  <c:v>10.221168988795901</c:v>
                </c:pt>
                <c:pt idx="12">
                  <c:v>9.5607307633978298</c:v>
                </c:pt>
                <c:pt idx="13">
                  <c:v>7.7905223586772996</c:v>
                </c:pt>
                <c:pt idx="14">
                  <c:v>6.0896139111913401</c:v>
                </c:pt>
                <c:pt idx="15">
                  <c:v>5.8685491309956799</c:v>
                </c:pt>
                <c:pt idx="16">
                  <c:v>7.3643549575412202</c:v>
                </c:pt>
                <c:pt idx="17">
                  <c:v>7.48163819706655</c:v>
                </c:pt>
                <c:pt idx="18">
                  <c:v>7.8988172537649302</c:v>
                </c:pt>
                <c:pt idx="19">
                  <c:v>8.5655551498749603</c:v>
                </c:pt>
                <c:pt idx="20">
                  <c:v>8.4282565512997305</c:v>
                </c:pt>
                <c:pt idx="21">
                  <c:v>8.6693872329718396</c:v>
                </c:pt>
                <c:pt idx="22">
                  <c:v>9.04798378417739</c:v>
                </c:pt>
                <c:pt idx="23">
                  <c:v>9.3160180545292608</c:v>
                </c:pt>
                <c:pt idx="24">
                  <c:v>9.0328481463245698</c:v>
                </c:pt>
                <c:pt idx="25">
                  <c:v>9.1783516548587905</c:v>
                </c:pt>
                <c:pt idx="26">
                  <c:v>8.4420501858642396</c:v>
                </c:pt>
                <c:pt idx="27">
                  <c:v>7.6581740414667596</c:v>
                </c:pt>
                <c:pt idx="28">
                  <c:v>7.0371712645956004</c:v>
                </c:pt>
                <c:pt idx="29">
                  <c:v>5.7658184083183599</c:v>
                </c:pt>
                <c:pt idx="30">
                  <c:v>5.0376681839464004</c:v>
                </c:pt>
                <c:pt idx="31">
                  <c:v>5.37928909640637</c:v>
                </c:pt>
                <c:pt idx="32">
                  <c:v>6.5047580941783396</c:v>
                </c:pt>
                <c:pt idx="33">
                  <c:v>7.7772757853451102</c:v>
                </c:pt>
                <c:pt idx="34">
                  <c:v>8.6620658940403494</c:v>
                </c:pt>
              </c:numCache>
            </c:numRef>
          </c:val>
          <c:smooth val="0"/>
          <c:extLst>
            <c:ext xmlns:c16="http://schemas.microsoft.com/office/drawing/2014/chart" uri="{C3380CC4-5D6E-409C-BE32-E72D297353CC}">
              <c16:uniqueId val="{0000004F-A851-4325-8C79-29F7A4FEAAF5}"/>
            </c:ext>
          </c:extLst>
        </c:ser>
        <c:dLbls>
          <c:showLegendKey val="0"/>
          <c:showVal val="0"/>
          <c:showCatName val="0"/>
          <c:showSerName val="0"/>
          <c:showPercent val="0"/>
          <c:showBubbleSize val="0"/>
        </c:dLbls>
        <c:marker val="1"/>
        <c:smooth val="0"/>
        <c:axId val="271797672"/>
        <c:axId val="271800952"/>
        <c:extLst/>
      </c:lineChart>
      <c:catAx>
        <c:axId val="271797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71800952"/>
        <c:crosses val="autoZero"/>
        <c:auto val="1"/>
        <c:lblAlgn val="ctr"/>
        <c:lblOffset val="100"/>
        <c:noMultiLvlLbl val="0"/>
      </c:catAx>
      <c:valAx>
        <c:axId val="2718009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71797672"/>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3399-434D-BEBD-F6113451498B}"/>
              </c:ext>
            </c:extLst>
          </c:dPt>
          <c:dPt>
            <c:idx val="1"/>
            <c:invertIfNegative val="0"/>
            <c:bubble3D val="0"/>
            <c:spPr>
              <a:solidFill>
                <a:srgbClr val="7C878E"/>
              </a:solidFill>
              <a:ln>
                <a:noFill/>
              </a:ln>
              <a:effectLst/>
            </c:spPr>
            <c:extLst>
              <c:ext xmlns:c16="http://schemas.microsoft.com/office/drawing/2014/chart" uri="{C3380CC4-5D6E-409C-BE32-E72D297353CC}">
                <c16:uniqueId val="{00000003-3399-434D-BEBD-F6113451498B}"/>
              </c:ext>
            </c:extLst>
          </c:dPt>
          <c:dPt>
            <c:idx val="2"/>
            <c:invertIfNegative val="0"/>
            <c:bubble3D val="0"/>
            <c:spPr>
              <a:solidFill>
                <a:srgbClr val="7C878E"/>
              </a:solidFill>
              <a:ln>
                <a:noFill/>
              </a:ln>
              <a:effectLst/>
            </c:spPr>
            <c:extLst>
              <c:ext xmlns:c16="http://schemas.microsoft.com/office/drawing/2014/chart" uri="{C3380CC4-5D6E-409C-BE32-E72D297353CC}">
                <c16:uniqueId val="{00000005-3399-434D-BEBD-F6113451498B}"/>
              </c:ext>
            </c:extLst>
          </c:dPt>
          <c:dPt>
            <c:idx val="3"/>
            <c:invertIfNegative val="0"/>
            <c:bubble3D val="0"/>
            <c:spPr>
              <a:solidFill>
                <a:srgbClr val="7C878E"/>
              </a:solidFill>
              <a:ln>
                <a:noFill/>
              </a:ln>
              <a:effectLst/>
            </c:spPr>
            <c:extLst>
              <c:ext xmlns:c16="http://schemas.microsoft.com/office/drawing/2014/chart" uri="{C3380CC4-5D6E-409C-BE32-E72D297353CC}">
                <c16:uniqueId val="{00000007-3399-434D-BEBD-F6113451498B}"/>
              </c:ext>
            </c:extLst>
          </c:dPt>
          <c:dPt>
            <c:idx val="4"/>
            <c:invertIfNegative val="0"/>
            <c:bubble3D val="0"/>
            <c:spPr>
              <a:solidFill>
                <a:srgbClr val="7C878E"/>
              </a:solidFill>
              <a:ln>
                <a:noFill/>
              </a:ln>
              <a:effectLst/>
            </c:spPr>
            <c:extLst>
              <c:ext xmlns:c16="http://schemas.microsoft.com/office/drawing/2014/chart" uri="{C3380CC4-5D6E-409C-BE32-E72D297353CC}">
                <c16:uniqueId val="{00000009-3399-434D-BEBD-F6113451498B}"/>
              </c:ext>
            </c:extLst>
          </c:dPt>
          <c:dPt>
            <c:idx val="5"/>
            <c:invertIfNegative val="0"/>
            <c:bubble3D val="0"/>
            <c:spPr>
              <a:solidFill>
                <a:srgbClr val="7C878E"/>
              </a:solidFill>
              <a:ln>
                <a:noFill/>
              </a:ln>
              <a:effectLst/>
            </c:spPr>
            <c:extLst>
              <c:ext xmlns:c16="http://schemas.microsoft.com/office/drawing/2014/chart" uri="{C3380CC4-5D6E-409C-BE32-E72D297353CC}">
                <c16:uniqueId val="{0000000B-3399-434D-BEBD-F6113451498B}"/>
              </c:ext>
            </c:extLst>
          </c:dPt>
          <c:dPt>
            <c:idx val="6"/>
            <c:invertIfNegative val="0"/>
            <c:bubble3D val="0"/>
            <c:spPr>
              <a:solidFill>
                <a:srgbClr val="7C878E"/>
              </a:solidFill>
              <a:ln>
                <a:noFill/>
              </a:ln>
              <a:effectLst/>
            </c:spPr>
            <c:extLst>
              <c:ext xmlns:c16="http://schemas.microsoft.com/office/drawing/2014/chart" uri="{C3380CC4-5D6E-409C-BE32-E72D297353CC}">
                <c16:uniqueId val="{0000000D-3399-434D-BEBD-F6113451498B}"/>
              </c:ext>
            </c:extLst>
          </c:dPt>
          <c:dPt>
            <c:idx val="7"/>
            <c:invertIfNegative val="0"/>
            <c:bubble3D val="0"/>
            <c:spPr>
              <a:solidFill>
                <a:srgbClr val="7C878E"/>
              </a:solidFill>
              <a:ln>
                <a:noFill/>
              </a:ln>
              <a:effectLst/>
            </c:spPr>
            <c:extLst>
              <c:ext xmlns:c16="http://schemas.microsoft.com/office/drawing/2014/chart" uri="{C3380CC4-5D6E-409C-BE32-E72D297353CC}">
                <c16:uniqueId val="{0000000F-3399-434D-BEBD-F6113451498B}"/>
              </c:ext>
            </c:extLst>
          </c:dPt>
          <c:dPt>
            <c:idx val="8"/>
            <c:invertIfNegative val="0"/>
            <c:bubble3D val="0"/>
            <c:spPr>
              <a:solidFill>
                <a:srgbClr val="7C878E"/>
              </a:solidFill>
              <a:ln>
                <a:noFill/>
              </a:ln>
              <a:effectLst/>
            </c:spPr>
            <c:extLst>
              <c:ext xmlns:c16="http://schemas.microsoft.com/office/drawing/2014/chart" uri="{C3380CC4-5D6E-409C-BE32-E72D297353CC}">
                <c16:uniqueId val="{00000011-3399-434D-BEBD-F6113451498B}"/>
              </c:ext>
            </c:extLst>
          </c:dPt>
          <c:dPt>
            <c:idx val="9"/>
            <c:invertIfNegative val="0"/>
            <c:bubble3D val="0"/>
            <c:spPr>
              <a:solidFill>
                <a:srgbClr val="7C878E"/>
              </a:solidFill>
              <a:ln>
                <a:noFill/>
              </a:ln>
              <a:effectLst/>
            </c:spPr>
            <c:extLst>
              <c:ext xmlns:c16="http://schemas.microsoft.com/office/drawing/2014/chart" uri="{C3380CC4-5D6E-409C-BE32-E72D297353CC}">
                <c16:uniqueId val="{00000013-3399-434D-BEBD-F6113451498B}"/>
              </c:ext>
            </c:extLst>
          </c:dPt>
          <c:dPt>
            <c:idx val="10"/>
            <c:invertIfNegative val="0"/>
            <c:bubble3D val="0"/>
            <c:spPr>
              <a:solidFill>
                <a:srgbClr val="7C878E"/>
              </a:solidFill>
              <a:ln>
                <a:noFill/>
              </a:ln>
              <a:effectLst/>
            </c:spPr>
            <c:extLst>
              <c:ext xmlns:c16="http://schemas.microsoft.com/office/drawing/2014/chart" uri="{C3380CC4-5D6E-409C-BE32-E72D297353CC}">
                <c16:uniqueId val="{00000015-3399-434D-BEBD-F6113451498B}"/>
              </c:ext>
            </c:extLst>
          </c:dPt>
          <c:dPt>
            <c:idx val="11"/>
            <c:invertIfNegative val="0"/>
            <c:bubble3D val="0"/>
            <c:spPr>
              <a:solidFill>
                <a:srgbClr val="7C878E"/>
              </a:solidFill>
              <a:ln>
                <a:noFill/>
              </a:ln>
              <a:effectLst/>
            </c:spPr>
            <c:extLst>
              <c:ext xmlns:c16="http://schemas.microsoft.com/office/drawing/2014/chart" uri="{C3380CC4-5D6E-409C-BE32-E72D297353CC}">
                <c16:uniqueId val="{00000017-3399-434D-BEBD-F6113451498B}"/>
              </c:ext>
            </c:extLst>
          </c:dPt>
          <c:dPt>
            <c:idx val="12"/>
            <c:invertIfNegative val="0"/>
            <c:bubble3D val="0"/>
            <c:spPr>
              <a:solidFill>
                <a:srgbClr val="7C878E"/>
              </a:solidFill>
              <a:ln>
                <a:noFill/>
              </a:ln>
              <a:effectLst/>
            </c:spPr>
            <c:extLst>
              <c:ext xmlns:c16="http://schemas.microsoft.com/office/drawing/2014/chart" uri="{C3380CC4-5D6E-409C-BE32-E72D297353CC}">
                <c16:uniqueId val="{00000019-3399-434D-BEBD-F6113451498B}"/>
              </c:ext>
            </c:extLst>
          </c:dPt>
          <c:dPt>
            <c:idx val="13"/>
            <c:invertIfNegative val="0"/>
            <c:bubble3D val="0"/>
            <c:spPr>
              <a:solidFill>
                <a:srgbClr val="FBBB27"/>
              </a:solidFill>
              <a:ln>
                <a:noFill/>
              </a:ln>
              <a:effectLst/>
            </c:spPr>
            <c:extLst>
              <c:ext xmlns:c16="http://schemas.microsoft.com/office/drawing/2014/chart" uri="{C3380CC4-5D6E-409C-BE32-E72D297353CC}">
                <c16:uniqueId val="{0000001B-3399-434D-BEBD-F6113451498B}"/>
              </c:ext>
            </c:extLst>
          </c:dPt>
          <c:dPt>
            <c:idx val="14"/>
            <c:invertIfNegative val="0"/>
            <c:bubble3D val="0"/>
            <c:spPr>
              <a:solidFill>
                <a:srgbClr val="7C878E"/>
              </a:solidFill>
              <a:ln>
                <a:noFill/>
              </a:ln>
              <a:effectLst/>
            </c:spPr>
            <c:extLst>
              <c:ext xmlns:c16="http://schemas.microsoft.com/office/drawing/2014/chart" uri="{C3380CC4-5D6E-409C-BE32-E72D297353CC}">
                <c16:uniqueId val="{0000001D-3399-434D-BEBD-F6113451498B}"/>
              </c:ext>
            </c:extLst>
          </c:dPt>
          <c:dPt>
            <c:idx val="15"/>
            <c:invertIfNegative val="0"/>
            <c:bubble3D val="0"/>
            <c:spPr>
              <a:solidFill>
                <a:srgbClr val="7C878E"/>
              </a:solidFill>
              <a:ln>
                <a:noFill/>
              </a:ln>
              <a:effectLst/>
            </c:spPr>
            <c:extLst>
              <c:ext xmlns:c16="http://schemas.microsoft.com/office/drawing/2014/chart" uri="{C3380CC4-5D6E-409C-BE32-E72D297353CC}">
                <c16:uniqueId val="{0000001F-3399-434D-BEBD-F6113451498B}"/>
              </c:ext>
            </c:extLst>
          </c:dPt>
          <c:dPt>
            <c:idx val="16"/>
            <c:invertIfNegative val="0"/>
            <c:bubble3D val="0"/>
            <c:spPr>
              <a:solidFill>
                <a:srgbClr val="7C878E"/>
              </a:solidFill>
              <a:ln>
                <a:noFill/>
              </a:ln>
              <a:effectLst/>
            </c:spPr>
            <c:extLst>
              <c:ext xmlns:c16="http://schemas.microsoft.com/office/drawing/2014/chart" uri="{C3380CC4-5D6E-409C-BE32-E72D297353CC}">
                <c16:uniqueId val="{00000021-3399-434D-BEBD-F6113451498B}"/>
              </c:ext>
            </c:extLst>
          </c:dPt>
          <c:dPt>
            <c:idx val="17"/>
            <c:invertIfNegative val="0"/>
            <c:bubble3D val="0"/>
            <c:spPr>
              <a:solidFill>
                <a:srgbClr val="7C878E"/>
              </a:solidFill>
              <a:ln>
                <a:noFill/>
              </a:ln>
              <a:effectLst/>
            </c:spPr>
            <c:extLst>
              <c:ext xmlns:c16="http://schemas.microsoft.com/office/drawing/2014/chart" uri="{C3380CC4-5D6E-409C-BE32-E72D297353CC}">
                <c16:uniqueId val="{00000023-3399-434D-BEBD-F6113451498B}"/>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'F121'!$A$6:$A$24</c:f>
              <c:strCache>
                <c:ptCount val="19"/>
                <c:pt idx="0">
                  <c:v>Michoacán</c:v>
                </c:pt>
                <c:pt idx="1">
                  <c:v>Veracruz</c:v>
                </c:pt>
                <c:pt idx="2">
                  <c:v>Yucatán</c:v>
                </c:pt>
                <c:pt idx="3">
                  <c:v>Sinaloa</c:v>
                </c:pt>
                <c:pt idx="4">
                  <c:v>Ciudad de México</c:v>
                </c:pt>
                <c:pt idx="5">
                  <c:v>Durango</c:v>
                </c:pt>
                <c:pt idx="6">
                  <c:v>Aguascalientes</c:v>
                </c:pt>
                <c:pt idx="7">
                  <c:v>Puebla</c:v>
                </c:pt>
                <c:pt idx="8">
                  <c:v>San Luis Potosí</c:v>
                </c:pt>
                <c:pt idx="9">
                  <c:v>Querétaro</c:v>
                </c:pt>
                <c:pt idx="10">
                  <c:v>Estado de México</c:v>
                </c:pt>
                <c:pt idx="11">
                  <c:v>Sonora</c:v>
                </c:pt>
                <c:pt idx="12">
                  <c:v>Guanajuato</c:v>
                </c:pt>
                <c:pt idx="13">
                  <c:v>Jalisco</c:v>
                </c:pt>
                <c:pt idx="14">
                  <c:v>Tamaulipas</c:v>
                </c:pt>
                <c:pt idx="15">
                  <c:v>Coahuila</c:v>
                </c:pt>
                <c:pt idx="16">
                  <c:v>Nuevo León</c:v>
                </c:pt>
                <c:pt idx="17">
                  <c:v>Baja California</c:v>
                </c:pt>
                <c:pt idx="18">
                  <c:v>Chihuahua</c:v>
                </c:pt>
              </c:strCache>
            </c:strRef>
          </c:cat>
          <c:val>
            <c:numRef>
              <c:f>'F121'!$B$6:$B$24</c:f>
              <c:numCache>
                <c:formatCode>0.0</c:formatCode>
                <c:ptCount val="19"/>
                <c:pt idx="0">
                  <c:v>0.2</c:v>
                </c:pt>
                <c:pt idx="1">
                  <c:v>0.7</c:v>
                </c:pt>
                <c:pt idx="2">
                  <c:v>0.8</c:v>
                </c:pt>
                <c:pt idx="3">
                  <c:v>1</c:v>
                </c:pt>
                <c:pt idx="4">
                  <c:v>1.2</c:v>
                </c:pt>
                <c:pt idx="5">
                  <c:v>1.5</c:v>
                </c:pt>
                <c:pt idx="6">
                  <c:v>2</c:v>
                </c:pt>
                <c:pt idx="7">
                  <c:v>2.5</c:v>
                </c:pt>
                <c:pt idx="8">
                  <c:v>2.9</c:v>
                </c:pt>
                <c:pt idx="9">
                  <c:v>3.4</c:v>
                </c:pt>
                <c:pt idx="10">
                  <c:v>4.5</c:v>
                </c:pt>
                <c:pt idx="11">
                  <c:v>5.6</c:v>
                </c:pt>
                <c:pt idx="12">
                  <c:v>5.9</c:v>
                </c:pt>
                <c:pt idx="13">
                  <c:v>6.2</c:v>
                </c:pt>
                <c:pt idx="14">
                  <c:v>8.6999999999999993</c:v>
                </c:pt>
                <c:pt idx="15">
                  <c:v>9</c:v>
                </c:pt>
                <c:pt idx="16">
                  <c:v>10.7</c:v>
                </c:pt>
                <c:pt idx="17">
                  <c:v>13.5</c:v>
                </c:pt>
                <c:pt idx="18">
                  <c:v>13.6</c:v>
                </c:pt>
              </c:numCache>
            </c:numRef>
          </c:val>
          <c:extLst>
            <c:ext xmlns:c16="http://schemas.microsoft.com/office/drawing/2014/chart" uri="{C3380CC4-5D6E-409C-BE32-E72D297353CC}">
              <c16:uniqueId val="{00000024-3399-434D-BEBD-F6113451498B}"/>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'F122'!$D$6</c:f>
              <c:strCache>
                <c:ptCount val="1"/>
                <c:pt idx="0">
                  <c:v> Variación mensual </c:v>
                </c:pt>
              </c:strCache>
            </c:strRef>
          </c:tx>
          <c:spPr>
            <a:solidFill>
              <a:srgbClr val="95682B"/>
            </a:solidFill>
            <a:ln w="28575" cap="rnd">
              <a:noFill/>
              <a:round/>
            </a:ln>
            <a:effectLst/>
          </c:spPr>
          <c:invertIfNegative val="0"/>
          <c:cat>
            <c:multiLvlStrRef>
              <c:f>'F122'!$B$7:$C$63</c:f>
              <c:multiLvlStrCache>
                <c:ptCount val="57"/>
                <c:lvl>
                  <c:pt idx="0">
                    <c:v>En</c:v>
                  </c:pt>
                  <c:pt idx="1">
                    <c:v>feb</c:v>
                  </c:pt>
                  <c:pt idx="2">
                    <c:v>mar</c:v>
                  </c:pt>
                  <c:pt idx="3">
                    <c:v>abr</c:v>
                  </c:pt>
                  <c:pt idx="4">
                    <c:v>may</c:v>
                  </c:pt>
                  <c:pt idx="5">
                    <c:v>jun</c:v>
                  </c:pt>
                  <c:pt idx="6">
                    <c:v>jul</c:v>
                  </c:pt>
                  <c:pt idx="7">
                    <c:v>ago</c:v>
                  </c:pt>
                  <c:pt idx="8">
                    <c:v>sept</c:v>
                  </c:pt>
                  <c:pt idx="9">
                    <c:v>oct</c:v>
                  </c:pt>
                  <c:pt idx="10">
                    <c:v>nov</c:v>
                  </c:pt>
                  <c:pt idx="11">
                    <c:v>dic</c:v>
                  </c:pt>
                  <c:pt idx="12">
                    <c:v>En</c:v>
                  </c:pt>
                  <c:pt idx="13">
                    <c:v>feb</c:v>
                  </c:pt>
                  <c:pt idx="14">
                    <c:v>mar</c:v>
                  </c:pt>
                  <c:pt idx="15">
                    <c:v>abr</c:v>
                  </c:pt>
                  <c:pt idx="16">
                    <c:v>may</c:v>
                  </c:pt>
                  <c:pt idx="17">
                    <c:v>jun</c:v>
                  </c:pt>
                  <c:pt idx="18">
                    <c:v>jul</c:v>
                  </c:pt>
                  <c:pt idx="19">
                    <c:v>ago</c:v>
                  </c:pt>
                  <c:pt idx="20">
                    <c:v>sept</c:v>
                  </c:pt>
                  <c:pt idx="21">
                    <c:v>oct</c:v>
                  </c:pt>
                  <c:pt idx="22">
                    <c:v>nov</c:v>
                  </c:pt>
                  <c:pt idx="23">
                    <c:v>dic</c:v>
                  </c:pt>
                  <c:pt idx="24">
                    <c:v>En</c:v>
                  </c:pt>
                  <c:pt idx="25">
                    <c:v>feb</c:v>
                  </c:pt>
                  <c:pt idx="26">
                    <c:v>mar</c:v>
                  </c:pt>
                  <c:pt idx="27">
                    <c:v>abr</c:v>
                  </c:pt>
                  <c:pt idx="28">
                    <c:v>may</c:v>
                  </c:pt>
                  <c:pt idx="29">
                    <c:v>jun</c:v>
                  </c:pt>
                  <c:pt idx="30">
                    <c:v>jul</c:v>
                  </c:pt>
                  <c:pt idx="31">
                    <c:v>ago</c:v>
                  </c:pt>
                  <c:pt idx="32">
                    <c:v>sept</c:v>
                  </c:pt>
                  <c:pt idx="33">
                    <c:v>oct</c:v>
                  </c:pt>
                  <c:pt idx="34">
                    <c:v>nov</c:v>
                  </c:pt>
                  <c:pt idx="35">
                    <c:v>dic</c:v>
                  </c:pt>
                  <c:pt idx="36">
                    <c:v>En</c:v>
                  </c:pt>
                  <c:pt idx="37">
                    <c:v>feb</c:v>
                  </c:pt>
                  <c:pt idx="38">
                    <c:v>mar</c:v>
                  </c:pt>
                  <c:pt idx="39">
                    <c:v>abr</c:v>
                  </c:pt>
                  <c:pt idx="40">
                    <c:v>may</c:v>
                  </c:pt>
                  <c:pt idx="41">
                    <c:v>jun</c:v>
                  </c:pt>
                  <c:pt idx="42">
                    <c:v>jul</c:v>
                  </c:pt>
                  <c:pt idx="43">
                    <c:v>ago</c:v>
                  </c:pt>
                  <c:pt idx="44">
                    <c:v>sept</c:v>
                  </c:pt>
                  <c:pt idx="45">
                    <c:v>oct</c:v>
                  </c:pt>
                  <c:pt idx="46">
                    <c:v>nov</c:v>
                  </c:pt>
                  <c:pt idx="47">
                    <c:v>dic</c:v>
                  </c:pt>
                  <c:pt idx="48">
                    <c:v>En</c:v>
                  </c:pt>
                  <c:pt idx="49">
                    <c:v>feb</c:v>
                  </c:pt>
                  <c:pt idx="50">
                    <c:v>mar</c:v>
                  </c:pt>
                  <c:pt idx="51">
                    <c:v>abr</c:v>
                  </c:pt>
                  <c:pt idx="52">
                    <c:v>may</c:v>
                  </c:pt>
                  <c:pt idx="53">
                    <c:v>jun</c:v>
                  </c:pt>
                  <c:pt idx="54">
                    <c:v>jul</c:v>
                  </c:pt>
                  <c:pt idx="55">
                    <c:v>ago</c:v>
                  </c:pt>
                  <c:pt idx="56">
                    <c:v>sept</c:v>
                  </c:pt>
                </c:lvl>
                <c:lvl>
                  <c:pt idx="0">
                    <c:v>2017</c:v>
                  </c:pt>
                  <c:pt idx="12">
                    <c:v>2018</c:v>
                  </c:pt>
                  <c:pt idx="24">
                    <c:v>2019</c:v>
                  </c:pt>
                  <c:pt idx="36">
                    <c:v>2020</c:v>
                  </c:pt>
                  <c:pt idx="48">
                    <c:v>2021</c:v>
                  </c:pt>
                </c:lvl>
              </c:multiLvlStrCache>
            </c:multiLvlStrRef>
          </c:cat>
          <c:val>
            <c:numRef>
              <c:f>'F122'!$D$7:$D$63</c:f>
              <c:numCache>
                <c:formatCode>_-* #,##0_-;\-* #,##0_-;_-* "-"??_-;_-@_-</c:formatCode>
                <c:ptCount val="57"/>
                <c:pt idx="0">
                  <c:v>-12.02154303939701</c:v>
                </c:pt>
                <c:pt idx="1">
                  <c:v>-4.8447538822419043</c:v>
                </c:pt>
                <c:pt idx="2">
                  <c:v>7.4005116506713184</c:v>
                </c:pt>
                <c:pt idx="3">
                  <c:v>-10.686347492388071</c:v>
                </c:pt>
                <c:pt idx="4">
                  <c:v>14.291485960808073</c:v>
                </c:pt>
                <c:pt idx="5">
                  <c:v>-2.7143990105069133</c:v>
                </c:pt>
                <c:pt idx="6">
                  <c:v>-2.3842676047025013</c:v>
                </c:pt>
                <c:pt idx="7">
                  <c:v>9.3047175860867046</c:v>
                </c:pt>
                <c:pt idx="8">
                  <c:v>-4.9618710117193316</c:v>
                </c:pt>
                <c:pt idx="9">
                  <c:v>3.6682521166110482</c:v>
                </c:pt>
                <c:pt idx="10">
                  <c:v>1.6450186904582498</c:v>
                </c:pt>
                <c:pt idx="11">
                  <c:v>0.94340826656435561</c:v>
                </c:pt>
                <c:pt idx="12">
                  <c:v>-4.7526787056992132</c:v>
                </c:pt>
                <c:pt idx="13">
                  <c:v>-7.422117088172814</c:v>
                </c:pt>
                <c:pt idx="14">
                  <c:v>6.7583125773424735</c:v>
                </c:pt>
                <c:pt idx="15">
                  <c:v>2.8665465673245638</c:v>
                </c:pt>
                <c:pt idx="16">
                  <c:v>3.0439370404591504</c:v>
                </c:pt>
                <c:pt idx="17">
                  <c:v>3.008191782893078</c:v>
                </c:pt>
                <c:pt idx="18">
                  <c:v>-0.45817036467721889</c:v>
                </c:pt>
                <c:pt idx="19">
                  <c:v>1.2313032038935785</c:v>
                </c:pt>
                <c:pt idx="20">
                  <c:v>-1.2600246804466702</c:v>
                </c:pt>
                <c:pt idx="21">
                  <c:v>8.628865713549061</c:v>
                </c:pt>
                <c:pt idx="22">
                  <c:v>-2.8386049890249665</c:v>
                </c:pt>
                <c:pt idx="23">
                  <c:v>-4.6354987659124429</c:v>
                </c:pt>
                <c:pt idx="24">
                  <c:v>-5.3516688371761045</c:v>
                </c:pt>
                <c:pt idx="25">
                  <c:v>-7.1866163670527987</c:v>
                </c:pt>
                <c:pt idx="26">
                  <c:v>12.372429190207848</c:v>
                </c:pt>
                <c:pt idx="27">
                  <c:v>-4.648499589445775</c:v>
                </c:pt>
                <c:pt idx="28">
                  <c:v>3.7306480095238626</c:v>
                </c:pt>
                <c:pt idx="29">
                  <c:v>-1.1964556715668893</c:v>
                </c:pt>
                <c:pt idx="30">
                  <c:v>1.6938530144338044</c:v>
                </c:pt>
                <c:pt idx="31">
                  <c:v>-0.58446363845920946</c:v>
                </c:pt>
                <c:pt idx="32">
                  <c:v>0.86643605496510601</c:v>
                </c:pt>
                <c:pt idx="33">
                  <c:v>4.4089911267980746</c:v>
                </c:pt>
                <c:pt idx="34">
                  <c:v>-3.4039078822192579</c:v>
                </c:pt>
                <c:pt idx="35">
                  <c:v>2.4923487963242112</c:v>
                </c:pt>
                <c:pt idx="36">
                  <c:v>-9.1564572703572136</c:v>
                </c:pt>
                <c:pt idx="37">
                  <c:v>-6.6694518595727779</c:v>
                </c:pt>
                <c:pt idx="38">
                  <c:v>12.992762677877542</c:v>
                </c:pt>
                <c:pt idx="39">
                  <c:v>-21.912171164860286</c:v>
                </c:pt>
                <c:pt idx="40">
                  <c:v>2.8429525048793907</c:v>
                </c:pt>
                <c:pt idx="41">
                  <c:v>10.661668433297953</c:v>
                </c:pt>
                <c:pt idx="42">
                  <c:v>4.4399595975919199</c:v>
                </c:pt>
                <c:pt idx="43" formatCode="_(* #,##0.00_);_(* \(#,##0.00\);_(* &quot;-&quot;??_);_(@_)">
                  <c:v>-1.1322752060943349</c:v>
                </c:pt>
                <c:pt idx="44">
                  <c:v>0.87115017161572605</c:v>
                </c:pt>
                <c:pt idx="45">
                  <c:v>7.5960028301032558</c:v>
                </c:pt>
                <c:pt idx="46">
                  <c:v>8.004625726065763E-2</c:v>
                </c:pt>
                <c:pt idx="47">
                  <c:v>9.2702664647162614</c:v>
                </c:pt>
                <c:pt idx="48">
                  <c:v>-12.573429501109331</c:v>
                </c:pt>
                <c:pt idx="49">
                  <c:v>-1.5839829755037376</c:v>
                </c:pt>
                <c:pt idx="50">
                  <c:v>16.422313237591915</c:v>
                </c:pt>
                <c:pt idx="51">
                  <c:v>-6.3440124110643676</c:v>
                </c:pt>
                <c:pt idx="52">
                  <c:v>1.521261209709569</c:v>
                </c:pt>
                <c:pt idx="53">
                  <c:v>6.7847392550811279</c:v>
                </c:pt>
                <c:pt idx="54">
                  <c:v>-0.60485795247952034</c:v>
                </c:pt>
                <c:pt idx="55">
                  <c:v>0.96040649402542344</c:v>
                </c:pt>
                <c:pt idx="56" formatCode="_(* #,##0.00_);_(* \(#,##0.00\);_(* &quot;-&quot;??_);_(@_)">
                  <c:v>-6.7365024346357175E-2</c:v>
                </c:pt>
              </c:numCache>
            </c:numRef>
          </c:val>
          <c:extLst>
            <c:ext xmlns:c16="http://schemas.microsoft.com/office/drawing/2014/chart" uri="{C3380CC4-5D6E-409C-BE32-E72D297353CC}">
              <c16:uniqueId val="{00000000-94F5-46BC-905B-9BD09D68EDFC}"/>
            </c:ext>
          </c:extLst>
        </c:ser>
        <c:dLbls>
          <c:showLegendKey val="0"/>
          <c:showVal val="0"/>
          <c:showCatName val="0"/>
          <c:showSerName val="0"/>
          <c:showPercent val="0"/>
          <c:showBubbleSize val="0"/>
        </c:dLbls>
        <c:gapWidth val="150"/>
        <c:axId val="604730927"/>
        <c:axId val="1"/>
      </c:barChart>
      <c:lineChart>
        <c:grouping val="standard"/>
        <c:varyColors val="0"/>
        <c:ser>
          <c:idx val="1"/>
          <c:order val="1"/>
          <c:tx>
            <c:strRef>
              <c:f>'F122'!$E$6</c:f>
              <c:strCache>
                <c:ptCount val="1"/>
                <c:pt idx="0">
                  <c:v> Índice </c:v>
                </c:pt>
              </c:strCache>
            </c:strRef>
          </c:tx>
          <c:spPr>
            <a:ln w="28575" cap="rnd">
              <a:solidFill>
                <a:srgbClr val="FBBB27"/>
              </a:solidFill>
              <a:round/>
            </a:ln>
            <a:effectLst/>
          </c:spPr>
          <c:marker>
            <c:symbol val="none"/>
          </c:marker>
          <c:cat>
            <c:multiLvlStrRef>
              <c:f>'F122'!$B$7:$C$63</c:f>
              <c:multiLvlStrCache>
                <c:ptCount val="57"/>
                <c:lvl>
                  <c:pt idx="0">
                    <c:v>En</c:v>
                  </c:pt>
                  <c:pt idx="1">
                    <c:v>feb</c:v>
                  </c:pt>
                  <c:pt idx="2">
                    <c:v>mar</c:v>
                  </c:pt>
                  <c:pt idx="3">
                    <c:v>abr</c:v>
                  </c:pt>
                  <c:pt idx="4">
                    <c:v>may</c:v>
                  </c:pt>
                  <c:pt idx="5">
                    <c:v>jun</c:v>
                  </c:pt>
                  <c:pt idx="6">
                    <c:v>jul</c:v>
                  </c:pt>
                  <c:pt idx="7">
                    <c:v>ago</c:v>
                  </c:pt>
                  <c:pt idx="8">
                    <c:v>sept</c:v>
                  </c:pt>
                  <c:pt idx="9">
                    <c:v>oct</c:v>
                  </c:pt>
                  <c:pt idx="10">
                    <c:v>nov</c:v>
                  </c:pt>
                  <c:pt idx="11">
                    <c:v>dic</c:v>
                  </c:pt>
                  <c:pt idx="12">
                    <c:v>En</c:v>
                  </c:pt>
                  <c:pt idx="13">
                    <c:v>feb</c:v>
                  </c:pt>
                  <c:pt idx="14">
                    <c:v>mar</c:v>
                  </c:pt>
                  <c:pt idx="15">
                    <c:v>abr</c:v>
                  </c:pt>
                  <c:pt idx="16">
                    <c:v>may</c:v>
                  </c:pt>
                  <c:pt idx="17">
                    <c:v>jun</c:v>
                  </c:pt>
                  <c:pt idx="18">
                    <c:v>jul</c:v>
                  </c:pt>
                  <c:pt idx="19">
                    <c:v>ago</c:v>
                  </c:pt>
                  <c:pt idx="20">
                    <c:v>sept</c:v>
                  </c:pt>
                  <c:pt idx="21">
                    <c:v>oct</c:v>
                  </c:pt>
                  <c:pt idx="22">
                    <c:v>nov</c:v>
                  </c:pt>
                  <c:pt idx="23">
                    <c:v>dic</c:v>
                  </c:pt>
                  <c:pt idx="24">
                    <c:v>En</c:v>
                  </c:pt>
                  <c:pt idx="25">
                    <c:v>feb</c:v>
                  </c:pt>
                  <c:pt idx="26">
                    <c:v>mar</c:v>
                  </c:pt>
                  <c:pt idx="27">
                    <c:v>abr</c:v>
                  </c:pt>
                  <c:pt idx="28">
                    <c:v>may</c:v>
                  </c:pt>
                  <c:pt idx="29">
                    <c:v>jun</c:v>
                  </c:pt>
                  <c:pt idx="30">
                    <c:v>jul</c:v>
                  </c:pt>
                  <c:pt idx="31">
                    <c:v>ago</c:v>
                  </c:pt>
                  <c:pt idx="32">
                    <c:v>sept</c:v>
                  </c:pt>
                  <c:pt idx="33">
                    <c:v>oct</c:v>
                  </c:pt>
                  <c:pt idx="34">
                    <c:v>nov</c:v>
                  </c:pt>
                  <c:pt idx="35">
                    <c:v>dic</c:v>
                  </c:pt>
                  <c:pt idx="36">
                    <c:v>En</c:v>
                  </c:pt>
                  <c:pt idx="37">
                    <c:v>feb</c:v>
                  </c:pt>
                  <c:pt idx="38">
                    <c:v>mar</c:v>
                  </c:pt>
                  <c:pt idx="39">
                    <c:v>abr</c:v>
                  </c:pt>
                  <c:pt idx="40">
                    <c:v>may</c:v>
                  </c:pt>
                  <c:pt idx="41">
                    <c:v>jun</c:v>
                  </c:pt>
                  <c:pt idx="42">
                    <c:v>jul</c:v>
                  </c:pt>
                  <c:pt idx="43">
                    <c:v>ago</c:v>
                  </c:pt>
                  <c:pt idx="44">
                    <c:v>sept</c:v>
                  </c:pt>
                  <c:pt idx="45">
                    <c:v>oct</c:v>
                  </c:pt>
                  <c:pt idx="46">
                    <c:v>nov</c:v>
                  </c:pt>
                  <c:pt idx="47">
                    <c:v>dic</c:v>
                  </c:pt>
                  <c:pt idx="48">
                    <c:v>En</c:v>
                  </c:pt>
                  <c:pt idx="49">
                    <c:v>feb</c:v>
                  </c:pt>
                  <c:pt idx="50">
                    <c:v>mar</c:v>
                  </c:pt>
                  <c:pt idx="51">
                    <c:v>abr</c:v>
                  </c:pt>
                  <c:pt idx="52">
                    <c:v>may</c:v>
                  </c:pt>
                  <c:pt idx="53">
                    <c:v>jun</c:v>
                  </c:pt>
                  <c:pt idx="54">
                    <c:v>jul</c:v>
                  </c:pt>
                  <c:pt idx="55">
                    <c:v>ago</c:v>
                  </c:pt>
                  <c:pt idx="56">
                    <c:v>sept</c:v>
                  </c:pt>
                </c:lvl>
                <c:lvl>
                  <c:pt idx="0">
                    <c:v>2017</c:v>
                  </c:pt>
                  <c:pt idx="12">
                    <c:v>2018</c:v>
                  </c:pt>
                  <c:pt idx="24">
                    <c:v>2019</c:v>
                  </c:pt>
                  <c:pt idx="36">
                    <c:v>2020</c:v>
                  </c:pt>
                  <c:pt idx="48">
                    <c:v>2021</c:v>
                  </c:pt>
                </c:lvl>
              </c:multiLvlStrCache>
            </c:multiLvlStrRef>
          </c:cat>
          <c:val>
            <c:numRef>
              <c:f>'F122'!$E$7:$E$63</c:f>
              <c:numCache>
                <c:formatCode>_-* #,##0_-;\-* #,##0_-;_-* "-"??_-;_-@_-</c:formatCode>
                <c:ptCount val="57"/>
                <c:pt idx="0">
                  <c:v>115.99312569</c:v>
                </c:pt>
                <c:pt idx="1">
                  <c:v>110.37354422999999</c:v>
                </c:pt>
                <c:pt idx="2">
                  <c:v>118.54175123</c:v>
                </c:pt>
                <c:pt idx="3">
                  <c:v>105.87396776999999</c:v>
                </c:pt>
                <c:pt idx="4">
                  <c:v>121.00493101000001</c:v>
                </c:pt>
                <c:pt idx="5">
                  <c:v>117.72037435999999</c:v>
                </c:pt>
                <c:pt idx="6">
                  <c:v>114.91360561</c:v>
                </c:pt>
                <c:pt idx="7">
                  <c:v>125.60599207999999</c:v>
                </c:pt>
                <c:pt idx="8">
                  <c:v>119.37358476999999</c:v>
                </c:pt>
                <c:pt idx="9">
                  <c:v>123.75250882</c:v>
                </c:pt>
                <c:pt idx="10">
                  <c:v>125.78826072</c:v>
                </c:pt>
                <c:pt idx="11">
                  <c:v>126.97495757</c:v>
                </c:pt>
                <c:pt idx="12">
                  <c:v>120.9402458</c:v>
                </c:pt>
                <c:pt idx="13">
                  <c:v>111.96391915</c:v>
                </c:pt>
                <c:pt idx="14">
                  <c:v>119.53079078</c:v>
                </c:pt>
                <c:pt idx="15">
                  <c:v>122.95719656</c:v>
                </c:pt>
                <c:pt idx="16">
                  <c:v>126.69993621</c:v>
                </c:pt>
                <c:pt idx="17">
                  <c:v>130.51131328</c:v>
                </c:pt>
                <c:pt idx="18">
                  <c:v>129.91334911999999</c:v>
                </c:pt>
                <c:pt idx="19">
                  <c:v>131.51297635</c:v>
                </c:pt>
                <c:pt idx="20">
                  <c:v>129.85588039000001</c:v>
                </c:pt>
                <c:pt idx="21">
                  <c:v>141.06096993</c:v>
                </c:pt>
                <c:pt idx="22">
                  <c:v>137.05680620000001</c:v>
                </c:pt>
                <c:pt idx="23">
                  <c:v>130.70353964</c:v>
                </c:pt>
                <c:pt idx="24">
                  <c:v>123.70871904000001</c:v>
                </c:pt>
                <c:pt idx="25">
                  <c:v>114.81824799</c:v>
                </c:pt>
                <c:pt idx="26">
                  <c:v>129.02405442</c:v>
                </c:pt>
                <c:pt idx="27">
                  <c:v>123.02637178000001</c:v>
                </c:pt>
                <c:pt idx="28">
                  <c:v>127.61605267</c:v>
                </c:pt>
                <c:pt idx="29">
                  <c:v>126.08918317</c:v>
                </c:pt>
                <c:pt idx="30">
                  <c:v>128.2249486</c:v>
                </c:pt>
                <c:pt idx="31">
                  <c:v>127.47552039999999</c:v>
                </c:pt>
                <c:pt idx="32">
                  <c:v>128.58001426999999</c:v>
                </c:pt>
                <c:pt idx="33">
                  <c:v>134.24909568999999</c:v>
                </c:pt>
                <c:pt idx="34">
                  <c:v>129.67938014000001</c:v>
                </c:pt>
                <c:pt idx="35">
                  <c:v>132.91144260999999</c:v>
                </c:pt>
                <c:pt idx="36">
                  <c:v>120.74146316</c:v>
                </c:pt>
                <c:pt idx="37">
                  <c:v>112.68866939999999</c:v>
                </c:pt>
                <c:pt idx="38">
                  <c:v>127.33004078</c:v>
                </c:pt>
                <c:pt idx="39">
                  <c:v>99.4292643</c:v>
                </c:pt>
                <c:pt idx="40">
                  <c:v>102.25599106</c:v>
                </c:pt>
                <c:pt idx="41">
                  <c:v>113.15818578</c:v>
                </c:pt>
                <c:pt idx="42">
                  <c:v>118.18236351</c:v>
                </c:pt>
                <c:pt idx="43" formatCode="_-* #,##0.0_-;\-* #,##0.0_-;_-* &quot;-&quot;??_-;_-@_-">
                  <c:v>116.84421390999999</c:v>
                </c:pt>
                <c:pt idx="44" formatCode="_-* #,##0.0_-;\-* #,##0.0_-;_-* &quot;-&quot;??_-;_-@_-">
                  <c:v>117.86210248</c:v>
                </c:pt>
                <c:pt idx="45">
                  <c:v>126.81491112</c:v>
                </c:pt>
                <c:pt idx="46">
                  <c:v>126.91642170999999</c:v>
                </c:pt>
                <c:pt idx="47">
                  <c:v>138.68191218999999</c:v>
                </c:pt>
                <c:pt idx="48">
                  <c:v>121.24483973</c:v>
                </c:pt>
                <c:pt idx="49">
                  <c:v>119.32434211</c:v>
                </c:pt>
                <c:pt idx="50">
                  <c:v>138.92015934</c:v>
                </c:pt>
                <c:pt idx="51">
                  <c:v>130.10704719</c:v>
                </c:pt>
                <c:pt idx="52">
                  <c:v>132.08631523</c:v>
                </c:pt>
                <c:pt idx="53">
                  <c:v>141.04802731000001</c:v>
                </c:pt>
                <c:pt idx="54">
                  <c:v>140.19488709999999</c:v>
                </c:pt>
                <c:pt idx="55">
                  <c:v>141.5413279</c:v>
                </c:pt>
                <c:pt idx="56" formatCode="_-* #,##0.0_-;\-* #,##0.0_-;_-* &quot;-&quot;??_-;_-@_-">
                  <c:v>141.44597855000001</c:v>
                </c:pt>
              </c:numCache>
            </c:numRef>
          </c:val>
          <c:smooth val="0"/>
          <c:extLst>
            <c:ext xmlns:c16="http://schemas.microsoft.com/office/drawing/2014/chart" uri="{C3380CC4-5D6E-409C-BE32-E72D297353CC}">
              <c16:uniqueId val="{00000001-94F5-46BC-905B-9BD09D68EDFC}"/>
            </c:ext>
          </c:extLst>
        </c:ser>
        <c:dLbls>
          <c:showLegendKey val="0"/>
          <c:showVal val="0"/>
          <c:showCatName val="0"/>
          <c:showSerName val="0"/>
          <c:showPercent val="0"/>
          <c:showBubbleSize val="0"/>
        </c:dLbls>
        <c:marker val="1"/>
        <c:smooth val="0"/>
        <c:axId val="3"/>
        <c:axId val="4"/>
      </c:lineChart>
      <c:catAx>
        <c:axId val="604730927"/>
        <c:scaling>
          <c:orientation val="minMax"/>
        </c:scaling>
        <c:delete val="0"/>
        <c:axPos val="b"/>
        <c:numFmt formatCode="m/d/yyyy" sourceLinked="0"/>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sz="1000"/>
            </a:pPr>
            <a:endParaRPr lang="es-MX"/>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sz="1000" b="0"/>
                </a:pPr>
                <a:r>
                  <a:rPr lang="es-MX" sz="1000" b="0" i="0" baseline="0">
                    <a:effectLst/>
                  </a:rPr>
                  <a:t>Variación mensual, %</a:t>
                </a:r>
                <a:endParaRPr lang="es-MX" sz="1000">
                  <a:effectLst/>
                </a:endParaRPr>
              </a:p>
            </c:rich>
          </c:tx>
          <c:overlay val="0"/>
          <c:spPr>
            <a:noFill/>
            <a:ln w="25400">
              <a:noFill/>
            </a:ln>
          </c:spPr>
        </c:title>
        <c:numFmt formatCode="_-* #,##0_-;\-* #,##0_-;_-* &quot;-&quot;??_-;_-@_-" sourceLinked="1"/>
        <c:majorTickMark val="none"/>
        <c:minorTickMark val="none"/>
        <c:tickLblPos val="nextTo"/>
        <c:spPr>
          <a:ln w="6350">
            <a:noFill/>
          </a:ln>
        </c:spPr>
        <c:txPr>
          <a:bodyPr rot="-60000000" vert="horz"/>
          <a:lstStyle/>
          <a:p>
            <a:pPr>
              <a:defRPr sz="1000"/>
            </a:pPr>
            <a:endParaRPr lang="es-MX"/>
          </a:p>
        </c:txPr>
        <c:crossAx val="604730927"/>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rot="-5400000" vert="horz"/>
              <a:lstStyle/>
              <a:p>
                <a:pPr>
                  <a:defRPr sz="1000"/>
                </a:pPr>
                <a:r>
                  <a:rPr lang="es-MX" sz="1000" b="0" i="0" u="none" strike="noStrike" baseline="0">
                    <a:effectLst/>
                  </a:rPr>
                  <a:t>Índice</a:t>
                </a:r>
                <a:endParaRPr lang="es-MX" sz="1000"/>
              </a:p>
            </c:rich>
          </c:tx>
          <c:overlay val="0"/>
          <c:spPr>
            <a:noFill/>
            <a:ln w="25400">
              <a:noFill/>
            </a:ln>
          </c:spPr>
        </c:title>
        <c:numFmt formatCode="_-* #,##0_-;\-* #,##0_-;_-* &quot;-&quot;??_-;_-@_-" sourceLinked="1"/>
        <c:majorTickMark val="out"/>
        <c:minorTickMark val="none"/>
        <c:tickLblPos val="nextTo"/>
        <c:spPr>
          <a:ln w="6350">
            <a:noFill/>
          </a:ln>
        </c:spPr>
        <c:txPr>
          <a:bodyPr rot="-60000000" vert="horz"/>
          <a:lstStyle/>
          <a:p>
            <a:pPr>
              <a:defRPr sz="1000"/>
            </a:pPr>
            <a:endParaRPr lang="es-MX"/>
          </a:p>
        </c:txPr>
        <c:crossAx val="3"/>
        <c:crosses val="max"/>
        <c:crossBetween val="between"/>
      </c:valAx>
      <c:spPr>
        <a:noFill/>
        <a:ln w="25400">
          <a:noFill/>
        </a:ln>
      </c:spPr>
    </c:plotArea>
    <c:legend>
      <c:legendPos val="b"/>
      <c:overlay val="0"/>
      <c:spPr>
        <a:noFill/>
        <a:ln w="25400">
          <a:noFill/>
        </a:ln>
      </c:spPr>
      <c:txPr>
        <a:bodyPr rot="0" vert="horz"/>
        <a:lstStyle/>
        <a:p>
          <a:pPr>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6D25-45E1-837C-B58DB4062997}"/>
              </c:ext>
            </c:extLst>
          </c:dPt>
          <c:dPt>
            <c:idx val="1"/>
            <c:invertIfNegative val="0"/>
            <c:bubble3D val="0"/>
            <c:spPr>
              <a:solidFill>
                <a:srgbClr val="7C878E"/>
              </a:solidFill>
              <a:ln>
                <a:noFill/>
              </a:ln>
              <a:effectLst/>
            </c:spPr>
            <c:extLst>
              <c:ext xmlns:c16="http://schemas.microsoft.com/office/drawing/2014/chart" uri="{C3380CC4-5D6E-409C-BE32-E72D297353CC}">
                <c16:uniqueId val="{00000003-6D25-45E1-837C-B58DB4062997}"/>
              </c:ext>
            </c:extLst>
          </c:dPt>
          <c:dPt>
            <c:idx val="2"/>
            <c:invertIfNegative val="0"/>
            <c:bubble3D val="0"/>
            <c:spPr>
              <a:solidFill>
                <a:srgbClr val="7C878E"/>
              </a:solidFill>
              <a:ln>
                <a:noFill/>
              </a:ln>
              <a:effectLst/>
            </c:spPr>
            <c:extLst>
              <c:ext xmlns:c16="http://schemas.microsoft.com/office/drawing/2014/chart" uri="{C3380CC4-5D6E-409C-BE32-E72D297353CC}">
                <c16:uniqueId val="{00000005-6D25-45E1-837C-B58DB4062997}"/>
              </c:ext>
            </c:extLst>
          </c:dPt>
          <c:dPt>
            <c:idx val="3"/>
            <c:invertIfNegative val="0"/>
            <c:bubble3D val="0"/>
            <c:spPr>
              <a:solidFill>
                <a:srgbClr val="7C878E"/>
              </a:solidFill>
              <a:ln>
                <a:noFill/>
              </a:ln>
              <a:effectLst/>
            </c:spPr>
            <c:extLst>
              <c:ext xmlns:c16="http://schemas.microsoft.com/office/drawing/2014/chart" uri="{C3380CC4-5D6E-409C-BE32-E72D297353CC}">
                <c16:uniqueId val="{00000007-6D25-45E1-837C-B58DB4062997}"/>
              </c:ext>
            </c:extLst>
          </c:dPt>
          <c:dPt>
            <c:idx val="4"/>
            <c:invertIfNegative val="0"/>
            <c:bubble3D val="0"/>
            <c:spPr>
              <a:solidFill>
                <a:srgbClr val="7C878E"/>
              </a:solidFill>
              <a:ln>
                <a:noFill/>
              </a:ln>
              <a:effectLst/>
            </c:spPr>
            <c:extLst>
              <c:ext xmlns:c16="http://schemas.microsoft.com/office/drawing/2014/chart" uri="{C3380CC4-5D6E-409C-BE32-E72D297353CC}">
                <c16:uniqueId val="{00000009-6D25-45E1-837C-B58DB4062997}"/>
              </c:ext>
            </c:extLst>
          </c:dPt>
          <c:dPt>
            <c:idx val="5"/>
            <c:invertIfNegative val="0"/>
            <c:bubble3D val="0"/>
            <c:spPr>
              <a:solidFill>
                <a:srgbClr val="7C878E"/>
              </a:solidFill>
              <a:ln>
                <a:noFill/>
              </a:ln>
              <a:effectLst/>
            </c:spPr>
            <c:extLst>
              <c:ext xmlns:c16="http://schemas.microsoft.com/office/drawing/2014/chart" uri="{C3380CC4-5D6E-409C-BE32-E72D297353CC}">
                <c16:uniqueId val="{0000000B-6D25-45E1-837C-B58DB4062997}"/>
              </c:ext>
            </c:extLst>
          </c:dPt>
          <c:dPt>
            <c:idx val="6"/>
            <c:invertIfNegative val="0"/>
            <c:bubble3D val="0"/>
            <c:spPr>
              <a:solidFill>
                <a:srgbClr val="7C878E"/>
              </a:solidFill>
              <a:ln>
                <a:noFill/>
              </a:ln>
              <a:effectLst/>
            </c:spPr>
            <c:extLst>
              <c:ext xmlns:c16="http://schemas.microsoft.com/office/drawing/2014/chart" uri="{C3380CC4-5D6E-409C-BE32-E72D297353CC}">
                <c16:uniqueId val="{0000000D-6D25-45E1-837C-B58DB4062997}"/>
              </c:ext>
            </c:extLst>
          </c:dPt>
          <c:dPt>
            <c:idx val="7"/>
            <c:invertIfNegative val="0"/>
            <c:bubble3D val="0"/>
            <c:spPr>
              <a:solidFill>
                <a:srgbClr val="7C878E"/>
              </a:solidFill>
              <a:ln>
                <a:noFill/>
              </a:ln>
              <a:effectLst/>
            </c:spPr>
            <c:extLst>
              <c:ext xmlns:c16="http://schemas.microsoft.com/office/drawing/2014/chart" uri="{C3380CC4-5D6E-409C-BE32-E72D297353CC}">
                <c16:uniqueId val="{0000000F-6D25-45E1-837C-B58DB4062997}"/>
              </c:ext>
            </c:extLst>
          </c:dPt>
          <c:dPt>
            <c:idx val="8"/>
            <c:invertIfNegative val="0"/>
            <c:bubble3D val="0"/>
            <c:spPr>
              <a:solidFill>
                <a:srgbClr val="7C878E"/>
              </a:solidFill>
              <a:ln>
                <a:noFill/>
              </a:ln>
              <a:effectLst/>
            </c:spPr>
            <c:extLst>
              <c:ext xmlns:c16="http://schemas.microsoft.com/office/drawing/2014/chart" uri="{C3380CC4-5D6E-409C-BE32-E72D297353CC}">
                <c16:uniqueId val="{00000011-6D25-45E1-837C-B58DB4062997}"/>
              </c:ext>
            </c:extLst>
          </c:dPt>
          <c:dPt>
            <c:idx val="9"/>
            <c:invertIfNegative val="0"/>
            <c:bubble3D val="0"/>
            <c:spPr>
              <a:solidFill>
                <a:srgbClr val="7C878E"/>
              </a:solidFill>
              <a:ln>
                <a:noFill/>
              </a:ln>
              <a:effectLst/>
            </c:spPr>
            <c:extLst>
              <c:ext xmlns:c16="http://schemas.microsoft.com/office/drawing/2014/chart" uri="{C3380CC4-5D6E-409C-BE32-E72D297353CC}">
                <c16:uniqueId val="{00000013-6D25-45E1-837C-B58DB4062997}"/>
              </c:ext>
            </c:extLst>
          </c:dPt>
          <c:dPt>
            <c:idx val="10"/>
            <c:invertIfNegative val="0"/>
            <c:bubble3D val="0"/>
            <c:spPr>
              <a:solidFill>
                <a:srgbClr val="7C878E"/>
              </a:solidFill>
              <a:ln>
                <a:noFill/>
              </a:ln>
              <a:effectLst/>
            </c:spPr>
            <c:extLst>
              <c:ext xmlns:c16="http://schemas.microsoft.com/office/drawing/2014/chart" uri="{C3380CC4-5D6E-409C-BE32-E72D297353CC}">
                <c16:uniqueId val="{00000015-6D25-45E1-837C-B58DB4062997}"/>
              </c:ext>
            </c:extLst>
          </c:dPt>
          <c:dPt>
            <c:idx val="11"/>
            <c:invertIfNegative val="0"/>
            <c:bubble3D val="0"/>
            <c:spPr>
              <a:solidFill>
                <a:srgbClr val="7C878E"/>
              </a:solidFill>
              <a:ln>
                <a:noFill/>
              </a:ln>
              <a:effectLst/>
            </c:spPr>
            <c:extLst>
              <c:ext xmlns:c16="http://schemas.microsoft.com/office/drawing/2014/chart" uri="{C3380CC4-5D6E-409C-BE32-E72D297353CC}">
                <c16:uniqueId val="{00000017-6D25-45E1-837C-B58DB4062997}"/>
              </c:ext>
            </c:extLst>
          </c:dPt>
          <c:dPt>
            <c:idx val="12"/>
            <c:invertIfNegative val="0"/>
            <c:bubble3D val="0"/>
            <c:spPr>
              <a:solidFill>
                <a:srgbClr val="7C878E"/>
              </a:solidFill>
              <a:ln>
                <a:noFill/>
              </a:ln>
              <a:effectLst/>
            </c:spPr>
            <c:extLst>
              <c:ext xmlns:c16="http://schemas.microsoft.com/office/drawing/2014/chart" uri="{C3380CC4-5D6E-409C-BE32-E72D297353CC}">
                <c16:uniqueId val="{00000019-6D25-45E1-837C-B58DB4062997}"/>
              </c:ext>
            </c:extLst>
          </c:dPt>
          <c:dPt>
            <c:idx val="13"/>
            <c:invertIfNegative val="0"/>
            <c:bubble3D val="0"/>
            <c:spPr>
              <a:solidFill>
                <a:srgbClr val="7C878E"/>
              </a:solidFill>
              <a:ln>
                <a:noFill/>
              </a:ln>
              <a:effectLst/>
            </c:spPr>
            <c:extLst>
              <c:ext xmlns:c16="http://schemas.microsoft.com/office/drawing/2014/chart" uri="{C3380CC4-5D6E-409C-BE32-E72D297353CC}">
                <c16:uniqueId val="{0000001B-6D25-45E1-837C-B58DB4062997}"/>
              </c:ext>
            </c:extLst>
          </c:dPt>
          <c:dPt>
            <c:idx val="14"/>
            <c:invertIfNegative val="0"/>
            <c:bubble3D val="0"/>
            <c:spPr>
              <a:solidFill>
                <a:srgbClr val="7C878E"/>
              </a:solidFill>
              <a:ln>
                <a:noFill/>
              </a:ln>
              <a:effectLst/>
            </c:spPr>
            <c:extLst>
              <c:ext xmlns:c16="http://schemas.microsoft.com/office/drawing/2014/chart" uri="{C3380CC4-5D6E-409C-BE32-E72D297353CC}">
                <c16:uniqueId val="{0000001D-6D25-45E1-837C-B58DB4062997}"/>
              </c:ext>
            </c:extLst>
          </c:dPt>
          <c:dPt>
            <c:idx val="15"/>
            <c:invertIfNegative val="0"/>
            <c:bubble3D val="0"/>
            <c:spPr>
              <a:solidFill>
                <a:srgbClr val="7C878E"/>
              </a:solidFill>
              <a:ln>
                <a:noFill/>
              </a:ln>
              <a:effectLst/>
            </c:spPr>
            <c:extLst>
              <c:ext xmlns:c16="http://schemas.microsoft.com/office/drawing/2014/chart" uri="{C3380CC4-5D6E-409C-BE32-E72D297353CC}">
                <c16:uniqueId val="{0000001F-6D25-45E1-837C-B58DB4062997}"/>
              </c:ext>
            </c:extLst>
          </c:dPt>
          <c:dPt>
            <c:idx val="16"/>
            <c:invertIfNegative val="0"/>
            <c:bubble3D val="0"/>
            <c:spPr>
              <a:solidFill>
                <a:srgbClr val="7C878E"/>
              </a:solidFill>
              <a:ln>
                <a:noFill/>
              </a:ln>
              <a:effectLst/>
            </c:spPr>
            <c:extLst>
              <c:ext xmlns:c16="http://schemas.microsoft.com/office/drawing/2014/chart" uri="{C3380CC4-5D6E-409C-BE32-E72D297353CC}">
                <c16:uniqueId val="{00000021-6D25-45E1-837C-B58DB4062997}"/>
              </c:ext>
            </c:extLst>
          </c:dPt>
          <c:dPt>
            <c:idx val="17"/>
            <c:invertIfNegative val="0"/>
            <c:bubble3D val="0"/>
            <c:spPr>
              <a:solidFill>
                <a:srgbClr val="7C878E"/>
              </a:solidFill>
              <a:ln>
                <a:noFill/>
              </a:ln>
              <a:effectLst/>
            </c:spPr>
            <c:extLst>
              <c:ext xmlns:c16="http://schemas.microsoft.com/office/drawing/2014/chart" uri="{C3380CC4-5D6E-409C-BE32-E72D297353CC}">
                <c16:uniqueId val="{00000023-6D25-45E1-837C-B58DB4062997}"/>
              </c:ext>
            </c:extLst>
          </c:dPt>
          <c:dPt>
            <c:idx val="21"/>
            <c:invertIfNegative val="0"/>
            <c:bubble3D val="0"/>
            <c:spPr>
              <a:solidFill>
                <a:srgbClr val="95682B"/>
              </a:solidFill>
              <a:ln>
                <a:noFill/>
              </a:ln>
              <a:effectLst/>
            </c:spPr>
            <c:extLst>
              <c:ext xmlns:c16="http://schemas.microsoft.com/office/drawing/2014/chart" uri="{C3380CC4-5D6E-409C-BE32-E72D297353CC}">
                <c16:uniqueId val="{00000025-6D25-45E1-837C-B58DB4062997}"/>
              </c:ext>
            </c:extLst>
          </c:dPt>
          <c:dPt>
            <c:idx val="28"/>
            <c:invertIfNegative val="0"/>
            <c:bubble3D val="0"/>
            <c:spPr>
              <a:solidFill>
                <a:srgbClr val="FBBB27"/>
              </a:solidFill>
              <a:ln>
                <a:noFill/>
              </a:ln>
              <a:effectLst/>
            </c:spPr>
            <c:extLst>
              <c:ext xmlns:c16="http://schemas.microsoft.com/office/drawing/2014/chart" uri="{C3380CC4-5D6E-409C-BE32-E72D297353CC}">
                <c16:uniqueId val="{00000027-6D25-45E1-837C-B58DB4062997}"/>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'F123'!$A$7:$A$39</c:f>
              <c:strCache>
                <c:ptCount val="33"/>
                <c:pt idx="0">
                  <c:v>Oaxaca</c:v>
                </c:pt>
                <c:pt idx="1">
                  <c:v>Nayarit</c:v>
                </c:pt>
                <c:pt idx="2">
                  <c:v>Zacatecas</c:v>
                </c:pt>
                <c:pt idx="3">
                  <c:v>Aguascalientes</c:v>
                </c:pt>
                <c:pt idx="4">
                  <c:v>Sinaloa</c:v>
                </c:pt>
                <c:pt idx="5">
                  <c:v>Querétaro</c:v>
                </c:pt>
                <c:pt idx="6">
                  <c:v>Michoacán</c:v>
                </c:pt>
                <c:pt idx="7">
                  <c:v>Colima</c:v>
                </c:pt>
                <c:pt idx="8">
                  <c:v>Chiapas</c:v>
                </c:pt>
                <c:pt idx="9">
                  <c:v>Durango</c:v>
                </c:pt>
                <c:pt idx="10">
                  <c:v>Guerrero</c:v>
                </c:pt>
                <c:pt idx="11">
                  <c:v>Puebla</c:v>
                </c:pt>
                <c:pt idx="12">
                  <c:v>Morelos</c:v>
                </c:pt>
                <c:pt idx="13">
                  <c:v>Veracruz</c:v>
                </c:pt>
                <c:pt idx="14">
                  <c:v>Tabasco</c:v>
                </c:pt>
                <c:pt idx="15">
                  <c:v>Sonora</c:v>
                </c:pt>
                <c:pt idx="16">
                  <c:v>Ciudad de México</c:v>
                </c:pt>
                <c:pt idx="17">
                  <c:v>San Luis Potosí</c:v>
                </c:pt>
                <c:pt idx="18">
                  <c:v>Guanajuato</c:v>
                </c:pt>
                <c:pt idx="19">
                  <c:v>Coahuila</c:v>
                </c:pt>
                <c:pt idx="20">
                  <c:v>Hidalgo</c:v>
                </c:pt>
                <c:pt idx="21">
                  <c:v>Nacional</c:v>
                </c:pt>
                <c:pt idx="22">
                  <c:v>Chihuahua</c:v>
                </c:pt>
                <c:pt idx="23">
                  <c:v>Baja California</c:v>
                </c:pt>
                <c:pt idx="24">
                  <c:v>Nuevo León</c:v>
                </c:pt>
                <c:pt idx="25">
                  <c:v>Yucatán</c:v>
                </c:pt>
                <c:pt idx="26">
                  <c:v>Baja California Sur</c:v>
                </c:pt>
                <c:pt idx="27">
                  <c:v>Estado de México</c:v>
                </c:pt>
                <c:pt idx="28">
                  <c:v>Jalisco</c:v>
                </c:pt>
                <c:pt idx="29">
                  <c:v>Tamaulipas</c:v>
                </c:pt>
                <c:pt idx="30">
                  <c:v>Campeche</c:v>
                </c:pt>
                <c:pt idx="31">
                  <c:v>Tlaxcala</c:v>
                </c:pt>
                <c:pt idx="32">
                  <c:v>Quintana Roo</c:v>
                </c:pt>
              </c:strCache>
            </c:strRef>
          </c:cat>
          <c:val>
            <c:numRef>
              <c:f>'F123'!$B$7:$B$39</c:f>
              <c:numCache>
                <c:formatCode>0.00</c:formatCode>
                <c:ptCount val="33"/>
                <c:pt idx="0">
                  <c:v>-2.0444640992554941</c:v>
                </c:pt>
                <c:pt idx="1">
                  <c:v>-8.2016880554022745E-2</c:v>
                </c:pt>
                <c:pt idx="2">
                  <c:v>0.43400380370446945</c:v>
                </c:pt>
                <c:pt idx="3">
                  <c:v>2.2605827380329875</c:v>
                </c:pt>
                <c:pt idx="4">
                  <c:v>3.5673383996817178</c:v>
                </c:pt>
                <c:pt idx="5">
                  <c:v>3.8986213928632871</c:v>
                </c:pt>
                <c:pt idx="6">
                  <c:v>4.2652979491194438</c:v>
                </c:pt>
                <c:pt idx="7">
                  <c:v>4.635688765557278</c:v>
                </c:pt>
                <c:pt idx="8">
                  <c:v>4.9922690102904737</c:v>
                </c:pt>
                <c:pt idx="9">
                  <c:v>5.5319991343733594</c:v>
                </c:pt>
                <c:pt idx="10">
                  <c:v>5.5344199768669844</c:v>
                </c:pt>
                <c:pt idx="11">
                  <c:v>7.7099874067036387</c:v>
                </c:pt>
                <c:pt idx="12">
                  <c:v>9.1230756288831003</c:v>
                </c:pt>
                <c:pt idx="13">
                  <c:v>9.1469065143887871</c:v>
                </c:pt>
                <c:pt idx="14">
                  <c:v>9.520654670016361</c:v>
                </c:pt>
                <c:pt idx="15">
                  <c:v>10.034176741502529</c:v>
                </c:pt>
                <c:pt idx="16">
                  <c:v>10.585394407418821</c:v>
                </c:pt>
                <c:pt idx="17">
                  <c:v>10.977361289636651</c:v>
                </c:pt>
                <c:pt idx="18">
                  <c:v>11.05924772926034</c:v>
                </c:pt>
                <c:pt idx="19">
                  <c:v>11.420283241479925</c:v>
                </c:pt>
                <c:pt idx="20">
                  <c:v>12.180525220856493</c:v>
                </c:pt>
                <c:pt idx="21">
                  <c:v>12.316146802627042</c:v>
                </c:pt>
                <c:pt idx="22">
                  <c:v>12.391348620392332</c:v>
                </c:pt>
                <c:pt idx="23">
                  <c:v>15.089705752723187</c:v>
                </c:pt>
                <c:pt idx="24">
                  <c:v>17.014332245335272</c:v>
                </c:pt>
                <c:pt idx="25">
                  <c:v>18.022705398003104</c:v>
                </c:pt>
                <c:pt idx="26">
                  <c:v>18.473437915438655</c:v>
                </c:pt>
                <c:pt idx="27">
                  <c:v>19.21374141929352</c:v>
                </c:pt>
                <c:pt idx="28">
                  <c:v>20.009719471958295</c:v>
                </c:pt>
                <c:pt idx="29">
                  <c:v>22.179791001401934</c:v>
                </c:pt>
                <c:pt idx="30">
                  <c:v>23.091648563058747</c:v>
                </c:pt>
                <c:pt idx="31">
                  <c:v>27.381476139373866</c:v>
                </c:pt>
                <c:pt idx="32">
                  <c:v>34.83752471182639</c:v>
                </c:pt>
              </c:numCache>
            </c:numRef>
          </c:val>
          <c:extLst>
            <c:ext xmlns:c16="http://schemas.microsoft.com/office/drawing/2014/chart" uri="{C3380CC4-5D6E-409C-BE32-E72D297353CC}">
              <c16:uniqueId val="{00000028-6D25-45E1-837C-B58DB4062997}"/>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5373-4F33-B55D-E64642E63C74}"/>
              </c:ext>
            </c:extLst>
          </c:dPt>
          <c:dPt>
            <c:idx val="1"/>
            <c:invertIfNegative val="0"/>
            <c:bubble3D val="0"/>
            <c:spPr>
              <a:solidFill>
                <a:srgbClr val="7C878E"/>
              </a:solidFill>
              <a:ln>
                <a:noFill/>
              </a:ln>
              <a:effectLst/>
            </c:spPr>
            <c:extLst>
              <c:ext xmlns:c16="http://schemas.microsoft.com/office/drawing/2014/chart" uri="{C3380CC4-5D6E-409C-BE32-E72D297353CC}">
                <c16:uniqueId val="{00000003-5373-4F33-B55D-E64642E63C74}"/>
              </c:ext>
            </c:extLst>
          </c:dPt>
          <c:dPt>
            <c:idx val="2"/>
            <c:invertIfNegative val="0"/>
            <c:bubble3D val="0"/>
            <c:spPr>
              <a:solidFill>
                <a:srgbClr val="7C878E"/>
              </a:solidFill>
              <a:ln>
                <a:noFill/>
              </a:ln>
              <a:effectLst/>
            </c:spPr>
            <c:extLst>
              <c:ext xmlns:c16="http://schemas.microsoft.com/office/drawing/2014/chart" uri="{C3380CC4-5D6E-409C-BE32-E72D297353CC}">
                <c16:uniqueId val="{00000005-5373-4F33-B55D-E64642E63C74}"/>
              </c:ext>
            </c:extLst>
          </c:dPt>
          <c:dPt>
            <c:idx val="3"/>
            <c:invertIfNegative val="0"/>
            <c:bubble3D val="0"/>
            <c:spPr>
              <a:solidFill>
                <a:srgbClr val="7C878E"/>
              </a:solidFill>
              <a:ln>
                <a:noFill/>
              </a:ln>
              <a:effectLst/>
            </c:spPr>
            <c:extLst>
              <c:ext xmlns:c16="http://schemas.microsoft.com/office/drawing/2014/chart" uri="{C3380CC4-5D6E-409C-BE32-E72D297353CC}">
                <c16:uniqueId val="{00000007-5373-4F33-B55D-E64642E63C74}"/>
              </c:ext>
            </c:extLst>
          </c:dPt>
          <c:dPt>
            <c:idx val="4"/>
            <c:invertIfNegative val="0"/>
            <c:bubble3D val="0"/>
            <c:spPr>
              <a:solidFill>
                <a:srgbClr val="7C878E"/>
              </a:solidFill>
              <a:ln>
                <a:noFill/>
              </a:ln>
              <a:effectLst/>
            </c:spPr>
            <c:extLst>
              <c:ext xmlns:c16="http://schemas.microsoft.com/office/drawing/2014/chart" uri="{C3380CC4-5D6E-409C-BE32-E72D297353CC}">
                <c16:uniqueId val="{00000009-5373-4F33-B55D-E64642E63C74}"/>
              </c:ext>
            </c:extLst>
          </c:dPt>
          <c:dPt>
            <c:idx val="5"/>
            <c:invertIfNegative val="0"/>
            <c:bubble3D val="0"/>
            <c:spPr>
              <a:solidFill>
                <a:srgbClr val="7C878E"/>
              </a:solidFill>
              <a:ln>
                <a:noFill/>
              </a:ln>
              <a:effectLst/>
            </c:spPr>
            <c:extLst>
              <c:ext xmlns:c16="http://schemas.microsoft.com/office/drawing/2014/chart" uri="{C3380CC4-5D6E-409C-BE32-E72D297353CC}">
                <c16:uniqueId val="{0000000B-5373-4F33-B55D-E64642E63C74}"/>
              </c:ext>
            </c:extLst>
          </c:dPt>
          <c:dPt>
            <c:idx val="6"/>
            <c:invertIfNegative val="0"/>
            <c:bubble3D val="0"/>
            <c:spPr>
              <a:solidFill>
                <a:srgbClr val="7C878E"/>
              </a:solidFill>
              <a:ln>
                <a:noFill/>
              </a:ln>
              <a:effectLst/>
            </c:spPr>
            <c:extLst>
              <c:ext xmlns:c16="http://schemas.microsoft.com/office/drawing/2014/chart" uri="{C3380CC4-5D6E-409C-BE32-E72D297353CC}">
                <c16:uniqueId val="{0000000D-5373-4F33-B55D-E64642E63C74}"/>
              </c:ext>
            </c:extLst>
          </c:dPt>
          <c:dPt>
            <c:idx val="7"/>
            <c:invertIfNegative val="0"/>
            <c:bubble3D val="0"/>
            <c:spPr>
              <a:solidFill>
                <a:srgbClr val="7C878E"/>
              </a:solidFill>
              <a:ln>
                <a:noFill/>
              </a:ln>
              <a:effectLst/>
            </c:spPr>
            <c:extLst>
              <c:ext xmlns:c16="http://schemas.microsoft.com/office/drawing/2014/chart" uri="{C3380CC4-5D6E-409C-BE32-E72D297353CC}">
                <c16:uniqueId val="{0000000F-5373-4F33-B55D-E64642E63C74}"/>
              </c:ext>
            </c:extLst>
          </c:dPt>
          <c:dPt>
            <c:idx val="8"/>
            <c:invertIfNegative val="0"/>
            <c:bubble3D val="0"/>
            <c:spPr>
              <a:solidFill>
                <a:srgbClr val="7C878E"/>
              </a:solidFill>
              <a:ln>
                <a:noFill/>
              </a:ln>
              <a:effectLst/>
            </c:spPr>
            <c:extLst>
              <c:ext xmlns:c16="http://schemas.microsoft.com/office/drawing/2014/chart" uri="{C3380CC4-5D6E-409C-BE32-E72D297353CC}">
                <c16:uniqueId val="{00000011-5373-4F33-B55D-E64642E63C74}"/>
              </c:ext>
            </c:extLst>
          </c:dPt>
          <c:dPt>
            <c:idx val="9"/>
            <c:invertIfNegative val="0"/>
            <c:bubble3D val="0"/>
            <c:spPr>
              <a:solidFill>
                <a:srgbClr val="7C878E"/>
              </a:solidFill>
              <a:ln>
                <a:noFill/>
              </a:ln>
              <a:effectLst/>
            </c:spPr>
            <c:extLst>
              <c:ext xmlns:c16="http://schemas.microsoft.com/office/drawing/2014/chart" uri="{C3380CC4-5D6E-409C-BE32-E72D297353CC}">
                <c16:uniqueId val="{00000013-5373-4F33-B55D-E64642E63C74}"/>
              </c:ext>
            </c:extLst>
          </c:dPt>
          <c:dPt>
            <c:idx val="10"/>
            <c:invertIfNegative val="0"/>
            <c:bubble3D val="0"/>
            <c:spPr>
              <a:solidFill>
                <a:srgbClr val="7C878E"/>
              </a:solidFill>
              <a:ln>
                <a:noFill/>
              </a:ln>
              <a:effectLst/>
            </c:spPr>
            <c:extLst>
              <c:ext xmlns:c16="http://schemas.microsoft.com/office/drawing/2014/chart" uri="{C3380CC4-5D6E-409C-BE32-E72D297353CC}">
                <c16:uniqueId val="{00000015-5373-4F33-B55D-E64642E63C74}"/>
              </c:ext>
            </c:extLst>
          </c:dPt>
          <c:dPt>
            <c:idx val="11"/>
            <c:invertIfNegative val="0"/>
            <c:bubble3D val="0"/>
            <c:spPr>
              <a:solidFill>
                <a:srgbClr val="7C878E"/>
              </a:solidFill>
              <a:ln>
                <a:noFill/>
              </a:ln>
              <a:effectLst/>
            </c:spPr>
            <c:extLst>
              <c:ext xmlns:c16="http://schemas.microsoft.com/office/drawing/2014/chart" uri="{C3380CC4-5D6E-409C-BE32-E72D297353CC}">
                <c16:uniqueId val="{00000017-5373-4F33-B55D-E64642E63C74}"/>
              </c:ext>
            </c:extLst>
          </c:dPt>
          <c:dPt>
            <c:idx val="12"/>
            <c:invertIfNegative val="0"/>
            <c:bubble3D val="0"/>
            <c:spPr>
              <a:solidFill>
                <a:srgbClr val="7C878E"/>
              </a:solidFill>
              <a:ln>
                <a:noFill/>
              </a:ln>
              <a:effectLst/>
            </c:spPr>
            <c:extLst>
              <c:ext xmlns:c16="http://schemas.microsoft.com/office/drawing/2014/chart" uri="{C3380CC4-5D6E-409C-BE32-E72D297353CC}">
                <c16:uniqueId val="{00000019-5373-4F33-B55D-E64642E63C74}"/>
              </c:ext>
            </c:extLst>
          </c:dPt>
          <c:dPt>
            <c:idx val="13"/>
            <c:invertIfNegative val="0"/>
            <c:bubble3D val="0"/>
            <c:spPr>
              <a:solidFill>
                <a:srgbClr val="7C878E"/>
              </a:solidFill>
              <a:ln>
                <a:noFill/>
              </a:ln>
              <a:effectLst/>
            </c:spPr>
            <c:extLst>
              <c:ext xmlns:c16="http://schemas.microsoft.com/office/drawing/2014/chart" uri="{C3380CC4-5D6E-409C-BE32-E72D297353CC}">
                <c16:uniqueId val="{0000001B-5373-4F33-B55D-E64642E63C74}"/>
              </c:ext>
            </c:extLst>
          </c:dPt>
          <c:dPt>
            <c:idx val="14"/>
            <c:invertIfNegative val="0"/>
            <c:bubble3D val="0"/>
            <c:spPr>
              <a:solidFill>
                <a:srgbClr val="7C878E"/>
              </a:solidFill>
              <a:ln>
                <a:noFill/>
              </a:ln>
              <a:effectLst/>
            </c:spPr>
            <c:extLst>
              <c:ext xmlns:c16="http://schemas.microsoft.com/office/drawing/2014/chart" uri="{C3380CC4-5D6E-409C-BE32-E72D297353CC}">
                <c16:uniqueId val="{0000001D-5373-4F33-B55D-E64642E63C74}"/>
              </c:ext>
            </c:extLst>
          </c:dPt>
          <c:dPt>
            <c:idx val="15"/>
            <c:invertIfNegative val="0"/>
            <c:bubble3D val="0"/>
            <c:spPr>
              <a:solidFill>
                <a:srgbClr val="7C878E"/>
              </a:solidFill>
              <a:ln>
                <a:noFill/>
              </a:ln>
              <a:effectLst/>
            </c:spPr>
            <c:extLst>
              <c:ext xmlns:c16="http://schemas.microsoft.com/office/drawing/2014/chart" uri="{C3380CC4-5D6E-409C-BE32-E72D297353CC}">
                <c16:uniqueId val="{0000001F-5373-4F33-B55D-E64642E63C74}"/>
              </c:ext>
            </c:extLst>
          </c:dPt>
          <c:dPt>
            <c:idx val="16"/>
            <c:invertIfNegative val="0"/>
            <c:bubble3D val="0"/>
            <c:spPr>
              <a:solidFill>
                <a:srgbClr val="7C878E"/>
              </a:solidFill>
              <a:ln>
                <a:noFill/>
              </a:ln>
              <a:effectLst/>
            </c:spPr>
            <c:extLst>
              <c:ext xmlns:c16="http://schemas.microsoft.com/office/drawing/2014/chart" uri="{C3380CC4-5D6E-409C-BE32-E72D297353CC}">
                <c16:uniqueId val="{00000021-5373-4F33-B55D-E64642E63C74}"/>
              </c:ext>
            </c:extLst>
          </c:dPt>
          <c:dPt>
            <c:idx val="17"/>
            <c:invertIfNegative val="0"/>
            <c:bubble3D val="0"/>
            <c:spPr>
              <a:solidFill>
                <a:srgbClr val="7C878E"/>
              </a:solidFill>
              <a:ln>
                <a:noFill/>
              </a:ln>
              <a:effectLst/>
            </c:spPr>
            <c:extLst>
              <c:ext xmlns:c16="http://schemas.microsoft.com/office/drawing/2014/chart" uri="{C3380CC4-5D6E-409C-BE32-E72D297353CC}">
                <c16:uniqueId val="{00000023-5373-4F33-B55D-E64642E63C74}"/>
              </c:ext>
            </c:extLst>
          </c:dPt>
          <c:dPt>
            <c:idx val="22"/>
            <c:invertIfNegative val="0"/>
            <c:bubble3D val="0"/>
            <c:spPr>
              <a:solidFill>
                <a:srgbClr val="95682B"/>
              </a:solidFill>
              <a:ln>
                <a:noFill/>
              </a:ln>
              <a:effectLst/>
            </c:spPr>
            <c:extLst>
              <c:ext xmlns:c16="http://schemas.microsoft.com/office/drawing/2014/chart" uri="{C3380CC4-5D6E-409C-BE32-E72D297353CC}">
                <c16:uniqueId val="{00000025-5373-4F33-B55D-E64642E63C74}"/>
              </c:ext>
            </c:extLst>
          </c:dPt>
          <c:dPt>
            <c:idx val="24"/>
            <c:invertIfNegative val="0"/>
            <c:bubble3D val="0"/>
            <c:spPr>
              <a:solidFill>
                <a:srgbClr val="FBBB27"/>
              </a:solidFill>
              <a:ln>
                <a:noFill/>
              </a:ln>
              <a:effectLst/>
            </c:spPr>
            <c:extLst>
              <c:ext xmlns:c16="http://schemas.microsoft.com/office/drawing/2014/chart" uri="{C3380CC4-5D6E-409C-BE32-E72D297353CC}">
                <c16:uniqueId val="{00000027-5373-4F33-B55D-E64642E63C74}"/>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'F124'!$A$7:$A$39</c:f>
              <c:strCache>
                <c:ptCount val="33"/>
                <c:pt idx="0">
                  <c:v>Tabasco</c:v>
                </c:pt>
                <c:pt idx="1">
                  <c:v>Durango</c:v>
                </c:pt>
                <c:pt idx="2">
                  <c:v>Campeche</c:v>
                </c:pt>
                <c:pt idx="3">
                  <c:v>Sinaloa</c:v>
                </c:pt>
                <c:pt idx="4">
                  <c:v>Yucatán</c:v>
                </c:pt>
                <c:pt idx="5">
                  <c:v>Colima</c:v>
                </c:pt>
                <c:pt idx="6">
                  <c:v>San Luis Potosí</c:v>
                </c:pt>
                <c:pt idx="7">
                  <c:v>Puebla</c:v>
                </c:pt>
                <c:pt idx="8">
                  <c:v>Tamaulipas</c:v>
                </c:pt>
                <c:pt idx="9">
                  <c:v>Oaxaca</c:v>
                </c:pt>
                <c:pt idx="10">
                  <c:v>Querétaro</c:v>
                </c:pt>
                <c:pt idx="11">
                  <c:v>Guanajuato</c:v>
                </c:pt>
                <c:pt idx="12">
                  <c:v>Ciudad de México</c:v>
                </c:pt>
                <c:pt idx="13">
                  <c:v>Baja California Sur</c:v>
                </c:pt>
                <c:pt idx="14">
                  <c:v>Morelos</c:v>
                </c:pt>
                <c:pt idx="15">
                  <c:v>Quintana Roo</c:v>
                </c:pt>
                <c:pt idx="16">
                  <c:v>Coahuila</c:v>
                </c:pt>
                <c:pt idx="17">
                  <c:v>Nayarit</c:v>
                </c:pt>
                <c:pt idx="18">
                  <c:v>Chiapas</c:v>
                </c:pt>
                <c:pt idx="19">
                  <c:v>Aguascalientes</c:v>
                </c:pt>
                <c:pt idx="20">
                  <c:v>Tlaxcala</c:v>
                </c:pt>
                <c:pt idx="21">
                  <c:v>Nuevo León</c:v>
                </c:pt>
                <c:pt idx="22">
                  <c:v>Nacional</c:v>
                </c:pt>
                <c:pt idx="23">
                  <c:v>Veracruz</c:v>
                </c:pt>
                <c:pt idx="24">
                  <c:v>Jalisco</c:v>
                </c:pt>
                <c:pt idx="25">
                  <c:v>Michoacán</c:v>
                </c:pt>
                <c:pt idx="26">
                  <c:v>Chihuahua</c:v>
                </c:pt>
                <c:pt idx="27">
                  <c:v>Guerrero</c:v>
                </c:pt>
                <c:pt idx="28">
                  <c:v>Zacatecas</c:v>
                </c:pt>
                <c:pt idx="29">
                  <c:v>Baja California</c:v>
                </c:pt>
                <c:pt idx="30">
                  <c:v>México</c:v>
                </c:pt>
                <c:pt idx="31">
                  <c:v>Sonora</c:v>
                </c:pt>
                <c:pt idx="32">
                  <c:v>Hidalgo</c:v>
                </c:pt>
              </c:strCache>
            </c:strRef>
          </c:cat>
          <c:val>
            <c:numRef>
              <c:f>'F124'!$B$7:$B$39</c:f>
              <c:numCache>
                <c:formatCode>0.00</c:formatCode>
                <c:ptCount val="33"/>
                <c:pt idx="0">
                  <c:v>-6.585644415416664</c:v>
                </c:pt>
                <c:pt idx="1">
                  <c:v>-4.4762414001892941</c:v>
                </c:pt>
                <c:pt idx="2">
                  <c:v>-3.0716369978209905</c:v>
                </c:pt>
                <c:pt idx="3">
                  <c:v>-2.3920416862240192</c:v>
                </c:pt>
                <c:pt idx="4">
                  <c:v>-1.0407113357248439</c:v>
                </c:pt>
                <c:pt idx="5">
                  <c:v>-0.84988094169331485</c:v>
                </c:pt>
                <c:pt idx="6">
                  <c:v>-0.2839703177744044</c:v>
                </c:pt>
                <c:pt idx="7">
                  <c:v>9.7781328750811899E-3</c:v>
                </c:pt>
                <c:pt idx="8">
                  <c:v>0.37844659612918358</c:v>
                </c:pt>
                <c:pt idx="9">
                  <c:v>1.0024438878941759</c:v>
                </c:pt>
                <c:pt idx="10">
                  <c:v>1.0787797351108352</c:v>
                </c:pt>
                <c:pt idx="11">
                  <c:v>1.1750088020355536</c:v>
                </c:pt>
                <c:pt idx="12">
                  <c:v>1.3747451284514614</c:v>
                </c:pt>
                <c:pt idx="13">
                  <c:v>1.3889054062235304</c:v>
                </c:pt>
                <c:pt idx="14">
                  <c:v>1.5628337649129329</c:v>
                </c:pt>
                <c:pt idx="15">
                  <c:v>1.5710260468789741</c:v>
                </c:pt>
                <c:pt idx="16">
                  <c:v>1.6301464856827459</c:v>
                </c:pt>
                <c:pt idx="17">
                  <c:v>1.6518480850710591</c:v>
                </c:pt>
                <c:pt idx="18">
                  <c:v>1.7706717315260183</c:v>
                </c:pt>
                <c:pt idx="19">
                  <c:v>2.0787739190387566</c:v>
                </c:pt>
                <c:pt idx="20">
                  <c:v>2.1482359447799801</c:v>
                </c:pt>
                <c:pt idx="21">
                  <c:v>2.4386319606712981</c:v>
                </c:pt>
                <c:pt idx="22">
                  <c:v>2.5006940590681559</c:v>
                </c:pt>
                <c:pt idx="23">
                  <c:v>2.6392046052866278</c:v>
                </c:pt>
                <c:pt idx="24">
                  <c:v>2.693105947923693</c:v>
                </c:pt>
                <c:pt idx="25">
                  <c:v>3.2403429630756162</c:v>
                </c:pt>
                <c:pt idx="26">
                  <c:v>3.3515132216983075</c:v>
                </c:pt>
                <c:pt idx="27">
                  <c:v>4.3058313142523312</c:v>
                </c:pt>
                <c:pt idx="28">
                  <c:v>4.355166561984853</c:v>
                </c:pt>
                <c:pt idx="29">
                  <c:v>6.2746027382197074</c:v>
                </c:pt>
                <c:pt idx="30">
                  <c:v>6.2874094753944787</c:v>
                </c:pt>
                <c:pt idx="31">
                  <c:v>6.6418999544561572</c:v>
                </c:pt>
                <c:pt idx="32">
                  <c:v>20.287113095155842</c:v>
                </c:pt>
              </c:numCache>
            </c:numRef>
          </c:val>
          <c:extLst>
            <c:ext xmlns:c16="http://schemas.microsoft.com/office/drawing/2014/chart" uri="{C3380CC4-5D6E-409C-BE32-E72D297353CC}">
              <c16:uniqueId val="{00000028-5373-4F33-B55D-E64642E63C74}"/>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'F125'!$D$6</c:f>
              <c:strCache>
                <c:ptCount val="1"/>
                <c:pt idx="0">
                  <c:v>Variación mensual</c:v>
                </c:pt>
              </c:strCache>
            </c:strRef>
          </c:tx>
          <c:spPr>
            <a:solidFill>
              <a:srgbClr val="95682B"/>
            </a:solidFill>
            <a:ln w="28575" cap="rnd">
              <a:noFill/>
              <a:round/>
            </a:ln>
            <a:effectLst/>
          </c:spPr>
          <c:invertIfNegative val="0"/>
          <c:cat>
            <c:multiLvlStrRef>
              <c:f>'F125'!$B$7:$C$63</c:f>
              <c:multiLvlStrCache>
                <c:ptCount val="57"/>
                <c:lvl>
                  <c:pt idx="0">
                    <c:v>En</c:v>
                  </c:pt>
                  <c:pt idx="1">
                    <c:v>feb</c:v>
                  </c:pt>
                  <c:pt idx="2">
                    <c:v>mar</c:v>
                  </c:pt>
                  <c:pt idx="3">
                    <c:v>abr</c:v>
                  </c:pt>
                  <c:pt idx="4">
                    <c:v>may</c:v>
                  </c:pt>
                  <c:pt idx="5">
                    <c:v>jun</c:v>
                  </c:pt>
                  <c:pt idx="6">
                    <c:v>jul</c:v>
                  </c:pt>
                  <c:pt idx="7">
                    <c:v>ago</c:v>
                  </c:pt>
                  <c:pt idx="8">
                    <c:v>sept</c:v>
                  </c:pt>
                  <c:pt idx="9">
                    <c:v>oct</c:v>
                  </c:pt>
                  <c:pt idx="10">
                    <c:v>nov</c:v>
                  </c:pt>
                  <c:pt idx="11">
                    <c:v>dic</c:v>
                  </c:pt>
                  <c:pt idx="12">
                    <c:v>En</c:v>
                  </c:pt>
                  <c:pt idx="13">
                    <c:v>feb</c:v>
                  </c:pt>
                  <c:pt idx="14">
                    <c:v>mar</c:v>
                  </c:pt>
                  <c:pt idx="15">
                    <c:v>abr</c:v>
                  </c:pt>
                  <c:pt idx="16">
                    <c:v>may</c:v>
                  </c:pt>
                  <c:pt idx="17">
                    <c:v>jun</c:v>
                  </c:pt>
                  <c:pt idx="18">
                    <c:v>jul</c:v>
                  </c:pt>
                  <c:pt idx="19">
                    <c:v>ago</c:v>
                  </c:pt>
                  <c:pt idx="20">
                    <c:v>sept</c:v>
                  </c:pt>
                  <c:pt idx="21">
                    <c:v>oct</c:v>
                  </c:pt>
                  <c:pt idx="22">
                    <c:v>nov</c:v>
                  </c:pt>
                  <c:pt idx="23">
                    <c:v>dic</c:v>
                  </c:pt>
                  <c:pt idx="24">
                    <c:v>En</c:v>
                  </c:pt>
                  <c:pt idx="25">
                    <c:v>feb</c:v>
                  </c:pt>
                  <c:pt idx="26">
                    <c:v>mar</c:v>
                  </c:pt>
                  <c:pt idx="27">
                    <c:v>abr</c:v>
                  </c:pt>
                  <c:pt idx="28">
                    <c:v>may</c:v>
                  </c:pt>
                  <c:pt idx="29">
                    <c:v>jun</c:v>
                  </c:pt>
                  <c:pt idx="30">
                    <c:v>jul</c:v>
                  </c:pt>
                  <c:pt idx="31">
                    <c:v>ago</c:v>
                  </c:pt>
                  <c:pt idx="32">
                    <c:v>sept</c:v>
                  </c:pt>
                  <c:pt idx="33">
                    <c:v>oct</c:v>
                  </c:pt>
                  <c:pt idx="34">
                    <c:v>nov</c:v>
                  </c:pt>
                  <c:pt idx="35">
                    <c:v>dic</c:v>
                  </c:pt>
                  <c:pt idx="36">
                    <c:v>En</c:v>
                  </c:pt>
                  <c:pt idx="37">
                    <c:v>feb</c:v>
                  </c:pt>
                  <c:pt idx="38">
                    <c:v>mar</c:v>
                  </c:pt>
                  <c:pt idx="39">
                    <c:v>abr</c:v>
                  </c:pt>
                  <c:pt idx="40">
                    <c:v>may</c:v>
                  </c:pt>
                  <c:pt idx="41">
                    <c:v>jun</c:v>
                  </c:pt>
                  <c:pt idx="42">
                    <c:v>jul</c:v>
                  </c:pt>
                  <c:pt idx="43">
                    <c:v>ago</c:v>
                  </c:pt>
                  <c:pt idx="44">
                    <c:v>sept</c:v>
                  </c:pt>
                  <c:pt idx="45">
                    <c:v>oct</c:v>
                  </c:pt>
                  <c:pt idx="46">
                    <c:v>nov</c:v>
                  </c:pt>
                  <c:pt idx="47">
                    <c:v>dic</c:v>
                  </c:pt>
                  <c:pt idx="48">
                    <c:v>En</c:v>
                  </c:pt>
                  <c:pt idx="49">
                    <c:v>feb</c:v>
                  </c:pt>
                  <c:pt idx="50">
                    <c:v>mar</c:v>
                  </c:pt>
                  <c:pt idx="51">
                    <c:v>abr</c:v>
                  </c:pt>
                  <c:pt idx="52">
                    <c:v>may</c:v>
                  </c:pt>
                  <c:pt idx="53">
                    <c:v>jun</c:v>
                  </c:pt>
                  <c:pt idx="54">
                    <c:v>jul</c:v>
                  </c:pt>
                  <c:pt idx="55">
                    <c:v>ago</c:v>
                  </c:pt>
                  <c:pt idx="56">
                    <c:v>sept</c:v>
                  </c:pt>
                </c:lvl>
                <c:lvl>
                  <c:pt idx="0">
                    <c:v>2017</c:v>
                  </c:pt>
                  <c:pt idx="12">
                    <c:v>2018</c:v>
                  </c:pt>
                  <c:pt idx="24">
                    <c:v>2019</c:v>
                  </c:pt>
                  <c:pt idx="36">
                    <c:v>2020</c:v>
                  </c:pt>
                  <c:pt idx="48">
                    <c:v>2021</c:v>
                  </c:pt>
                </c:lvl>
              </c:multiLvlStrCache>
            </c:multiLvlStrRef>
          </c:cat>
          <c:val>
            <c:numRef>
              <c:f>'F125'!$D$7:$D$63</c:f>
              <c:numCache>
                <c:formatCode>0</c:formatCode>
                <c:ptCount val="57"/>
                <c:pt idx="0">
                  <c:v>-21.587962467427495</c:v>
                </c:pt>
                <c:pt idx="1">
                  <c:v>-9.5575005044477628</c:v>
                </c:pt>
                <c:pt idx="2">
                  <c:v>11.023726380750341</c:v>
                </c:pt>
                <c:pt idx="3">
                  <c:v>-6.954896380075537</c:v>
                </c:pt>
                <c:pt idx="4">
                  <c:v>7.9998063826106209</c:v>
                </c:pt>
                <c:pt idx="5">
                  <c:v>-3.0857480862125262</c:v>
                </c:pt>
                <c:pt idx="6">
                  <c:v>1.2694968625988536</c:v>
                </c:pt>
                <c:pt idx="7">
                  <c:v>0.74867406635937139</c:v>
                </c:pt>
                <c:pt idx="8">
                  <c:v>-7.0528550337005793</c:v>
                </c:pt>
                <c:pt idx="9">
                  <c:v>8.0817857530228352</c:v>
                </c:pt>
                <c:pt idx="10">
                  <c:v>10.864187085152816</c:v>
                </c:pt>
                <c:pt idx="11">
                  <c:v>13.755120030469095</c:v>
                </c:pt>
                <c:pt idx="12">
                  <c:v>-18.849807641520229</c:v>
                </c:pt>
                <c:pt idx="13">
                  <c:v>-10.023558820049086</c:v>
                </c:pt>
                <c:pt idx="14">
                  <c:v>9.8791163093768226</c:v>
                </c:pt>
                <c:pt idx="15">
                  <c:v>-2.9678223308749914</c:v>
                </c:pt>
                <c:pt idx="16">
                  <c:v>7.0377918398950854</c:v>
                </c:pt>
                <c:pt idx="17">
                  <c:v>-3.088862294116792</c:v>
                </c:pt>
                <c:pt idx="18">
                  <c:v>2.2011961052448301</c:v>
                </c:pt>
                <c:pt idx="19">
                  <c:v>-0.12854897415818398</c:v>
                </c:pt>
                <c:pt idx="20">
                  <c:v>-5.7196245323632917</c:v>
                </c:pt>
                <c:pt idx="21">
                  <c:v>7.6311202309346671</c:v>
                </c:pt>
                <c:pt idx="22">
                  <c:v>10.768036227347777</c:v>
                </c:pt>
                <c:pt idx="23">
                  <c:v>7.1106941779588722</c:v>
                </c:pt>
                <c:pt idx="24">
                  <c:v>-16.746652583100413</c:v>
                </c:pt>
                <c:pt idx="25">
                  <c:v>-8.1031328218872147</c:v>
                </c:pt>
                <c:pt idx="26">
                  <c:v>9.9442300581397358</c:v>
                </c:pt>
                <c:pt idx="27">
                  <c:v>-5.0865150635082363</c:v>
                </c:pt>
                <c:pt idx="28">
                  <c:v>8.6437828533606318</c:v>
                </c:pt>
                <c:pt idx="29">
                  <c:v>-4.1750125047102884</c:v>
                </c:pt>
                <c:pt idx="30">
                  <c:v>3.2414170070697037</c:v>
                </c:pt>
                <c:pt idx="31">
                  <c:v>-0.68328781865148791</c:v>
                </c:pt>
                <c:pt idx="32">
                  <c:v>-6.1010737870291809</c:v>
                </c:pt>
                <c:pt idx="33">
                  <c:v>9.0106147957215281</c:v>
                </c:pt>
                <c:pt idx="34">
                  <c:v>9.9721156717654491</c:v>
                </c:pt>
                <c:pt idx="35">
                  <c:v>8.3736492697654192</c:v>
                </c:pt>
                <c:pt idx="36">
                  <c:v>-18.652705343095818</c:v>
                </c:pt>
                <c:pt idx="37">
                  <c:v>-6.5756774188098843</c:v>
                </c:pt>
                <c:pt idx="38">
                  <c:v>2.9413658120136197</c:v>
                </c:pt>
                <c:pt idx="39">
                  <c:v>-25.792435086550025</c:v>
                </c:pt>
                <c:pt idx="40">
                  <c:v>11.308610216668617</c:v>
                </c:pt>
                <c:pt idx="41">
                  <c:v>9.9454978511720231</c:v>
                </c:pt>
                <c:pt idx="42">
                  <c:v>7.0818026808404353</c:v>
                </c:pt>
                <c:pt idx="43">
                  <c:v>-0.55291718948980662</c:v>
                </c:pt>
                <c:pt idx="44" formatCode="0.00">
                  <c:v>1.2662674596920969</c:v>
                </c:pt>
                <c:pt idx="45">
                  <c:v>4.1712831936529486</c:v>
                </c:pt>
                <c:pt idx="46">
                  <c:v>13.240774917962858</c:v>
                </c:pt>
                <c:pt idx="47">
                  <c:v>9.8087051122248408</c:v>
                </c:pt>
                <c:pt idx="48">
                  <c:v>-22.542953895320412</c:v>
                </c:pt>
                <c:pt idx="49">
                  <c:v>-4.4871243417422466</c:v>
                </c:pt>
                <c:pt idx="50">
                  <c:v>14.937604945220844</c:v>
                </c:pt>
                <c:pt idx="51">
                  <c:v>-6.6795469099572236</c:v>
                </c:pt>
                <c:pt idx="52">
                  <c:v>7.363937388435585</c:v>
                </c:pt>
                <c:pt idx="53">
                  <c:v>-3.589464463956678</c:v>
                </c:pt>
                <c:pt idx="54">
                  <c:v>-0.54125463928467044</c:v>
                </c:pt>
                <c:pt idx="55">
                  <c:v>1.6650056583564492</c:v>
                </c:pt>
                <c:pt idx="56" formatCode="0.00">
                  <c:v>-1.9110471443941976</c:v>
                </c:pt>
              </c:numCache>
            </c:numRef>
          </c:val>
          <c:extLst>
            <c:ext xmlns:c16="http://schemas.microsoft.com/office/drawing/2014/chart" uri="{C3380CC4-5D6E-409C-BE32-E72D297353CC}">
              <c16:uniqueId val="{00000000-A870-42B7-9F71-28692FD7B08C}"/>
            </c:ext>
          </c:extLst>
        </c:ser>
        <c:dLbls>
          <c:showLegendKey val="0"/>
          <c:showVal val="0"/>
          <c:showCatName val="0"/>
          <c:showSerName val="0"/>
          <c:showPercent val="0"/>
          <c:showBubbleSize val="0"/>
        </c:dLbls>
        <c:gapWidth val="150"/>
        <c:axId val="604730927"/>
        <c:axId val="1"/>
      </c:barChart>
      <c:lineChart>
        <c:grouping val="standard"/>
        <c:varyColors val="0"/>
        <c:ser>
          <c:idx val="1"/>
          <c:order val="1"/>
          <c:tx>
            <c:strRef>
              <c:f>'F125'!$E$6</c:f>
              <c:strCache>
                <c:ptCount val="1"/>
                <c:pt idx="0">
                  <c:v>Índice</c:v>
                </c:pt>
              </c:strCache>
            </c:strRef>
          </c:tx>
          <c:spPr>
            <a:ln w="28575" cap="rnd">
              <a:solidFill>
                <a:srgbClr val="FBBB27"/>
              </a:solidFill>
              <a:round/>
            </a:ln>
            <a:effectLst/>
          </c:spPr>
          <c:marker>
            <c:symbol val="none"/>
          </c:marker>
          <c:cat>
            <c:multiLvlStrRef>
              <c:f>'F125'!$B$7:$C$63</c:f>
              <c:multiLvlStrCache>
                <c:ptCount val="57"/>
                <c:lvl>
                  <c:pt idx="0">
                    <c:v>En</c:v>
                  </c:pt>
                  <c:pt idx="1">
                    <c:v>feb</c:v>
                  </c:pt>
                  <c:pt idx="2">
                    <c:v>mar</c:v>
                  </c:pt>
                  <c:pt idx="3">
                    <c:v>abr</c:v>
                  </c:pt>
                  <c:pt idx="4">
                    <c:v>may</c:v>
                  </c:pt>
                  <c:pt idx="5">
                    <c:v>jun</c:v>
                  </c:pt>
                  <c:pt idx="6">
                    <c:v>jul</c:v>
                  </c:pt>
                  <c:pt idx="7">
                    <c:v>ago</c:v>
                  </c:pt>
                  <c:pt idx="8">
                    <c:v>sept</c:v>
                  </c:pt>
                  <c:pt idx="9">
                    <c:v>oct</c:v>
                  </c:pt>
                  <c:pt idx="10">
                    <c:v>nov</c:v>
                  </c:pt>
                  <c:pt idx="11">
                    <c:v>dic</c:v>
                  </c:pt>
                  <c:pt idx="12">
                    <c:v>En</c:v>
                  </c:pt>
                  <c:pt idx="13">
                    <c:v>feb</c:v>
                  </c:pt>
                  <c:pt idx="14">
                    <c:v>mar</c:v>
                  </c:pt>
                  <c:pt idx="15">
                    <c:v>abr</c:v>
                  </c:pt>
                  <c:pt idx="16">
                    <c:v>may</c:v>
                  </c:pt>
                  <c:pt idx="17">
                    <c:v>jun</c:v>
                  </c:pt>
                  <c:pt idx="18">
                    <c:v>jul</c:v>
                  </c:pt>
                  <c:pt idx="19">
                    <c:v>ago</c:v>
                  </c:pt>
                  <c:pt idx="20">
                    <c:v>sept</c:v>
                  </c:pt>
                  <c:pt idx="21">
                    <c:v>oct</c:v>
                  </c:pt>
                  <c:pt idx="22">
                    <c:v>nov</c:v>
                  </c:pt>
                  <c:pt idx="23">
                    <c:v>dic</c:v>
                  </c:pt>
                  <c:pt idx="24">
                    <c:v>En</c:v>
                  </c:pt>
                  <c:pt idx="25">
                    <c:v>feb</c:v>
                  </c:pt>
                  <c:pt idx="26">
                    <c:v>mar</c:v>
                  </c:pt>
                  <c:pt idx="27">
                    <c:v>abr</c:v>
                  </c:pt>
                  <c:pt idx="28">
                    <c:v>may</c:v>
                  </c:pt>
                  <c:pt idx="29">
                    <c:v>jun</c:v>
                  </c:pt>
                  <c:pt idx="30">
                    <c:v>jul</c:v>
                  </c:pt>
                  <c:pt idx="31">
                    <c:v>ago</c:v>
                  </c:pt>
                  <c:pt idx="32">
                    <c:v>sept</c:v>
                  </c:pt>
                  <c:pt idx="33">
                    <c:v>oct</c:v>
                  </c:pt>
                  <c:pt idx="34">
                    <c:v>nov</c:v>
                  </c:pt>
                  <c:pt idx="35">
                    <c:v>dic</c:v>
                  </c:pt>
                  <c:pt idx="36">
                    <c:v>En</c:v>
                  </c:pt>
                  <c:pt idx="37">
                    <c:v>feb</c:v>
                  </c:pt>
                  <c:pt idx="38">
                    <c:v>mar</c:v>
                  </c:pt>
                  <c:pt idx="39">
                    <c:v>abr</c:v>
                  </c:pt>
                  <c:pt idx="40">
                    <c:v>may</c:v>
                  </c:pt>
                  <c:pt idx="41">
                    <c:v>jun</c:v>
                  </c:pt>
                  <c:pt idx="42">
                    <c:v>jul</c:v>
                  </c:pt>
                  <c:pt idx="43">
                    <c:v>ago</c:v>
                  </c:pt>
                  <c:pt idx="44">
                    <c:v>sept</c:v>
                  </c:pt>
                  <c:pt idx="45">
                    <c:v>oct</c:v>
                  </c:pt>
                  <c:pt idx="46">
                    <c:v>nov</c:v>
                  </c:pt>
                  <c:pt idx="47">
                    <c:v>dic</c:v>
                  </c:pt>
                  <c:pt idx="48">
                    <c:v>En</c:v>
                  </c:pt>
                  <c:pt idx="49">
                    <c:v>feb</c:v>
                  </c:pt>
                  <c:pt idx="50">
                    <c:v>mar</c:v>
                  </c:pt>
                  <c:pt idx="51">
                    <c:v>abr</c:v>
                  </c:pt>
                  <c:pt idx="52">
                    <c:v>may</c:v>
                  </c:pt>
                  <c:pt idx="53">
                    <c:v>jun</c:v>
                  </c:pt>
                  <c:pt idx="54">
                    <c:v>jul</c:v>
                  </c:pt>
                  <c:pt idx="55">
                    <c:v>ago</c:v>
                  </c:pt>
                  <c:pt idx="56">
                    <c:v>sept</c:v>
                  </c:pt>
                </c:lvl>
                <c:lvl>
                  <c:pt idx="0">
                    <c:v>2017</c:v>
                  </c:pt>
                  <c:pt idx="12">
                    <c:v>2018</c:v>
                  </c:pt>
                  <c:pt idx="24">
                    <c:v>2019</c:v>
                  </c:pt>
                  <c:pt idx="36">
                    <c:v>2020</c:v>
                  </c:pt>
                  <c:pt idx="48">
                    <c:v>2021</c:v>
                  </c:pt>
                </c:lvl>
              </c:multiLvlStrCache>
            </c:multiLvlStrRef>
          </c:cat>
          <c:val>
            <c:numRef>
              <c:f>'F125'!$E$7:$E$63</c:f>
              <c:numCache>
                <c:formatCode>0</c:formatCode>
                <c:ptCount val="57"/>
                <c:pt idx="0">
                  <c:v>119.16402352999999</c:v>
                </c:pt>
                <c:pt idx="1">
                  <c:v>107.77492137999999</c:v>
                </c:pt>
                <c:pt idx="2">
                  <c:v>119.65573381999999</c:v>
                </c:pt>
                <c:pt idx="3">
                  <c:v>111.33380151999999</c:v>
                </c:pt>
                <c:pt idx="4">
                  <c:v>120.24029007999999</c:v>
                </c:pt>
                <c:pt idx="5">
                  <c:v>116.52997763</c:v>
                </c:pt>
                <c:pt idx="6">
                  <c:v>118.00932204</c:v>
                </c:pt>
                <c:pt idx="7">
                  <c:v>118.89282722999999</c:v>
                </c:pt>
                <c:pt idx="8">
                  <c:v>110.50748848000001</c:v>
                </c:pt>
                <c:pt idx="9">
                  <c:v>119.43846694</c:v>
                </c:pt>
                <c:pt idx="10">
                  <c:v>132.41448543999999</c:v>
                </c:pt>
                <c:pt idx="11">
                  <c:v>150.62825685000001</c:v>
                </c:pt>
                <c:pt idx="12">
                  <c:v>122.23512018</c:v>
                </c:pt>
                <c:pt idx="13">
                  <c:v>109.98281101000001</c:v>
                </c:pt>
                <c:pt idx="14">
                  <c:v>120.84814083000001</c:v>
                </c:pt>
                <c:pt idx="15">
                  <c:v>117.26158272000001</c:v>
                </c:pt>
                <c:pt idx="16">
                  <c:v>125.51420881999999</c:v>
                </c:pt>
                <c:pt idx="17">
                  <c:v>121.63724775</c:v>
                </c:pt>
                <c:pt idx="18">
                  <c:v>124.31472211000001</c:v>
                </c:pt>
                <c:pt idx="19">
                  <c:v>124.15491681</c:v>
                </c:pt>
                <c:pt idx="20">
                  <c:v>117.05372173000001</c:v>
                </c:pt>
                <c:pt idx="21">
                  <c:v>125.98623197000001</c:v>
                </c:pt>
                <c:pt idx="22">
                  <c:v>139.55247507000001</c:v>
                </c:pt>
                <c:pt idx="23">
                  <c:v>149.47562479000001</c:v>
                </c:pt>
                <c:pt idx="24">
                  <c:v>124.44346121</c:v>
                </c:pt>
                <c:pt idx="25">
                  <c:v>114.35964226</c:v>
                </c:pt>
                <c:pt idx="26">
                  <c:v>125.73182817999999</c:v>
                </c:pt>
                <c:pt idx="27">
                  <c:v>119.3364598</c:v>
                </c:pt>
                <c:pt idx="28">
                  <c:v>129.65164425</c:v>
                </c:pt>
                <c:pt idx="29">
                  <c:v>124.23867189000001</c:v>
                </c:pt>
                <c:pt idx="30">
                  <c:v>128.26576532999999</c:v>
                </c:pt>
                <c:pt idx="31">
                  <c:v>127.38934098</c:v>
                </c:pt>
                <c:pt idx="32">
                  <c:v>119.61722329</c:v>
                </c:pt>
                <c:pt idx="33">
                  <c:v>130.39547051</c:v>
                </c:pt>
                <c:pt idx="34">
                  <c:v>143.39865766</c:v>
                </c:pt>
                <c:pt idx="35">
                  <c:v>155.40635831</c:v>
                </c:pt>
                <c:pt idx="36">
                  <c:v>126.41886821</c:v>
                </c:pt>
                <c:pt idx="37">
                  <c:v>118.10597124</c:v>
                </c:pt>
                <c:pt idx="38">
                  <c:v>121.5798999</c:v>
                </c:pt>
                <c:pt idx="39">
                  <c:v>90.221483140000004</c:v>
                </c:pt>
                <c:pt idx="40">
                  <c:v>100.424279</c:v>
                </c:pt>
                <c:pt idx="41">
                  <c:v>110.41197351</c:v>
                </c:pt>
                <c:pt idx="42">
                  <c:v>118.23113161000001</c:v>
                </c:pt>
                <c:pt idx="43">
                  <c:v>117.57741136</c:v>
                </c:pt>
                <c:pt idx="44" formatCode="0.0">
                  <c:v>119.06625586</c:v>
                </c:pt>
                <c:pt idx="45">
                  <c:v>124.03284658</c:v>
                </c:pt>
                <c:pt idx="46">
                  <c:v>140.45575661999999</c:v>
                </c:pt>
                <c:pt idx="47">
                  <c:v>154.23264760000001</c:v>
                </c:pt>
                <c:pt idx="48">
                  <c:v>119.46405296</c:v>
                </c:pt>
                <c:pt idx="49">
                  <c:v>114.10355235999999</c:v>
                </c:pt>
                <c:pt idx="50">
                  <c:v>131.14789024000001</c:v>
                </c:pt>
                <c:pt idx="51">
                  <c:v>122.38780539</c:v>
                </c:pt>
                <c:pt idx="52">
                  <c:v>131.40036674999999</c:v>
                </c:pt>
                <c:pt idx="53">
                  <c:v>126.68379727999999</c:v>
                </c:pt>
                <c:pt idx="54">
                  <c:v>125.99811535000001</c:v>
                </c:pt>
                <c:pt idx="55">
                  <c:v>128.09599109999999</c:v>
                </c:pt>
                <c:pt idx="56" formatCode="0.0">
                  <c:v>125.64801632</c:v>
                </c:pt>
              </c:numCache>
            </c:numRef>
          </c:val>
          <c:smooth val="0"/>
          <c:extLst>
            <c:ext xmlns:c16="http://schemas.microsoft.com/office/drawing/2014/chart" uri="{C3380CC4-5D6E-409C-BE32-E72D297353CC}">
              <c16:uniqueId val="{00000001-A870-42B7-9F71-28692FD7B08C}"/>
            </c:ext>
          </c:extLst>
        </c:ser>
        <c:dLbls>
          <c:showLegendKey val="0"/>
          <c:showVal val="0"/>
          <c:showCatName val="0"/>
          <c:showSerName val="0"/>
          <c:showPercent val="0"/>
          <c:showBubbleSize val="0"/>
        </c:dLbls>
        <c:marker val="1"/>
        <c:smooth val="0"/>
        <c:axId val="3"/>
        <c:axId val="4"/>
      </c:lineChart>
      <c:catAx>
        <c:axId val="604730927"/>
        <c:scaling>
          <c:orientation val="minMax"/>
        </c:scaling>
        <c:delete val="0"/>
        <c:axPos val="b"/>
        <c:numFmt formatCode="m/d/yyyy" sourceLinked="0"/>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sz="1000"/>
            </a:pPr>
            <a:endParaRPr lang="es-MX"/>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sz="1000" b="0"/>
                </a:pPr>
                <a:r>
                  <a:rPr lang="es-MX" sz="1000" b="0" i="0" baseline="0">
                    <a:effectLst/>
                  </a:rPr>
                  <a:t>Variación mensual, %</a:t>
                </a:r>
                <a:endParaRPr lang="es-MX" sz="1000">
                  <a:effectLst/>
                </a:endParaRPr>
              </a:p>
            </c:rich>
          </c:tx>
          <c:overlay val="0"/>
          <c:spPr>
            <a:noFill/>
            <a:ln w="25400">
              <a:noFill/>
            </a:ln>
          </c:spPr>
        </c:title>
        <c:numFmt formatCode="0" sourceLinked="1"/>
        <c:majorTickMark val="none"/>
        <c:minorTickMark val="none"/>
        <c:tickLblPos val="nextTo"/>
        <c:spPr>
          <a:ln w="6350">
            <a:noFill/>
          </a:ln>
        </c:spPr>
        <c:txPr>
          <a:bodyPr rot="-60000000" vert="horz"/>
          <a:lstStyle/>
          <a:p>
            <a:pPr>
              <a:defRPr/>
            </a:pPr>
            <a:endParaRPr lang="es-MX"/>
          </a:p>
        </c:txPr>
        <c:crossAx val="604730927"/>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rot="-5400000" vert="horz"/>
              <a:lstStyle/>
              <a:p>
                <a:pPr>
                  <a:defRPr sz="1000"/>
                </a:pPr>
                <a:r>
                  <a:rPr lang="es-MX" sz="1000" b="0" i="0" u="none" strike="noStrike" baseline="0">
                    <a:effectLst/>
                  </a:rPr>
                  <a:t>Índice</a:t>
                </a:r>
                <a:endParaRPr lang="es-MX" sz="1000"/>
              </a:p>
            </c:rich>
          </c:tx>
          <c:overlay val="0"/>
          <c:spPr>
            <a:noFill/>
            <a:ln w="25400">
              <a:noFill/>
            </a:ln>
          </c:spPr>
        </c:title>
        <c:numFmt formatCode="0" sourceLinked="1"/>
        <c:majorTickMark val="out"/>
        <c:minorTickMark val="none"/>
        <c:tickLblPos val="nextTo"/>
        <c:spPr>
          <a:ln w="6350">
            <a:noFill/>
          </a:ln>
        </c:spPr>
        <c:txPr>
          <a:bodyPr rot="-60000000" vert="horz"/>
          <a:lstStyle/>
          <a:p>
            <a:pPr>
              <a:defRPr sz="1000"/>
            </a:pPr>
            <a:endParaRPr lang="es-MX"/>
          </a:p>
        </c:txPr>
        <c:crossAx val="3"/>
        <c:crosses val="max"/>
        <c:crossBetween val="between"/>
      </c:valAx>
      <c:spPr>
        <a:noFill/>
        <a:ln w="25400">
          <a:noFill/>
        </a:ln>
      </c:spPr>
    </c:plotArea>
    <c:legend>
      <c:legendPos val="b"/>
      <c:overlay val="0"/>
      <c:spPr>
        <a:noFill/>
        <a:ln w="25400">
          <a:noFill/>
        </a:ln>
      </c:spPr>
      <c:txPr>
        <a:bodyPr rot="0" vert="horz"/>
        <a:lstStyle/>
        <a:p>
          <a:pPr>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2560-4061-8CCF-C53E2AC4B505}"/>
              </c:ext>
            </c:extLst>
          </c:dPt>
          <c:dPt>
            <c:idx val="1"/>
            <c:invertIfNegative val="0"/>
            <c:bubble3D val="0"/>
            <c:spPr>
              <a:solidFill>
                <a:srgbClr val="7C878E"/>
              </a:solidFill>
              <a:ln>
                <a:noFill/>
              </a:ln>
              <a:effectLst/>
            </c:spPr>
            <c:extLst>
              <c:ext xmlns:c16="http://schemas.microsoft.com/office/drawing/2014/chart" uri="{C3380CC4-5D6E-409C-BE32-E72D297353CC}">
                <c16:uniqueId val="{00000003-2560-4061-8CCF-C53E2AC4B505}"/>
              </c:ext>
            </c:extLst>
          </c:dPt>
          <c:dPt>
            <c:idx val="2"/>
            <c:invertIfNegative val="0"/>
            <c:bubble3D val="0"/>
            <c:spPr>
              <a:solidFill>
                <a:srgbClr val="7C878E"/>
              </a:solidFill>
              <a:ln>
                <a:noFill/>
              </a:ln>
              <a:effectLst/>
            </c:spPr>
            <c:extLst>
              <c:ext xmlns:c16="http://schemas.microsoft.com/office/drawing/2014/chart" uri="{C3380CC4-5D6E-409C-BE32-E72D297353CC}">
                <c16:uniqueId val="{00000005-2560-4061-8CCF-C53E2AC4B505}"/>
              </c:ext>
            </c:extLst>
          </c:dPt>
          <c:dPt>
            <c:idx val="3"/>
            <c:invertIfNegative val="0"/>
            <c:bubble3D val="0"/>
            <c:spPr>
              <a:solidFill>
                <a:srgbClr val="7C878E"/>
              </a:solidFill>
              <a:ln>
                <a:noFill/>
              </a:ln>
              <a:effectLst/>
            </c:spPr>
            <c:extLst>
              <c:ext xmlns:c16="http://schemas.microsoft.com/office/drawing/2014/chart" uri="{C3380CC4-5D6E-409C-BE32-E72D297353CC}">
                <c16:uniqueId val="{00000007-2560-4061-8CCF-C53E2AC4B505}"/>
              </c:ext>
            </c:extLst>
          </c:dPt>
          <c:dPt>
            <c:idx val="4"/>
            <c:invertIfNegative val="0"/>
            <c:bubble3D val="0"/>
            <c:spPr>
              <a:solidFill>
                <a:srgbClr val="7C878E"/>
              </a:solidFill>
              <a:ln>
                <a:noFill/>
              </a:ln>
              <a:effectLst/>
            </c:spPr>
            <c:extLst>
              <c:ext xmlns:c16="http://schemas.microsoft.com/office/drawing/2014/chart" uri="{C3380CC4-5D6E-409C-BE32-E72D297353CC}">
                <c16:uniqueId val="{00000009-2560-4061-8CCF-C53E2AC4B505}"/>
              </c:ext>
            </c:extLst>
          </c:dPt>
          <c:dPt>
            <c:idx val="5"/>
            <c:invertIfNegative val="0"/>
            <c:bubble3D val="0"/>
            <c:spPr>
              <a:solidFill>
                <a:srgbClr val="7C878E"/>
              </a:solidFill>
              <a:ln>
                <a:noFill/>
              </a:ln>
              <a:effectLst/>
            </c:spPr>
            <c:extLst>
              <c:ext xmlns:c16="http://schemas.microsoft.com/office/drawing/2014/chart" uri="{C3380CC4-5D6E-409C-BE32-E72D297353CC}">
                <c16:uniqueId val="{0000000B-2560-4061-8CCF-C53E2AC4B505}"/>
              </c:ext>
            </c:extLst>
          </c:dPt>
          <c:dPt>
            <c:idx val="6"/>
            <c:invertIfNegative val="0"/>
            <c:bubble3D val="0"/>
            <c:spPr>
              <a:solidFill>
                <a:srgbClr val="7C878E"/>
              </a:solidFill>
              <a:ln>
                <a:noFill/>
              </a:ln>
              <a:effectLst/>
            </c:spPr>
            <c:extLst>
              <c:ext xmlns:c16="http://schemas.microsoft.com/office/drawing/2014/chart" uri="{C3380CC4-5D6E-409C-BE32-E72D297353CC}">
                <c16:uniqueId val="{0000000D-2560-4061-8CCF-C53E2AC4B505}"/>
              </c:ext>
            </c:extLst>
          </c:dPt>
          <c:dPt>
            <c:idx val="7"/>
            <c:invertIfNegative val="0"/>
            <c:bubble3D val="0"/>
            <c:spPr>
              <a:solidFill>
                <a:srgbClr val="7C878E"/>
              </a:solidFill>
              <a:ln>
                <a:noFill/>
              </a:ln>
              <a:effectLst/>
            </c:spPr>
            <c:extLst>
              <c:ext xmlns:c16="http://schemas.microsoft.com/office/drawing/2014/chart" uri="{C3380CC4-5D6E-409C-BE32-E72D297353CC}">
                <c16:uniqueId val="{0000000F-2560-4061-8CCF-C53E2AC4B505}"/>
              </c:ext>
            </c:extLst>
          </c:dPt>
          <c:dPt>
            <c:idx val="8"/>
            <c:invertIfNegative val="0"/>
            <c:bubble3D val="0"/>
            <c:spPr>
              <a:solidFill>
                <a:srgbClr val="7C878E"/>
              </a:solidFill>
              <a:ln>
                <a:noFill/>
              </a:ln>
              <a:effectLst/>
            </c:spPr>
            <c:extLst>
              <c:ext xmlns:c16="http://schemas.microsoft.com/office/drawing/2014/chart" uri="{C3380CC4-5D6E-409C-BE32-E72D297353CC}">
                <c16:uniqueId val="{00000011-2560-4061-8CCF-C53E2AC4B505}"/>
              </c:ext>
            </c:extLst>
          </c:dPt>
          <c:dPt>
            <c:idx val="9"/>
            <c:invertIfNegative val="0"/>
            <c:bubble3D val="0"/>
            <c:spPr>
              <a:solidFill>
                <a:srgbClr val="7C878E"/>
              </a:solidFill>
              <a:ln>
                <a:noFill/>
              </a:ln>
              <a:effectLst/>
            </c:spPr>
            <c:extLst>
              <c:ext xmlns:c16="http://schemas.microsoft.com/office/drawing/2014/chart" uri="{C3380CC4-5D6E-409C-BE32-E72D297353CC}">
                <c16:uniqueId val="{00000013-2560-4061-8CCF-C53E2AC4B505}"/>
              </c:ext>
            </c:extLst>
          </c:dPt>
          <c:dPt>
            <c:idx val="10"/>
            <c:invertIfNegative val="0"/>
            <c:bubble3D val="0"/>
            <c:spPr>
              <a:solidFill>
                <a:srgbClr val="7C878E"/>
              </a:solidFill>
              <a:ln>
                <a:noFill/>
              </a:ln>
              <a:effectLst/>
            </c:spPr>
            <c:extLst>
              <c:ext xmlns:c16="http://schemas.microsoft.com/office/drawing/2014/chart" uri="{C3380CC4-5D6E-409C-BE32-E72D297353CC}">
                <c16:uniqueId val="{00000015-2560-4061-8CCF-C53E2AC4B505}"/>
              </c:ext>
            </c:extLst>
          </c:dPt>
          <c:dPt>
            <c:idx val="11"/>
            <c:invertIfNegative val="0"/>
            <c:bubble3D val="0"/>
            <c:spPr>
              <a:solidFill>
                <a:srgbClr val="7C878E"/>
              </a:solidFill>
              <a:ln>
                <a:noFill/>
              </a:ln>
              <a:effectLst/>
            </c:spPr>
            <c:extLst>
              <c:ext xmlns:c16="http://schemas.microsoft.com/office/drawing/2014/chart" uri="{C3380CC4-5D6E-409C-BE32-E72D297353CC}">
                <c16:uniqueId val="{00000017-2560-4061-8CCF-C53E2AC4B505}"/>
              </c:ext>
            </c:extLst>
          </c:dPt>
          <c:dPt>
            <c:idx val="12"/>
            <c:invertIfNegative val="0"/>
            <c:bubble3D val="0"/>
            <c:spPr>
              <a:solidFill>
                <a:srgbClr val="7C878E"/>
              </a:solidFill>
              <a:ln>
                <a:noFill/>
              </a:ln>
              <a:effectLst/>
            </c:spPr>
            <c:extLst>
              <c:ext xmlns:c16="http://schemas.microsoft.com/office/drawing/2014/chart" uri="{C3380CC4-5D6E-409C-BE32-E72D297353CC}">
                <c16:uniqueId val="{00000019-2560-4061-8CCF-C53E2AC4B505}"/>
              </c:ext>
            </c:extLst>
          </c:dPt>
          <c:dPt>
            <c:idx val="13"/>
            <c:invertIfNegative val="0"/>
            <c:bubble3D val="0"/>
            <c:spPr>
              <a:solidFill>
                <a:srgbClr val="7C878E"/>
              </a:solidFill>
              <a:ln>
                <a:noFill/>
              </a:ln>
              <a:effectLst/>
            </c:spPr>
            <c:extLst>
              <c:ext xmlns:c16="http://schemas.microsoft.com/office/drawing/2014/chart" uri="{C3380CC4-5D6E-409C-BE32-E72D297353CC}">
                <c16:uniqueId val="{0000001B-2560-4061-8CCF-C53E2AC4B505}"/>
              </c:ext>
            </c:extLst>
          </c:dPt>
          <c:dPt>
            <c:idx val="14"/>
            <c:invertIfNegative val="0"/>
            <c:bubble3D val="0"/>
            <c:spPr>
              <a:solidFill>
                <a:srgbClr val="7C878E"/>
              </a:solidFill>
              <a:ln>
                <a:noFill/>
              </a:ln>
              <a:effectLst/>
            </c:spPr>
            <c:extLst>
              <c:ext xmlns:c16="http://schemas.microsoft.com/office/drawing/2014/chart" uri="{C3380CC4-5D6E-409C-BE32-E72D297353CC}">
                <c16:uniqueId val="{0000001D-2560-4061-8CCF-C53E2AC4B505}"/>
              </c:ext>
            </c:extLst>
          </c:dPt>
          <c:dPt>
            <c:idx val="15"/>
            <c:invertIfNegative val="0"/>
            <c:bubble3D val="0"/>
            <c:spPr>
              <a:solidFill>
                <a:srgbClr val="7C878E"/>
              </a:solidFill>
              <a:ln>
                <a:noFill/>
              </a:ln>
              <a:effectLst/>
            </c:spPr>
            <c:extLst>
              <c:ext xmlns:c16="http://schemas.microsoft.com/office/drawing/2014/chart" uri="{C3380CC4-5D6E-409C-BE32-E72D297353CC}">
                <c16:uniqueId val="{0000001F-2560-4061-8CCF-C53E2AC4B505}"/>
              </c:ext>
            </c:extLst>
          </c:dPt>
          <c:dPt>
            <c:idx val="16"/>
            <c:invertIfNegative val="0"/>
            <c:bubble3D val="0"/>
            <c:spPr>
              <a:solidFill>
                <a:srgbClr val="7C878E"/>
              </a:solidFill>
              <a:ln>
                <a:noFill/>
              </a:ln>
              <a:effectLst/>
            </c:spPr>
            <c:extLst>
              <c:ext xmlns:c16="http://schemas.microsoft.com/office/drawing/2014/chart" uri="{C3380CC4-5D6E-409C-BE32-E72D297353CC}">
                <c16:uniqueId val="{00000021-2560-4061-8CCF-C53E2AC4B505}"/>
              </c:ext>
            </c:extLst>
          </c:dPt>
          <c:dPt>
            <c:idx val="17"/>
            <c:invertIfNegative val="0"/>
            <c:bubble3D val="0"/>
            <c:spPr>
              <a:solidFill>
                <a:srgbClr val="FBBB27"/>
              </a:solidFill>
              <a:ln>
                <a:noFill/>
              </a:ln>
              <a:effectLst/>
            </c:spPr>
            <c:extLst>
              <c:ext xmlns:c16="http://schemas.microsoft.com/office/drawing/2014/chart" uri="{C3380CC4-5D6E-409C-BE32-E72D297353CC}">
                <c16:uniqueId val="{00000023-2560-4061-8CCF-C53E2AC4B505}"/>
              </c:ext>
            </c:extLst>
          </c:dPt>
          <c:dPt>
            <c:idx val="19"/>
            <c:invertIfNegative val="0"/>
            <c:bubble3D val="0"/>
            <c:spPr>
              <a:solidFill>
                <a:srgbClr val="95682B"/>
              </a:solidFill>
              <a:ln>
                <a:noFill/>
              </a:ln>
              <a:effectLst/>
            </c:spPr>
            <c:extLst>
              <c:ext xmlns:c16="http://schemas.microsoft.com/office/drawing/2014/chart" uri="{C3380CC4-5D6E-409C-BE32-E72D297353CC}">
                <c16:uniqueId val="{00000025-2560-4061-8CCF-C53E2AC4B505}"/>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'F126'!$A$7:$A$39</c:f>
              <c:strCache>
                <c:ptCount val="33"/>
                <c:pt idx="0">
                  <c:v>Hidalgo</c:v>
                </c:pt>
                <c:pt idx="1">
                  <c:v>Ciudad de México</c:v>
                </c:pt>
                <c:pt idx="2">
                  <c:v>Tlaxcala</c:v>
                </c:pt>
                <c:pt idx="3">
                  <c:v>Guerrero</c:v>
                </c:pt>
                <c:pt idx="4">
                  <c:v>Oaxaca</c:v>
                </c:pt>
                <c:pt idx="5">
                  <c:v>Tabasco</c:v>
                </c:pt>
                <c:pt idx="6">
                  <c:v>Tamaulipas</c:v>
                </c:pt>
                <c:pt idx="7">
                  <c:v>Morelos</c:v>
                </c:pt>
                <c:pt idx="8">
                  <c:v>Michoacán</c:v>
                </c:pt>
                <c:pt idx="9">
                  <c:v>Coahuila</c:v>
                </c:pt>
                <c:pt idx="10">
                  <c:v>Aguascalientes</c:v>
                </c:pt>
                <c:pt idx="11">
                  <c:v>San Luis Potosí</c:v>
                </c:pt>
                <c:pt idx="12">
                  <c:v>Querétaro</c:v>
                </c:pt>
                <c:pt idx="13">
                  <c:v>Sonora</c:v>
                </c:pt>
                <c:pt idx="14">
                  <c:v>Estado de México</c:v>
                </c:pt>
                <c:pt idx="15">
                  <c:v>Veracruz</c:v>
                </c:pt>
                <c:pt idx="16">
                  <c:v>Guanajuato</c:v>
                </c:pt>
                <c:pt idx="17">
                  <c:v>Jalisco</c:v>
                </c:pt>
                <c:pt idx="18">
                  <c:v>Campeche</c:v>
                </c:pt>
                <c:pt idx="19">
                  <c:v>Nacional</c:v>
                </c:pt>
                <c:pt idx="20">
                  <c:v>Nuevo León</c:v>
                </c:pt>
                <c:pt idx="21">
                  <c:v>Colima</c:v>
                </c:pt>
                <c:pt idx="22">
                  <c:v>Durango</c:v>
                </c:pt>
                <c:pt idx="23">
                  <c:v>Puebla</c:v>
                </c:pt>
                <c:pt idx="24">
                  <c:v>Sinaloa</c:v>
                </c:pt>
                <c:pt idx="25">
                  <c:v>Baja California</c:v>
                </c:pt>
                <c:pt idx="26">
                  <c:v>Chihuahua</c:v>
                </c:pt>
                <c:pt idx="27">
                  <c:v>Zacatecas</c:v>
                </c:pt>
                <c:pt idx="28">
                  <c:v>Nayarit</c:v>
                </c:pt>
                <c:pt idx="29">
                  <c:v>Chiapas</c:v>
                </c:pt>
                <c:pt idx="30">
                  <c:v>Baja California Sur</c:v>
                </c:pt>
                <c:pt idx="31">
                  <c:v>Yucatán</c:v>
                </c:pt>
                <c:pt idx="32">
                  <c:v>Quintana Roo</c:v>
                </c:pt>
              </c:strCache>
            </c:strRef>
          </c:cat>
          <c:val>
            <c:numRef>
              <c:f>'F126'!$B$7:$B$39</c:f>
              <c:numCache>
                <c:formatCode>0.00</c:formatCode>
                <c:ptCount val="33"/>
                <c:pt idx="0">
                  <c:v>-2.8191341388060245</c:v>
                </c:pt>
                <c:pt idx="1">
                  <c:v>-1.867125483513796</c:v>
                </c:pt>
                <c:pt idx="2">
                  <c:v>-0.2076968784796929</c:v>
                </c:pt>
                <c:pt idx="3">
                  <c:v>0.65872334599494742</c:v>
                </c:pt>
                <c:pt idx="4">
                  <c:v>1.1713990344194374</c:v>
                </c:pt>
                <c:pt idx="5">
                  <c:v>2.1848424054790527</c:v>
                </c:pt>
                <c:pt idx="6">
                  <c:v>2.5147703423255519</c:v>
                </c:pt>
                <c:pt idx="7">
                  <c:v>2.794150115824189</c:v>
                </c:pt>
                <c:pt idx="8">
                  <c:v>3.3723872333136082</c:v>
                </c:pt>
                <c:pt idx="9">
                  <c:v>4.1274160723372022</c:v>
                </c:pt>
                <c:pt idx="10">
                  <c:v>4.2310861099369115</c:v>
                </c:pt>
                <c:pt idx="11">
                  <c:v>4.3160724973423514</c:v>
                </c:pt>
                <c:pt idx="12">
                  <c:v>4.5995564476032689</c:v>
                </c:pt>
                <c:pt idx="13">
                  <c:v>4.8337101547006176</c:v>
                </c:pt>
                <c:pt idx="14">
                  <c:v>5.0356513479564455</c:v>
                </c:pt>
                <c:pt idx="15">
                  <c:v>5.083092817728974</c:v>
                </c:pt>
                <c:pt idx="16">
                  <c:v>5.3567803180055771</c:v>
                </c:pt>
                <c:pt idx="17">
                  <c:v>5.527813411500011</c:v>
                </c:pt>
                <c:pt idx="18">
                  <c:v>5.6525030407625048</c:v>
                </c:pt>
                <c:pt idx="19">
                  <c:v>5.8686939117829064</c:v>
                </c:pt>
                <c:pt idx="20">
                  <c:v>6.7261828308078098</c:v>
                </c:pt>
                <c:pt idx="21">
                  <c:v>6.8907655671292281</c:v>
                </c:pt>
                <c:pt idx="22">
                  <c:v>7.0129054722002984</c:v>
                </c:pt>
                <c:pt idx="23">
                  <c:v>7.1515412365411368</c:v>
                </c:pt>
                <c:pt idx="24">
                  <c:v>7.7829569689610301</c:v>
                </c:pt>
                <c:pt idx="25">
                  <c:v>8.2297395964559215</c:v>
                </c:pt>
                <c:pt idx="26">
                  <c:v>8.2425338994835222</c:v>
                </c:pt>
                <c:pt idx="27">
                  <c:v>8.4811860617730037</c:v>
                </c:pt>
                <c:pt idx="28">
                  <c:v>8.5722021749736186</c:v>
                </c:pt>
                <c:pt idx="29">
                  <c:v>11.446471664040313</c:v>
                </c:pt>
                <c:pt idx="30">
                  <c:v>12.928613592992344</c:v>
                </c:pt>
                <c:pt idx="31">
                  <c:v>14.418800976323897</c:v>
                </c:pt>
                <c:pt idx="32">
                  <c:v>18.644874926741593</c:v>
                </c:pt>
              </c:numCache>
            </c:numRef>
          </c:val>
          <c:extLst>
            <c:ext xmlns:c16="http://schemas.microsoft.com/office/drawing/2014/chart" uri="{C3380CC4-5D6E-409C-BE32-E72D297353CC}">
              <c16:uniqueId val="{00000026-2560-4061-8CCF-C53E2AC4B505}"/>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17AE-4FDE-9525-D742B9DEFBCD}"/>
              </c:ext>
            </c:extLst>
          </c:dPt>
          <c:dPt>
            <c:idx val="1"/>
            <c:invertIfNegative val="0"/>
            <c:bubble3D val="0"/>
            <c:spPr>
              <a:solidFill>
                <a:srgbClr val="7C878E"/>
              </a:solidFill>
              <a:ln>
                <a:noFill/>
              </a:ln>
              <a:effectLst/>
            </c:spPr>
            <c:extLst>
              <c:ext xmlns:c16="http://schemas.microsoft.com/office/drawing/2014/chart" uri="{C3380CC4-5D6E-409C-BE32-E72D297353CC}">
                <c16:uniqueId val="{00000003-17AE-4FDE-9525-D742B9DEFBCD}"/>
              </c:ext>
            </c:extLst>
          </c:dPt>
          <c:dPt>
            <c:idx val="2"/>
            <c:invertIfNegative val="0"/>
            <c:bubble3D val="0"/>
            <c:spPr>
              <a:solidFill>
                <a:srgbClr val="7C878E"/>
              </a:solidFill>
              <a:ln>
                <a:noFill/>
              </a:ln>
              <a:effectLst/>
            </c:spPr>
            <c:extLst>
              <c:ext xmlns:c16="http://schemas.microsoft.com/office/drawing/2014/chart" uri="{C3380CC4-5D6E-409C-BE32-E72D297353CC}">
                <c16:uniqueId val="{00000005-17AE-4FDE-9525-D742B9DEFBCD}"/>
              </c:ext>
            </c:extLst>
          </c:dPt>
          <c:dPt>
            <c:idx val="3"/>
            <c:invertIfNegative val="0"/>
            <c:bubble3D val="0"/>
            <c:spPr>
              <a:solidFill>
                <a:srgbClr val="7C878E"/>
              </a:solidFill>
              <a:ln>
                <a:noFill/>
              </a:ln>
              <a:effectLst/>
            </c:spPr>
            <c:extLst>
              <c:ext xmlns:c16="http://schemas.microsoft.com/office/drawing/2014/chart" uri="{C3380CC4-5D6E-409C-BE32-E72D297353CC}">
                <c16:uniqueId val="{00000007-17AE-4FDE-9525-D742B9DEFBCD}"/>
              </c:ext>
            </c:extLst>
          </c:dPt>
          <c:dPt>
            <c:idx val="4"/>
            <c:invertIfNegative val="0"/>
            <c:bubble3D val="0"/>
            <c:spPr>
              <a:solidFill>
                <a:srgbClr val="7C878E"/>
              </a:solidFill>
              <a:ln>
                <a:noFill/>
              </a:ln>
              <a:effectLst/>
            </c:spPr>
            <c:extLst>
              <c:ext xmlns:c16="http://schemas.microsoft.com/office/drawing/2014/chart" uri="{C3380CC4-5D6E-409C-BE32-E72D297353CC}">
                <c16:uniqueId val="{00000009-17AE-4FDE-9525-D742B9DEFBCD}"/>
              </c:ext>
            </c:extLst>
          </c:dPt>
          <c:dPt>
            <c:idx val="5"/>
            <c:invertIfNegative val="0"/>
            <c:bubble3D val="0"/>
            <c:spPr>
              <a:solidFill>
                <a:srgbClr val="95682B"/>
              </a:solidFill>
              <a:ln>
                <a:noFill/>
              </a:ln>
              <a:effectLst/>
            </c:spPr>
            <c:extLst>
              <c:ext xmlns:c16="http://schemas.microsoft.com/office/drawing/2014/chart" uri="{C3380CC4-5D6E-409C-BE32-E72D297353CC}">
                <c16:uniqueId val="{0000000B-17AE-4FDE-9525-D742B9DEFBCD}"/>
              </c:ext>
            </c:extLst>
          </c:dPt>
          <c:dPt>
            <c:idx val="6"/>
            <c:invertIfNegative val="0"/>
            <c:bubble3D val="0"/>
            <c:spPr>
              <a:solidFill>
                <a:srgbClr val="7C878E"/>
              </a:solidFill>
              <a:ln>
                <a:noFill/>
              </a:ln>
              <a:effectLst/>
            </c:spPr>
            <c:extLst>
              <c:ext xmlns:c16="http://schemas.microsoft.com/office/drawing/2014/chart" uri="{C3380CC4-5D6E-409C-BE32-E72D297353CC}">
                <c16:uniqueId val="{0000000D-17AE-4FDE-9525-D742B9DEFBCD}"/>
              </c:ext>
            </c:extLst>
          </c:dPt>
          <c:dPt>
            <c:idx val="7"/>
            <c:invertIfNegative val="0"/>
            <c:bubble3D val="0"/>
            <c:spPr>
              <a:solidFill>
                <a:srgbClr val="7C878E"/>
              </a:solidFill>
              <a:ln>
                <a:noFill/>
              </a:ln>
              <a:effectLst/>
            </c:spPr>
            <c:extLst>
              <c:ext xmlns:c16="http://schemas.microsoft.com/office/drawing/2014/chart" uri="{C3380CC4-5D6E-409C-BE32-E72D297353CC}">
                <c16:uniqueId val="{0000000F-17AE-4FDE-9525-D742B9DEFBCD}"/>
              </c:ext>
            </c:extLst>
          </c:dPt>
          <c:dPt>
            <c:idx val="8"/>
            <c:invertIfNegative val="0"/>
            <c:bubble3D val="0"/>
            <c:spPr>
              <a:solidFill>
                <a:srgbClr val="7C878E"/>
              </a:solidFill>
              <a:ln>
                <a:noFill/>
              </a:ln>
              <a:effectLst/>
            </c:spPr>
            <c:extLst>
              <c:ext xmlns:c16="http://schemas.microsoft.com/office/drawing/2014/chart" uri="{C3380CC4-5D6E-409C-BE32-E72D297353CC}">
                <c16:uniqueId val="{00000011-17AE-4FDE-9525-D742B9DEFBCD}"/>
              </c:ext>
            </c:extLst>
          </c:dPt>
          <c:dPt>
            <c:idx val="9"/>
            <c:invertIfNegative val="0"/>
            <c:bubble3D val="0"/>
            <c:spPr>
              <a:solidFill>
                <a:srgbClr val="7C878E"/>
              </a:solidFill>
              <a:ln>
                <a:noFill/>
              </a:ln>
              <a:effectLst/>
            </c:spPr>
            <c:extLst>
              <c:ext xmlns:c16="http://schemas.microsoft.com/office/drawing/2014/chart" uri="{C3380CC4-5D6E-409C-BE32-E72D297353CC}">
                <c16:uniqueId val="{00000013-17AE-4FDE-9525-D742B9DEFBCD}"/>
              </c:ext>
            </c:extLst>
          </c:dPt>
          <c:dPt>
            <c:idx val="10"/>
            <c:invertIfNegative val="0"/>
            <c:bubble3D val="0"/>
            <c:spPr>
              <a:solidFill>
                <a:srgbClr val="7C878E"/>
              </a:solidFill>
              <a:ln>
                <a:noFill/>
              </a:ln>
              <a:effectLst/>
            </c:spPr>
            <c:extLst>
              <c:ext xmlns:c16="http://schemas.microsoft.com/office/drawing/2014/chart" uri="{C3380CC4-5D6E-409C-BE32-E72D297353CC}">
                <c16:uniqueId val="{00000015-17AE-4FDE-9525-D742B9DEFBCD}"/>
              </c:ext>
            </c:extLst>
          </c:dPt>
          <c:dPt>
            <c:idx val="11"/>
            <c:invertIfNegative val="0"/>
            <c:bubble3D val="0"/>
            <c:spPr>
              <a:solidFill>
                <a:srgbClr val="7C878E"/>
              </a:solidFill>
              <a:ln>
                <a:noFill/>
              </a:ln>
              <a:effectLst/>
            </c:spPr>
            <c:extLst>
              <c:ext xmlns:c16="http://schemas.microsoft.com/office/drawing/2014/chart" uri="{C3380CC4-5D6E-409C-BE32-E72D297353CC}">
                <c16:uniqueId val="{00000017-17AE-4FDE-9525-D742B9DEFBCD}"/>
              </c:ext>
            </c:extLst>
          </c:dPt>
          <c:dPt>
            <c:idx val="12"/>
            <c:invertIfNegative val="0"/>
            <c:bubble3D val="0"/>
            <c:spPr>
              <a:solidFill>
                <a:srgbClr val="7C878E"/>
              </a:solidFill>
              <a:ln>
                <a:noFill/>
              </a:ln>
              <a:effectLst/>
            </c:spPr>
            <c:extLst>
              <c:ext xmlns:c16="http://schemas.microsoft.com/office/drawing/2014/chart" uri="{C3380CC4-5D6E-409C-BE32-E72D297353CC}">
                <c16:uniqueId val="{00000019-17AE-4FDE-9525-D742B9DEFBCD}"/>
              </c:ext>
            </c:extLst>
          </c:dPt>
          <c:dPt>
            <c:idx val="13"/>
            <c:invertIfNegative val="0"/>
            <c:bubble3D val="0"/>
            <c:spPr>
              <a:solidFill>
                <a:srgbClr val="7C878E"/>
              </a:solidFill>
              <a:ln>
                <a:noFill/>
              </a:ln>
              <a:effectLst/>
            </c:spPr>
            <c:extLst>
              <c:ext xmlns:c16="http://schemas.microsoft.com/office/drawing/2014/chart" uri="{C3380CC4-5D6E-409C-BE32-E72D297353CC}">
                <c16:uniqueId val="{0000001B-17AE-4FDE-9525-D742B9DEFBCD}"/>
              </c:ext>
            </c:extLst>
          </c:dPt>
          <c:dPt>
            <c:idx val="14"/>
            <c:invertIfNegative val="0"/>
            <c:bubble3D val="0"/>
            <c:spPr>
              <a:solidFill>
                <a:srgbClr val="7C878E"/>
              </a:solidFill>
              <a:ln>
                <a:noFill/>
              </a:ln>
              <a:effectLst/>
            </c:spPr>
            <c:extLst>
              <c:ext xmlns:c16="http://schemas.microsoft.com/office/drawing/2014/chart" uri="{C3380CC4-5D6E-409C-BE32-E72D297353CC}">
                <c16:uniqueId val="{0000001D-17AE-4FDE-9525-D742B9DEFBCD}"/>
              </c:ext>
            </c:extLst>
          </c:dPt>
          <c:dPt>
            <c:idx val="15"/>
            <c:invertIfNegative val="0"/>
            <c:bubble3D val="0"/>
            <c:spPr>
              <a:solidFill>
                <a:srgbClr val="7C878E"/>
              </a:solidFill>
              <a:ln>
                <a:noFill/>
              </a:ln>
              <a:effectLst/>
            </c:spPr>
            <c:extLst>
              <c:ext xmlns:c16="http://schemas.microsoft.com/office/drawing/2014/chart" uri="{C3380CC4-5D6E-409C-BE32-E72D297353CC}">
                <c16:uniqueId val="{0000001F-17AE-4FDE-9525-D742B9DEFBCD}"/>
              </c:ext>
            </c:extLst>
          </c:dPt>
          <c:dPt>
            <c:idx val="16"/>
            <c:invertIfNegative val="0"/>
            <c:bubble3D val="0"/>
            <c:spPr>
              <a:solidFill>
                <a:srgbClr val="7C878E"/>
              </a:solidFill>
              <a:ln>
                <a:noFill/>
              </a:ln>
              <a:effectLst/>
            </c:spPr>
            <c:extLst>
              <c:ext xmlns:c16="http://schemas.microsoft.com/office/drawing/2014/chart" uri="{C3380CC4-5D6E-409C-BE32-E72D297353CC}">
                <c16:uniqueId val="{00000021-17AE-4FDE-9525-D742B9DEFBCD}"/>
              </c:ext>
            </c:extLst>
          </c:dPt>
          <c:dPt>
            <c:idx val="17"/>
            <c:invertIfNegative val="0"/>
            <c:bubble3D val="0"/>
            <c:spPr>
              <a:solidFill>
                <a:srgbClr val="7C878E"/>
              </a:solidFill>
              <a:ln>
                <a:noFill/>
              </a:ln>
              <a:effectLst/>
            </c:spPr>
            <c:extLst>
              <c:ext xmlns:c16="http://schemas.microsoft.com/office/drawing/2014/chart" uri="{C3380CC4-5D6E-409C-BE32-E72D297353CC}">
                <c16:uniqueId val="{00000023-17AE-4FDE-9525-D742B9DEFBCD}"/>
              </c:ext>
            </c:extLst>
          </c:dPt>
          <c:dPt>
            <c:idx val="30"/>
            <c:invertIfNegative val="0"/>
            <c:bubble3D val="0"/>
            <c:spPr>
              <a:solidFill>
                <a:srgbClr val="FBBB27"/>
              </a:solidFill>
              <a:ln>
                <a:noFill/>
              </a:ln>
              <a:effectLst/>
            </c:spPr>
            <c:extLst>
              <c:ext xmlns:c16="http://schemas.microsoft.com/office/drawing/2014/chart" uri="{C3380CC4-5D6E-409C-BE32-E72D297353CC}">
                <c16:uniqueId val="{00000025-17AE-4FDE-9525-D742B9DEFBCD}"/>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'F127'!$A$7:$A$39</c:f>
              <c:strCache>
                <c:ptCount val="33"/>
                <c:pt idx="0">
                  <c:v>Veracruz</c:v>
                </c:pt>
                <c:pt idx="1">
                  <c:v>Guanajuato</c:v>
                </c:pt>
                <c:pt idx="2">
                  <c:v>Tamaulipas</c:v>
                </c:pt>
                <c:pt idx="3">
                  <c:v>Aguascalientes</c:v>
                </c:pt>
                <c:pt idx="4">
                  <c:v>Colima</c:v>
                </c:pt>
                <c:pt idx="5">
                  <c:v>Nacional</c:v>
                </c:pt>
                <c:pt idx="6">
                  <c:v>Campeche</c:v>
                </c:pt>
                <c:pt idx="7">
                  <c:v>Yucatán</c:v>
                </c:pt>
                <c:pt idx="8">
                  <c:v>Tabasco</c:v>
                </c:pt>
                <c:pt idx="9">
                  <c:v>Puebla</c:v>
                </c:pt>
                <c:pt idx="10">
                  <c:v>Hidalgo</c:v>
                </c:pt>
                <c:pt idx="11">
                  <c:v>Morelos</c:v>
                </c:pt>
                <c:pt idx="12">
                  <c:v>Ciudad de México</c:v>
                </c:pt>
                <c:pt idx="13">
                  <c:v>Durango</c:v>
                </c:pt>
                <c:pt idx="14">
                  <c:v>Zacatecas</c:v>
                </c:pt>
                <c:pt idx="15">
                  <c:v>Michoacán</c:v>
                </c:pt>
                <c:pt idx="16">
                  <c:v>Chiapas</c:v>
                </c:pt>
                <c:pt idx="17">
                  <c:v>San Luis Potosí</c:v>
                </c:pt>
                <c:pt idx="18">
                  <c:v>Guerrero</c:v>
                </c:pt>
                <c:pt idx="19">
                  <c:v>Sinaloa</c:v>
                </c:pt>
                <c:pt idx="20">
                  <c:v>Querétaro</c:v>
                </c:pt>
                <c:pt idx="21">
                  <c:v>Nayarit</c:v>
                </c:pt>
                <c:pt idx="22">
                  <c:v>Sonora</c:v>
                </c:pt>
                <c:pt idx="23">
                  <c:v>Coahuila</c:v>
                </c:pt>
                <c:pt idx="24">
                  <c:v>México</c:v>
                </c:pt>
                <c:pt idx="25">
                  <c:v>Quintana Roo</c:v>
                </c:pt>
                <c:pt idx="26">
                  <c:v>Tlaxcala</c:v>
                </c:pt>
                <c:pt idx="27">
                  <c:v>Chihuahua</c:v>
                </c:pt>
                <c:pt idx="28">
                  <c:v>Baja California Sur</c:v>
                </c:pt>
                <c:pt idx="29">
                  <c:v>Baja California</c:v>
                </c:pt>
                <c:pt idx="30">
                  <c:v>Jalisco</c:v>
                </c:pt>
                <c:pt idx="31">
                  <c:v>Nuevo León</c:v>
                </c:pt>
                <c:pt idx="32">
                  <c:v>Oaxaca</c:v>
                </c:pt>
              </c:strCache>
            </c:strRef>
          </c:cat>
          <c:val>
            <c:numRef>
              <c:f>'F127'!$B$7:$B$39</c:f>
              <c:numCache>
                <c:formatCode>0.00</c:formatCode>
                <c:ptCount val="33"/>
                <c:pt idx="0">
                  <c:v>-3.8266662697435692</c:v>
                </c:pt>
                <c:pt idx="1">
                  <c:v>-1.9527094240895109</c:v>
                </c:pt>
                <c:pt idx="2">
                  <c:v>-1.8806681368543587</c:v>
                </c:pt>
                <c:pt idx="3">
                  <c:v>-1.2313382671924527</c:v>
                </c:pt>
                <c:pt idx="4">
                  <c:v>-0.87703598021557116</c:v>
                </c:pt>
                <c:pt idx="5">
                  <c:v>-0.10179764394832005</c:v>
                </c:pt>
                <c:pt idx="6">
                  <c:v>-8.9527582894286511E-3</c:v>
                </c:pt>
                <c:pt idx="7">
                  <c:v>0.2684787339341973</c:v>
                </c:pt>
                <c:pt idx="8">
                  <c:v>0.53214221721442823</c:v>
                </c:pt>
                <c:pt idx="9">
                  <c:v>0.56375135085672556</c:v>
                </c:pt>
                <c:pt idx="10">
                  <c:v>0.74620712899689956</c:v>
                </c:pt>
                <c:pt idx="11">
                  <c:v>0.74681097995870338</c:v>
                </c:pt>
                <c:pt idx="12">
                  <c:v>0.84120512654175195</c:v>
                </c:pt>
                <c:pt idx="13">
                  <c:v>1.006406245738859</c:v>
                </c:pt>
                <c:pt idx="14">
                  <c:v>1.0917473349923412</c:v>
                </c:pt>
                <c:pt idx="15">
                  <c:v>1.3799925638896162</c:v>
                </c:pt>
                <c:pt idx="16">
                  <c:v>1.4109829230444673</c:v>
                </c:pt>
                <c:pt idx="17">
                  <c:v>1.5239957179665402</c:v>
                </c:pt>
                <c:pt idx="18">
                  <c:v>1.6302501929490891</c:v>
                </c:pt>
                <c:pt idx="19">
                  <c:v>1.7753502730892285</c:v>
                </c:pt>
                <c:pt idx="20">
                  <c:v>1.7823537475635223</c:v>
                </c:pt>
                <c:pt idx="21">
                  <c:v>1.8609622888286701</c:v>
                </c:pt>
                <c:pt idx="22">
                  <c:v>2.2800875017704056</c:v>
                </c:pt>
                <c:pt idx="23">
                  <c:v>2.7659060902643704</c:v>
                </c:pt>
                <c:pt idx="24">
                  <c:v>2.9222508033295385</c:v>
                </c:pt>
                <c:pt idx="25">
                  <c:v>3.3729072826098627</c:v>
                </c:pt>
                <c:pt idx="26">
                  <c:v>3.7103577848781835</c:v>
                </c:pt>
                <c:pt idx="27">
                  <c:v>3.81613076026655</c:v>
                </c:pt>
                <c:pt idx="28">
                  <c:v>3.9092127877398157</c:v>
                </c:pt>
                <c:pt idx="29">
                  <c:v>4.0425129638579946</c:v>
                </c:pt>
                <c:pt idx="30">
                  <c:v>4.8018462157550168</c:v>
                </c:pt>
                <c:pt idx="31">
                  <c:v>5.1592821770030781</c:v>
                </c:pt>
                <c:pt idx="32">
                  <c:v>8.4377346432123694</c:v>
                </c:pt>
              </c:numCache>
            </c:numRef>
          </c:val>
          <c:extLst>
            <c:ext xmlns:c16="http://schemas.microsoft.com/office/drawing/2014/chart" uri="{C3380CC4-5D6E-409C-BE32-E72D297353CC}">
              <c16:uniqueId val="{00000026-17AE-4FDE-9525-D742B9DEFBCD}"/>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Total Jalisco</c:v>
          </c:tx>
          <c:spPr>
            <a:solidFill>
              <a:srgbClr val="7C878E"/>
            </a:solidFill>
          </c:spPr>
          <c:invertIfNegative val="0"/>
          <c:dPt>
            <c:idx val="0"/>
            <c:invertIfNegative val="0"/>
            <c:bubble3D val="0"/>
            <c:extLst>
              <c:ext xmlns:c16="http://schemas.microsoft.com/office/drawing/2014/chart" uri="{C3380CC4-5D6E-409C-BE32-E72D297353CC}">
                <c16:uniqueId val="{00000000-402E-439B-AEB4-C150E25F2B60}"/>
              </c:ext>
            </c:extLst>
          </c:dPt>
          <c:dPt>
            <c:idx val="1"/>
            <c:invertIfNegative val="0"/>
            <c:bubble3D val="0"/>
            <c:extLst>
              <c:ext xmlns:c16="http://schemas.microsoft.com/office/drawing/2014/chart" uri="{C3380CC4-5D6E-409C-BE32-E72D297353CC}">
                <c16:uniqueId val="{00000001-402E-439B-AEB4-C150E25F2B60}"/>
              </c:ext>
            </c:extLst>
          </c:dPt>
          <c:dPt>
            <c:idx val="7"/>
            <c:invertIfNegative val="0"/>
            <c:bubble3D val="0"/>
            <c:spPr>
              <a:solidFill>
                <a:srgbClr val="FBBB27"/>
              </a:solidFill>
            </c:spPr>
            <c:extLst>
              <c:ext xmlns:c16="http://schemas.microsoft.com/office/drawing/2014/chart" uri="{C3380CC4-5D6E-409C-BE32-E72D297353CC}">
                <c16:uniqueId val="{00000003-402E-439B-AEB4-C150E25F2B60}"/>
              </c:ext>
            </c:extLst>
          </c:dPt>
          <c:dPt>
            <c:idx val="11"/>
            <c:invertIfNegative val="0"/>
            <c:bubble3D val="0"/>
            <c:extLst>
              <c:ext xmlns:c16="http://schemas.microsoft.com/office/drawing/2014/chart" uri="{C3380CC4-5D6E-409C-BE32-E72D297353CC}">
                <c16:uniqueId val="{00000004-402E-439B-AEB4-C150E25F2B60}"/>
              </c:ext>
            </c:extLst>
          </c:dPt>
          <c:dPt>
            <c:idx val="12"/>
            <c:invertIfNegative val="0"/>
            <c:bubble3D val="0"/>
            <c:extLst>
              <c:ext xmlns:c16="http://schemas.microsoft.com/office/drawing/2014/chart" uri="{C3380CC4-5D6E-409C-BE32-E72D297353CC}">
                <c16:uniqueId val="{00000005-402E-439B-AEB4-C150E25F2B60}"/>
              </c:ext>
            </c:extLst>
          </c:dPt>
          <c:dPt>
            <c:idx val="13"/>
            <c:invertIfNegative val="0"/>
            <c:bubble3D val="0"/>
            <c:extLst>
              <c:ext xmlns:c16="http://schemas.microsoft.com/office/drawing/2014/chart" uri="{C3380CC4-5D6E-409C-BE32-E72D297353CC}">
                <c16:uniqueId val="{00000006-402E-439B-AEB4-C150E25F2B60}"/>
              </c:ext>
            </c:extLst>
          </c:dPt>
          <c:dPt>
            <c:idx val="19"/>
            <c:invertIfNegative val="0"/>
            <c:bubble3D val="0"/>
            <c:spPr>
              <a:solidFill>
                <a:srgbClr val="FBBB27"/>
              </a:solidFill>
            </c:spPr>
            <c:extLst>
              <c:ext xmlns:c16="http://schemas.microsoft.com/office/drawing/2014/chart" uri="{C3380CC4-5D6E-409C-BE32-E72D297353CC}">
                <c16:uniqueId val="{00000008-402E-439B-AEB4-C150E25F2B60}"/>
              </c:ext>
            </c:extLst>
          </c:dPt>
          <c:dPt>
            <c:idx val="23"/>
            <c:invertIfNegative val="0"/>
            <c:bubble3D val="0"/>
            <c:extLst>
              <c:ext xmlns:c16="http://schemas.microsoft.com/office/drawing/2014/chart" uri="{C3380CC4-5D6E-409C-BE32-E72D297353CC}">
                <c16:uniqueId val="{00000009-402E-439B-AEB4-C150E25F2B60}"/>
              </c:ext>
            </c:extLst>
          </c:dPt>
          <c:dPt>
            <c:idx val="24"/>
            <c:invertIfNegative val="0"/>
            <c:bubble3D val="0"/>
            <c:extLst>
              <c:ext xmlns:c16="http://schemas.microsoft.com/office/drawing/2014/chart" uri="{C3380CC4-5D6E-409C-BE32-E72D297353CC}">
                <c16:uniqueId val="{0000000A-402E-439B-AEB4-C150E25F2B60}"/>
              </c:ext>
            </c:extLst>
          </c:dPt>
          <c:dPt>
            <c:idx val="25"/>
            <c:invertIfNegative val="0"/>
            <c:bubble3D val="0"/>
            <c:extLst>
              <c:ext xmlns:c16="http://schemas.microsoft.com/office/drawing/2014/chart" uri="{C3380CC4-5D6E-409C-BE32-E72D297353CC}">
                <c16:uniqueId val="{0000000B-402E-439B-AEB4-C150E25F2B60}"/>
              </c:ext>
            </c:extLst>
          </c:dPt>
          <c:dPt>
            <c:idx val="31"/>
            <c:invertIfNegative val="0"/>
            <c:bubble3D val="0"/>
            <c:spPr>
              <a:solidFill>
                <a:srgbClr val="FBBB27"/>
              </a:solidFill>
            </c:spPr>
            <c:extLst>
              <c:ext xmlns:c16="http://schemas.microsoft.com/office/drawing/2014/chart" uri="{C3380CC4-5D6E-409C-BE32-E72D297353CC}">
                <c16:uniqueId val="{0000000D-402E-439B-AEB4-C150E25F2B60}"/>
              </c:ext>
            </c:extLst>
          </c:dPt>
          <c:dPt>
            <c:idx val="35"/>
            <c:invertIfNegative val="0"/>
            <c:bubble3D val="0"/>
            <c:extLst>
              <c:ext xmlns:c16="http://schemas.microsoft.com/office/drawing/2014/chart" uri="{C3380CC4-5D6E-409C-BE32-E72D297353CC}">
                <c16:uniqueId val="{0000000E-402E-439B-AEB4-C150E25F2B60}"/>
              </c:ext>
            </c:extLst>
          </c:dPt>
          <c:dPt>
            <c:idx val="36"/>
            <c:invertIfNegative val="0"/>
            <c:bubble3D val="0"/>
            <c:extLst>
              <c:ext xmlns:c16="http://schemas.microsoft.com/office/drawing/2014/chart" uri="{C3380CC4-5D6E-409C-BE32-E72D297353CC}">
                <c16:uniqueId val="{0000000F-402E-439B-AEB4-C150E25F2B60}"/>
              </c:ext>
            </c:extLst>
          </c:dPt>
          <c:dPt>
            <c:idx val="37"/>
            <c:invertIfNegative val="0"/>
            <c:bubble3D val="0"/>
            <c:extLst>
              <c:ext xmlns:c16="http://schemas.microsoft.com/office/drawing/2014/chart" uri="{C3380CC4-5D6E-409C-BE32-E72D297353CC}">
                <c16:uniqueId val="{00000010-402E-439B-AEB4-C150E25F2B60}"/>
              </c:ext>
            </c:extLst>
          </c:dPt>
          <c:dPt>
            <c:idx val="43"/>
            <c:invertIfNegative val="0"/>
            <c:bubble3D val="0"/>
            <c:spPr>
              <a:solidFill>
                <a:srgbClr val="FBBB27"/>
              </a:solidFill>
            </c:spPr>
            <c:extLst>
              <c:ext xmlns:c16="http://schemas.microsoft.com/office/drawing/2014/chart" uri="{C3380CC4-5D6E-409C-BE32-E72D297353CC}">
                <c16:uniqueId val="{00000012-402E-439B-AEB4-C150E25F2B60}"/>
              </c:ext>
            </c:extLst>
          </c:dPt>
          <c:dPt>
            <c:idx val="55"/>
            <c:invertIfNegative val="0"/>
            <c:bubble3D val="0"/>
            <c:spPr>
              <a:solidFill>
                <a:srgbClr val="FBBB27"/>
              </a:solidFill>
            </c:spPr>
            <c:extLst>
              <c:ext xmlns:c16="http://schemas.microsoft.com/office/drawing/2014/chart" uri="{C3380CC4-5D6E-409C-BE32-E72D297353CC}">
                <c16:uniqueId val="{00000014-402E-439B-AEB4-C150E25F2B60}"/>
              </c:ext>
            </c:extLst>
          </c:dPt>
          <c:dPt>
            <c:idx val="67"/>
            <c:invertIfNegative val="0"/>
            <c:bubble3D val="0"/>
            <c:spPr>
              <a:solidFill>
                <a:srgbClr val="FBBB27"/>
              </a:solidFill>
            </c:spPr>
            <c:extLst>
              <c:ext xmlns:c16="http://schemas.microsoft.com/office/drawing/2014/chart" uri="{C3380CC4-5D6E-409C-BE32-E72D297353CC}">
                <c16:uniqueId val="{00000016-402E-439B-AEB4-C150E25F2B60}"/>
              </c:ext>
            </c:extLst>
          </c:dPt>
          <c:dLbls>
            <c:spPr>
              <a:noFill/>
              <a:ln>
                <a:noFill/>
              </a:ln>
              <a:effectLst/>
            </c:spPr>
            <c:txPr>
              <a:bodyPr/>
              <a:lstStyle/>
              <a:p>
                <a:pPr>
                  <a:defRPr sz="9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68"/>
              <c:pt idx="0">
                <c:v>2016 Enero</c:v>
              </c:pt>
              <c:pt idx="1">
                <c:v>2016 Febrero</c:v>
              </c:pt>
              <c:pt idx="2">
                <c:v>2016 Marzo</c:v>
              </c:pt>
              <c:pt idx="3">
                <c:v>2016 Abril</c:v>
              </c:pt>
              <c:pt idx="4">
                <c:v>2016 Mayo</c:v>
              </c:pt>
              <c:pt idx="5">
                <c:v>2016 Junio</c:v>
              </c:pt>
              <c:pt idx="6">
                <c:v>2016 Julio</c:v>
              </c:pt>
              <c:pt idx="7">
                <c:v>2016 Agosto</c:v>
              </c:pt>
              <c:pt idx="8">
                <c:v>2016 Septiembre</c:v>
              </c:pt>
              <c:pt idx="9">
                <c:v>2016 Octubre</c:v>
              </c:pt>
              <c:pt idx="10">
                <c:v>2016 Noviembre</c:v>
              </c:pt>
              <c:pt idx="11">
                <c:v>2016 Diciembre</c:v>
              </c:pt>
              <c:pt idx="12">
                <c:v>2017 Enero</c:v>
              </c:pt>
              <c:pt idx="13">
                <c:v>2017 Febrero</c:v>
              </c:pt>
              <c:pt idx="14">
                <c:v>2017 Marzo</c:v>
              </c:pt>
              <c:pt idx="15">
                <c:v>2017 Abril</c:v>
              </c:pt>
              <c:pt idx="16">
                <c:v>2017 Mayo</c:v>
              </c:pt>
              <c:pt idx="17">
                <c:v>2017 Junio</c:v>
              </c:pt>
              <c:pt idx="18">
                <c:v>2017 Julio</c:v>
              </c:pt>
              <c:pt idx="19">
                <c:v>2017 Agosto</c:v>
              </c:pt>
              <c:pt idx="20">
                <c:v>2017 Septiembre</c:v>
              </c:pt>
              <c:pt idx="21">
                <c:v>2017 Octubre</c:v>
              </c:pt>
              <c:pt idx="22">
                <c:v>2017 Noviembre</c:v>
              </c:pt>
              <c:pt idx="23">
                <c:v>2017 Diciembre</c:v>
              </c:pt>
              <c:pt idx="24">
                <c:v>2018 Enero</c:v>
              </c:pt>
              <c:pt idx="25">
                <c:v>2018 Febrero</c:v>
              </c:pt>
              <c:pt idx="26">
                <c:v>2018 Marzo</c:v>
              </c:pt>
              <c:pt idx="27">
                <c:v>2018 Abril</c:v>
              </c:pt>
              <c:pt idx="28">
                <c:v>2018 Mayo</c:v>
              </c:pt>
              <c:pt idx="29">
                <c:v>2018 Junio</c:v>
              </c:pt>
              <c:pt idx="30">
                <c:v>2018 Julio</c:v>
              </c:pt>
              <c:pt idx="31">
                <c:v>2018 Agosto</c:v>
              </c:pt>
              <c:pt idx="32">
                <c:v>2018 Septiembre</c:v>
              </c:pt>
              <c:pt idx="33">
                <c:v>2018 Octubre</c:v>
              </c:pt>
              <c:pt idx="34">
                <c:v>2018 Noviembre</c:v>
              </c:pt>
              <c:pt idx="35">
                <c:v>2018 Diciembre</c:v>
              </c:pt>
              <c:pt idx="36">
                <c:v>2019 Enero</c:v>
              </c:pt>
              <c:pt idx="37">
                <c:v>2019 Febrero</c:v>
              </c:pt>
              <c:pt idx="38">
                <c:v>2019 Marzo</c:v>
              </c:pt>
              <c:pt idx="39">
                <c:v>2019 Abril</c:v>
              </c:pt>
              <c:pt idx="40">
                <c:v>2019 Mayo</c:v>
              </c:pt>
              <c:pt idx="41">
                <c:v>2019 Junio</c:v>
              </c:pt>
              <c:pt idx="42">
                <c:v>2019 Julio</c:v>
              </c:pt>
              <c:pt idx="43">
                <c:v>2019 Agosto</c:v>
              </c:pt>
              <c:pt idx="44">
                <c:v>2019 Septiembre</c:v>
              </c:pt>
              <c:pt idx="45">
                <c:v>2019 Octubre</c:v>
              </c:pt>
              <c:pt idx="46">
                <c:v>2019 Noviembre</c:v>
              </c:pt>
              <c:pt idx="47">
                <c:v>2019 Diciembre</c:v>
              </c:pt>
              <c:pt idx="48">
                <c:v>2020 Enero</c:v>
              </c:pt>
              <c:pt idx="49">
                <c:v>2020 Febrero</c:v>
              </c:pt>
              <c:pt idx="50">
                <c:v>2020 Marzo</c:v>
              </c:pt>
              <c:pt idx="51">
                <c:v>2020 Abril</c:v>
              </c:pt>
              <c:pt idx="52">
                <c:v>2020 Mayo</c:v>
              </c:pt>
              <c:pt idx="53">
                <c:v>2020 Junio</c:v>
              </c:pt>
              <c:pt idx="54">
                <c:v>2020 Julio</c:v>
              </c:pt>
              <c:pt idx="55">
                <c:v>2020 Agosto</c:v>
              </c:pt>
              <c:pt idx="56">
                <c:v>2020 Septiembre</c:v>
              </c:pt>
              <c:pt idx="57">
                <c:v>2020 Octubre</c:v>
              </c:pt>
              <c:pt idx="58">
                <c:v>2020 Noviembre</c:v>
              </c:pt>
              <c:pt idx="59">
                <c:v>2020 Diciembre</c:v>
              </c:pt>
              <c:pt idx="60">
                <c:v>2021 Enero</c:v>
              </c:pt>
              <c:pt idx="61">
                <c:v>2021 Febrero</c:v>
              </c:pt>
              <c:pt idx="62">
                <c:v>2021 Marzo</c:v>
              </c:pt>
              <c:pt idx="63">
                <c:v>2021 Abril</c:v>
              </c:pt>
              <c:pt idx="64">
                <c:v>2021 Mayo</c:v>
              </c:pt>
              <c:pt idx="65">
                <c:v>2021 Junio</c:v>
              </c:pt>
              <c:pt idx="66">
                <c:v>2021 Julio</c:v>
              </c:pt>
              <c:pt idx="67">
                <c:v>2021 Agosto</c:v>
              </c:pt>
            </c:strLit>
          </c:cat>
          <c:val>
            <c:numLit>
              <c:formatCode>General</c:formatCode>
              <c:ptCount val="68"/>
              <c:pt idx="0">
                <c:v>9</c:v>
              </c:pt>
              <c:pt idx="1">
                <c:v>11</c:v>
              </c:pt>
              <c:pt idx="2">
                <c:v>34</c:v>
              </c:pt>
              <c:pt idx="3">
                <c:v>33</c:v>
              </c:pt>
              <c:pt idx="4">
                <c:v>62</c:v>
              </c:pt>
              <c:pt idx="5">
                <c:v>137</c:v>
              </c:pt>
              <c:pt idx="6">
                <c:v>68</c:v>
              </c:pt>
              <c:pt idx="7">
                <c:v>52</c:v>
              </c:pt>
              <c:pt idx="8">
                <c:v>38</c:v>
              </c:pt>
              <c:pt idx="9">
                <c:v>53</c:v>
              </c:pt>
              <c:pt idx="10">
                <c:v>65</c:v>
              </c:pt>
              <c:pt idx="11">
                <c:v>62</c:v>
              </c:pt>
              <c:pt idx="12">
                <c:v>42</c:v>
              </c:pt>
              <c:pt idx="13">
                <c:v>36</c:v>
              </c:pt>
              <c:pt idx="14">
                <c:v>69</c:v>
              </c:pt>
              <c:pt idx="15">
                <c:v>59</c:v>
              </c:pt>
              <c:pt idx="16">
                <c:v>111</c:v>
              </c:pt>
              <c:pt idx="17">
                <c:v>47</c:v>
              </c:pt>
              <c:pt idx="18">
                <c:v>49</c:v>
              </c:pt>
              <c:pt idx="19">
                <c:v>45</c:v>
              </c:pt>
              <c:pt idx="20">
                <c:v>58</c:v>
              </c:pt>
              <c:pt idx="21">
                <c:v>82</c:v>
              </c:pt>
              <c:pt idx="22">
                <c:v>62</c:v>
              </c:pt>
              <c:pt idx="23">
                <c:v>140</c:v>
              </c:pt>
              <c:pt idx="24">
                <c:v>79</c:v>
              </c:pt>
              <c:pt idx="25">
                <c:v>101</c:v>
              </c:pt>
              <c:pt idx="26">
                <c:v>126</c:v>
              </c:pt>
              <c:pt idx="27">
                <c:v>110</c:v>
              </c:pt>
              <c:pt idx="28">
                <c:v>146</c:v>
              </c:pt>
              <c:pt idx="29">
                <c:v>122</c:v>
              </c:pt>
              <c:pt idx="30">
                <c:v>82</c:v>
              </c:pt>
              <c:pt idx="31">
                <c:v>94</c:v>
              </c:pt>
              <c:pt idx="32">
                <c:v>153</c:v>
              </c:pt>
              <c:pt idx="33">
                <c:v>167</c:v>
              </c:pt>
              <c:pt idx="34">
                <c:v>163</c:v>
              </c:pt>
              <c:pt idx="35">
                <c:v>234</c:v>
              </c:pt>
              <c:pt idx="36">
                <c:v>177</c:v>
              </c:pt>
              <c:pt idx="37">
                <c:v>128</c:v>
              </c:pt>
              <c:pt idx="38">
                <c:v>171</c:v>
              </c:pt>
              <c:pt idx="39">
                <c:v>106</c:v>
              </c:pt>
              <c:pt idx="40">
                <c:v>102</c:v>
              </c:pt>
              <c:pt idx="41">
                <c:v>221</c:v>
              </c:pt>
              <c:pt idx="42">
                <c:v>185</c:v>
              </c:pt>
              <c:pt idx="43">
                <c:v>161</c:v>
              </c:pt>
              <c:pt idx="44">
                <c:v>246</c:v>
              </c:pt>
              <c:pt idx="45">
                <c:v>259</c:v>
              </c:pt>
              <c:pt idx="46">
                <c:v>307</c:v>
              </c:pt>
              <c:pt idx="47">
                <c:v>314</c:v>
              </c:pt>
              <c:pt idx="48">
                <c:v>211</c:v>
              </c:pt>
              <c:pt idx="49">
                <c:v>200</c:v>
              </c:pt>
              <c:pt idx="50">
                <c:v>261</c:v>
              </c:pt>
              <c:pt idx="51">
                <c:v>154</c:v>
              </c:pt>
              <c:pt idx="52">
                <c:v>97</c:v>
              </c:pt>
              <c:pt idx="53">
                <c:v>154</c:v>
              </c:pt>
              <c:pt idx="54">
                <c:v>183</c:v>
              </c:pt>
              <c:pt idx="55">
                <c:v>173</c:v>
              </c:pt>
              <c:pt idx="56">
                <c:v>147</c:v>
              </c:pt>
              <c:pt idx="57">
                <c:v>165</c:v>
              </c:pt>
              <c:pt idx="58">
                <c:v>201</c:v>
              </c:pt>
              <c:pt idx="59">
                <c:v>345</c:v>
              </c:pt>
              <c:pt idx="60">
                <c:v>226</c:v>
              </c:pt>
              <c:pt idx="61">
                <c:v>296</c:v>
              </c:pt>
              <c:pt idx="62">
                <c:v>375</c:v>
              </c:pt>
              <c:pt idx="63">
                <c:v>499</c:v>
              </c:pt>
              <c:pt idx="64">
                <c:v>468</c:v>
              </c:pt>
              <c:pt idx="65">
                <c:v>392</c:v>
              </c:pt>
              <c:pt idx="66">
                <c:v>445</c:v>
              </c:pt>
              <c:pt idx="67">
                <c:v>349</c:v>
              </c:pt>
            </c:numLit>
          </c:val>
          <c:extLst>
            <c:ext xmlns:c16="http://schemas.microsoft.com/office/drawing/2014/chart" uri="{C3380CC4-5D6E-409C-BE32-E72D297353CC}">
              <c16:uniqueId val="{00000017-402E-439B-AEB4-C150E25F2B60}"/>
            </c:ext>
          </c:extLst>
        </c:ser>
        <c:dLbls>
          <c:showLegendKey val="0"/>
          <c:showVal val="1"/>
          <c:showCatName val="0"/>
          <c:showSerName val="0"/>
          <c:showPercent val="0"/>
          <c:showBubbleSize val="0"/>
        </c:dLbls>
        <c:gapWidth val="150"/>
        <c:overlap val="-25"/>
        <c:axId val="380691968"/>
        <c:axId val="173518784"/>
      </c:barChart>
      <c:lineChart>
        <c:grouping val="stacked"/>
        <c:varyColors val="0"/>
        <c:ser>
          <c:idx val="1"/>
          <c:order val="1"/>
          <c:tx>
            <c:v>Promedio Nacional</c:v>
          </c:tx>
          <c:spPr>
            <a:ln>
              <a:solidFill>
                <a:srgbClr val="CC9900"/>
              </a:solidFill>
            </a:ln>
          </c:spPr>
          <c:marker>
            <c:symbol val="none"/>
          </c:marker>
          <c:dPt>
            <c:idx val="0"/>
            <c:bubble3D val="0"/>
            <c:extLst>
              <c:ext xmlns:c16="http://schemas.microsoft.com/office/drawing/2014/chart" uri="{C3380CC4-5D6E-409C-BE32-E72D297353CC}">
                <c16:uniqueId val="{00000018-402E-439B-AEB4-C150E25F2B60}"/>
              </c:ext>
            </c:extLst>
          </c:dPt>
          <c:dLbls>
            <c:delete val="1"/>
          </c:dLbls>
          <c:val>
            <c:numLit>
              <c:formatCode>General</c:formatCode>
              <c:ptCount val="68"/>
              <c:pt idx="0">
                <c:v>4.4400000000000004</c:v>
              </c:pt>
              <c:pt idx="1">
                <c:v>3.78</c:v>
              </c:pt>
              <c:pt idx="2">
                <c:v>19.78</c:v>
              </c:pt>
              <c:pt idx="3">
                <c:v>13.53</c:v>
              </c:pt>
              <c:pt idx="4">
                <c:v>13.63</c:v>
              </c:pt>
              <c:pt idx="5">
                <c:v>33.53</c:v>
              </c:pt>
              <c:pt idx="6">
                <c:v>27.94</c:v>
              </c:pt>
              <c:pt idx="7">
                <c:v>27.91</c:v>
              </c:pt>
              <c:pt idx="8">
                <c:v>27.34</c:v>
              </c:pt>
              <c:pt idx="9">
                <c:v>22.88</c:v>
              </c:pt>
              <c:pt idx="10">
                <c:v>29</c:v>
              </c:pt>
              <c:pt idx="11">
                <c:v>34.53</c:v>
              </c:pt>
              <c:pt idx="12">
                <c:v>18.66</c:v>
              </c:pt>
              <c:pt idx="13">
                <c:v>23.44</c:v>
              </c:pt>
              <c:pt idx="14">
                <c:v>35.630000000000003</c:v>
              </c:pt>
              <c:pt idx="15">
                <c:v>28.63</c:v>
              </c:pt>
              <c:pt idx="16">
                <c:v>26.41</c:v>
              </c:pt>
              <c:pt idx="17">
                <c:v>24.72</c:v>
              </c:pt>
              <c:pt idx="18">
                <c:v>21.03</c:v>
              </c:pt>
              <c:pt idx="19">
                <c:v>24.03</c:v>
              </c:pt>
              <c:pt idx="20">
                <c:v>25.5</c:v>
              </c:pt>
              <c:pt idx="21">
                <c:v>30.97</c:v>
              </c:pt>
              <c:pt idx="22">
                <c:v>28.59</c:v>
              </c:pt>
              <c:pt idx="23">
                <c:v>42.22</c:v>
              </c:pt>
              <c:pt idx="24">
                <c:v>31.28</c:v>
              </c:pt>
              <c:pt idx="25">
                <c:v>40.909999999999997</c:v>
              </c:pt>
              <c:pt idx="26">
                <c:v>40.94</c:v>
              </c:pt>
              <c:pt idx="27">
                <c:v>43.22</c:v>
              </c:pt>
              <c:pt idx="28">
                <c:v>46.5</c:v>
              </c:pt>
              <c:pt idx="29">
                <c:v>49.72</c:v>
              </c:pt>
              <c:pt idx="30">
                <c:v>38.72</c:v>
              </c:pt>
              <c:pt idx="31">
                <c:v>39.909999999999997</c:v>
              </c:pt>
              <c:pt idx="32">
                <c:v>51.84</c:v>
              </c:pt>
              <c:pt idx="33">
                <c:v>50.44</c:v>
              </c:pt>
              <c:pt idx="34">
                <c:v>55.72</c:v>
              </c:pt>
              <c:pt idx="35">
                <c:v>67.28</c:v>
              </c:pt>
              <c:pt idx="36">
                <c:v>57.78</c:v>
              </c:pt>
              <c:pt idx="37">
                <c:v>45.47</c:v>
              </c:pt>
              <c:pt idx="38">
                <c:v>67.5</c:v>
              </c:pt>
              <c:pt idx="39">
                <c:v>39.06</c:v>
              </c:pt>
              <c:pt idx="40">
                <c:v>35.47</c:v>
              </c:pt>
              <c:pt idx="41">
                <c:v>77.84</c:v>
              </c:pt>
              <c:pt idx="42">
                <c:v>64.63</c:v>
              </c:pt>
              <c:pt idx="43">
                <c:v>57.09</c:v>
              </c:pt>
              <c:pt idx="44">
                <c:v>77.06</c:v>
              </c:pt>
              <c:pt idx="45">
                <c:v>90.44</c:v>
              </c:pt>
              <c:pt idx="46">
                <c:v>96.56</c:v>
              </c:pt>
              <c:pt idx="47">
                <c:v>91.34</c:v>
              </c:pt>
              <c:pt idx="48">
                <c:v>78.41</c:v>
              </c:pt>
              <c:pt idx="49">
                <c:v>74.81</c:v>
              </c:pt>
              <c:pt idx="50">
                <c:v>74.63</c:v>
              </c:pt>
              <c:pt idx="51">
                <c:v>34.53</c:v>
              </c:pt>
              <c:pt idx="52">
                <c:v>36.94</c:v>
              </c:pt>
              <c:pt idx="53">
                <c:v>52.69</c:v>
              </c:pt>
              <c:pt idx="54">
                <c:v>55.19</c:v>
              </c:pt>
              <c:pt idx="55">
                <c:v>56.38</c:v>
              </c:pt>
              <c:pt idx="56">
                <c:v>49.19</c:v>
              </c:pt>
              <c:pt idx="57">
                <c:v>64.75</c:v>
              </c:pt>
              <c:pt idx="58">
                <c:v>75.06</c:v>
              </c:pt>
              <c:pt idx="59">
                <c:v>110.09</c:v>
              </c:pt>
              <c:pt idx="60">
                <c:v>83.94</c:v>
              </c:pt>
              <c:pt idx="61">
                <c:v>98</c:v>
              </c:pt>
              <c:pt idx="62">
                <c:v>126.22</c:v>
              </c:pt>
              <c:pt idx="63">
                <c:v>142.59</c:v>
              </c:pt>
              <c:pt idx="64">
                <c:v>136.72</c:v>
              </c:pt>
              <c:pt idx="65">
                <c:v>135.75</c:v>
              </c:pt>
              <c:pt idx="66">
                <c:v>141.22</c:v>
              </c:pt>
              <c:pt idx="67">
                <c:v>124.5</c:v>
              </c:pt>
            </c:numLit>
          </c:val>
          <c:smooth val="0"/>
          <c:extLst>
            <c:ext xmlns:c16="http://schemas.microsoft.com/office/drawing/2014/chart" uri="{C3380CC4-5D6E-409C-BE32-E72D297353CC}">
              <c16:uniqueId val="{00000019-402E-439B-AEB4-C150E25F2B60}"/>
            </c:ext>
          </c:extLst>
        </c:ser>
        <c:dLbls>
          <c:showLegendKey val="0"/>
          <c:showVal val="1"/>
          <c:showCatName val="0"/>
          <c:showSerName val="0"/>
          <c:showPercent val="0"/>
          <c:showBubbleSize val="0"/>
        </c:dLbls>
        <c:marker val="1"/>
        <c:smooth val="0"/>
        <c:axId val="380691968"/>
        <c:axId val="173518784"/>
      </c:lineChart>
      <c:catAx>
        <c:axId val="380691968"/>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es-MX"/>
          </a:p>
        </c:txPr>
        <c:crossAx val="173518784"/>
        <c:crosses val="autoZero"/>
        <c:auto val="1"/>
        <c:lblAlgn val="ctr"/>
        <c:lblOffset val="100"/>
        <c:noMultiLvlLbl val="0"/>
      </c:catAx>
      <c:valAx>
        <c:axId val="173518784"/>
        <c:scaling>
          <c:orientation val="minMax"/>
        </c:scaling>
        <c:delete val="1"/>
        <c:axPos val="l"/>
        <c:numFmt formatCode="General" sourceLinked="1"/>
        <c:majorTickMark val="none"/>
        <c:minorTickMark val="none"/>
        <c:tickLblPos val="nextTo"/>
        <c:crossAx val="380691968"/>
        <c:crosses val="autoZero"/>
        <c:crossBetween val="between"/>
      </c:valAx>
    </c:plotArea>
    <c:legend>
      <c:legendPos val="t"/>
      <c:layout>
        <c:manualLayout>
          <c:xMode val="edge"/>
          <c:yMode val="edge"/>
          <c:x val="6.306976810084973E-2"/>
          <c:y val="6.3011972274732195E-2"/>
          <c:w val="0.40602420648835902"/>
          <c:h val="4.3007506859374149E-2"/>
        </c:manualLayout>
      </c:layout>
      <c:overlay val="0"/>
      <c:txPr>
        <a:bodyPr/>
        <a:lstStyle/>
        <a:p>
          <a:pPr>
            <a:defRPr sz="900">
              <a:latin typeface="Arial" panose="020B0604020202020204" pitchFamily="34" charset="0"/>
              <a:cs typeface="Arial" panose="020B0604020202020204" pitchFamily="34" charset="0"/>
            </a:defRPr>
          </a:pPr>
          <a:endParaRPr lang="es-MX"/>
        </a:p>
      </c:txPr>
    </c:legend>
    <c:plotVisOnly val="1"/>
    <c:dispBlanksAs val="gap"/>
    <c:showDLblsOverMax val="0"/>
  </c:chart>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dPt>
            <c:idx val="0"/>
            <c:bubble3D val="0"/>
            <c:spPr>
              <a:solidFill>
                <a:srgbClr val="7C878E"/>
              </a:solidFill>
            </c:spPr>
            <c:extLst>
              <c:ext xmlns:c16="http://schemas.microsoft.com/office/drawing/2014/chart" uri="{C3380CC4-5D6E-409C-BE32-E72D297353CC}">
                <c16:uniqueId val="{00000001-9BF1-4860-AE6E-3F8FE5313045}"/>
              </c:ext>
            </c:extLst>
          </c:dPt>
          <c:dPt>
            <c:idx val="1"/>
            <c:bubble3D val="0"/>
            <c:spPr>
              <a:solidFill>
                <a:srgbClr val="FAD496"/>
              </a:solidFill>
            </c:spPr>
            <c:extLst>
              <c:ext xmlns:c16="http://schemas.microsoft.com/office/drawing/2014/chart" uri="{C3380CC4-5D6E-409C-BE32-E72D297353CC}">
                <c16:uniqueId val="{00000003-9BF1-4860-AE6E-3F8FE5313045}"/>
              </c:ext>
            </c:extLst>
          </c:dPt>
          <c:dPt>
            <c:idx val="2"/>
            <c:bubble3D val="0"/>
            <c:spPr>
              <a:solidFill>
                <a:srgbClr val="FBBB27"/>
              </a:solidFill>
            </c:spPr>
            <c:extLst>
              <c:ext xmlns:c16="http://schemas.microsoft.com/office/drawing/2014/chart" uri="{C3380CC4-5D6E-409C-BE32-E72D297353CC}">
                <c16:uniqueId val="{00000005-9BF1-4860-AE6E-3F8FE5313045}"/>
              </c:ext>
            </c:extLst>
          </c:dPt>
          <c:dLbls>
            <c:dLbl>
              <c:idx val="0"/>
              <c:layout>
                <c:manualLayout>
                  <c:x val="-0.25883195081898186"/>
                  <c:y val="2.6098044933925732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BF1-4860-AE6E-3F8FE5313045}"/>
                </c:ext>
              </c:extLst>
            </c:dLbl>
            <c:dLbl>
              <c:idx val="1"/>
              <c:layout>
                <c:manualLayout>
                  <c:x val="0.21973829833770778"/>
                  <c:y val="9.37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BF1-4860-AE6E-3F8FE5313045}"/>
                </c:ext>
              </c:extLst>
            </c:dLbl>
            <c:dLbl>
              <c:idx val="2"/>
              <c:layout>
                <c:manualLayout>
                  <c:x val="3.0758967629046369E-2"/>
                  <c:y val="-0.2795600029163021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BF1-4860-AE6E-3F8FE5313045}"/>
                </c:ext>
              </c:extLst>
            </c:dLbl>
            <c:numFmt formatCode="0.00%" sourceLinked="0"/>
            <c:spPr>
              <a:noFill/>
              <a:ln>
                <a:noFill/>
              </a:ln>
              <a:effectLst/>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es-MX"/>
              </a:p>
            </c:txPr>
            <c:showLegendKey val="0"/>
            <c:showVal val="0"/>
            <c:showCatName val="1"/>
            <c:showSerName val="0"/>
            <c:showPercent val="1"/>
            <c:showBubbleSize val="0"/>
            <c:showLeaderLines val="1"/>
            <c:extLst>
              <c:ext xmlns:c15="http://schemas.microsoft.com/office/drawing/2012/chart" uri="{CE6537A1-D6FC-4f65-9D91-7224C49458BB}"/>
            </c:extLst>
          </c:dLbls>
          <c:cat>
            <c:strLit>
              <c:ptCount val="3"/>
              <c:pt idx="0">
                <c:v>Unidades Vehiculares Eléctricas</c:v>
              </c:pt>
              <c:pt idx="1">
                <c:v>Unidades Vehiculares Híbridas Plugin (conectables)</c:v>
              </c:pt>
              <c:pt idx="2">
                <c:v>Unidades Vehiculares Hibridas</c:v>
              </c:pt>
            </c:strLit>
          </c:cat>
          <c:val>
            <c:numLit>
              <c:formatCode>General</c:formatCode>
              <c:ptCount val="3"/>
              <c:pt idx="0">
                <c:v>5</c:v>
              </c:pt>
              <c:pt idx="1">
                <c:v>23</c:v>
              </c:pt>
              <c:pt idx="2">
                <c:v>321</c:v>
              </c:pt>
            </c:numLit>
          </c:val>
          <c:extLst>
            <c:ext xmlns:c16="http://schemas.microsoft.com/office/drawing/2014/chart" uri="{C3380CC4-5D6E-409C-BE32-E72D297353CC}">
              <c16:uniqueId val="{00000006-9BF1-4860-AE6E-3F8FE5313045}"/>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8929-4B80-97EF-C06360051714}"/>
              </c:ext>
            </c:extLst>
          </c:dPt>
          <c:dPt>
            <c:idx val="1"/>
            <c:invertIfNegative val="0"/>
            <c:bubble3D val="0"/>
            <c:spPr>
              <a:solidFill>
                <a:srgbClr val="7C878E"/>
              </a:solidFill>
              <a:ln>
                <a:noFill/>
              </a:ln>
              <a:effectLst/>
            </c:spPr>
            <c:extLst>
              <c:ext xmlns:c16="http://schemas.microsoft.com/office/drawing/2014/chart" uri="{C3380CC4-5D6E-409C-BE32-E72D297353CC}">
                <c16:uniqueId val="{00000003-8929-4B80-97EF-C06360051714}"/>
              </c:ext>
            </c:extLst>
          </c:dPt>
          <c:dPt>
            <c:idx val="2"/>
            <c:invertIfNegative val="0"/>
            <c:bubble3D val="0"/>
            <c:spPr>
              <a:solidFill>
                <a:srgbClr val="7C878E"/>
              </a:solidFill>
              <a:ln>
                <a:noFill/>
              </a:ln>
              <a:effectLst/>
            </c:spPr>
            <c:extLst>
              <c:ext xmlns:c16="http://schemas.microsoft.com/office/drawing/2014/chart" uri="{C3380CC4-5D6E-409C-BE32-E72D297353CC}">
                <c16:uniqueId val="{00000005-8929-4B80-97EF-C06360051714}"/>
              </c:ext>
            </c:extLst>
          </c:dPt>
          <c:dPt>
            <c:idx val="3"/>
            <c:invertIfNegative val="0"/>
            <c:bubble3D val="0"/>
            <c:spPr>
              <a:solidFill>
                <a:srgbClr val="7C878E"/>
              </a:solidFill>
              <a:ln>
                <a:noFill/>
              </a:ln>
              <a:effectLst/>
            </c:spPr>
            <c:extLst>
              <c:ext xmlns:c16="http://schemas.microsoft.com/office/drawing/2014/chart" uri="{C3380CC4-5D6E-409C-BE32-E72D297353CC}">
                <c16:uniqueId val="{00000007-8929-4B80-97EF-C06360051714}"/>
              </c:ext>
            </c:extLst>
          </c:dPt>
          <c:dPt>
            <c:idx val="4"/>
            <c:invertIfNegative val="0"/>
            <c:bubble3D val="0"/>
            <c:spPr>
              <a:solidFill>
                <a:srgbClr val="7C878E"/>
              </a:solidFill>
              <a:ln>
                <a:noFill/>
              </a:ln>
              <a:effectLst/>
            </c:spPr>
            <c:extLst>
              <c:ext xmlns:c16="http://schemas.microsoft.com/office/drawing/2014/chart" uri="{C3380CC4-5D6E-409C-BE32-E72D297353CC}">
                <c16:uniqueId val="{00000009-8929-4B80-97EF-C06360051714}"/>
              </c:ext>
            </c:extLst>
          </c:dPt>
          <c:dPt>
            <c:idx val="5"/>
            <c:invertIfNegative val="0"/>
            <c:bubble3D val="0"/>
            <c:spPr>
              <a:solidFill>
                <a:srgbClr val="7C878E"/>
              </a:solidFill>
              <a:ln>
                <a:noFill/>
              </a:ln>
              <a:effectLst/>
            </c:spPr>
            <c:extLst>
              <c:ext xmlns:c16="http://schemas.microsoft.com/office/drawing/2014/chart" uri="{C3380CC4-5D6E-409C-BE32-E72D297353CC}">
                <c16:uniqueId val="{0000000B-8929-4B80-97EF-C06360051714}"/>
              </c:ext>
            </c:extLst>
          </c:dPt>
          <c:dPt>
            <c:idx val="6"/>
            <c:invertIfNegative val="0"/>
            <c:bubble3D val="0"/>
            <c:spPr>
              <a:solidFill>
                <a:srgbClr val="7C878E"/>
              </a:solidFill>
              <a:ln>
                <a:noFill/>
              </a:ln>
              <a:effectLst/>
            </c:spPr>
            <c:extLst>
              <c:ext xmlns:c16="http://schemas.microsoft.com/office/drawing/2014/chart" uri="{C3380CC4-5D6E-409C-BE32-E72D297353CC}">
                <c16:uniqueId val="{0000000D-8929-4B80-97EF-C06360051714}"/>
              </c:ext>
            </c:extLst>
          </c:dPt>
          <c:dPt>
            <c:idx val="7"/>
            <c:invertIfNegative val="0"/>
            <c:bubble3D val="0"/>
            <c:spPr>
              <a:solidFill>
                <a:srgbClr val="7C878E"/>
              </a:solidFill>
              <a:ln>
                <a:noFill/>
              </a:ln>
              <a:effectLst/>
            </c:spPr>
            <c:extLst>
              <c:ext xmlns:c16="http://schemas.microsoft.com/office/drawing/2014/chart" uri="{C3380CC4-5D6E-409C-BE32-E72D297353CC}">
                <c16:uniqueId val="{0000000F-8929-4B80-97EF-C06360051714}"/>
              </c:ext>
            </c:extLst>
          </c:dPt>
          <c:dPt>
            <c:idx val="8"/>
            <c:invertIfNegative val="0"/>
            <c:bubble3D val="0"/>
            <c:spPr>
              <a:solidFill>
                <a:srgbClr val="7C878E"/>
              </a:solidFill>
              <a:ln>
                <a:noFill/>
              </a:ln>
              <a:effectLst/>
            </c:spPr>
            <c:extLst>
              <c:ext xmlns:c16="http://schemas.microsoft.com/office/drawing/2014/chart" uri="{C3380CC4-5D6E-409C-BE32-E72D297353CC}">
                <c16:uniqueId val="{00000011-8929-4B80-97EF-C06360051714}"/>
              </c:ext>
            </c:extLst>
          </c:dPt>
          <c:dPt>
            <c:idx val="9"/>
            <c:invertIfNegative val="0"/>
            <c:bubble3D val="0"/>
            <c:spPr>
              <a:solidFill>
                <a:srgbClr val="7C878E"/>
              </a:solidFill>
              <a:ln>
                <a:noFill/>
              </a:ln>
              <a:effectLst/>
            </c:spPr>
            <c:extLst>
              <c:ext xmlns:c16="http://schemas.microsoft.com/office/drawing/2014/chart" uri="{C3380CC4-5D6E-409C-BE32-E72D297353CC}">
                <c16:uniqueId val="{00000013-8929-4B80-97EF-C06360051714}"/>
              </c:ext>
            </c:extLst>
          </c:dPt>
          <c:dPt>
            <c:idx val="10"/>
            <c:invertIfNegative val="0"/>
            <c:bubble3D val="0"/>
            <c:spPr>
              <a:solidFill>
                <a:srgbClr val="7C878E"/>
              </a:solidFill>
              <a:ln>
                <a:noFill/>
              </a:ln>
              <a:effectLst/>
            </c:spPr>
            <c:extLst>
              <c:ext xmlns:c16="http://schemas.microsoft.com/office/drawing/2014/chart" uri="{C3380CC4-5D6E-409C-BE32-E72D297353CC}">
                <c16:uniqueId val="{00000015-8929-4B80-97EF-C06360051714}"/>
              </c:ext>
            </c:extLst>
          </c:dPt>
          <c:dPt>
            <c:idx val="11"/>
            <c:invertIfNegative val="0"/>
            <c:bubble3D val="0"/>
            <c:spPr>
              <a:solidFill>
                <a:srgbClr val="7C878E"/>
              </a:solidFill>
              <a:ln>
                <a:noFill/>
              </a:ln>
              <a:effectLst/>
            </c:spPr>
            <c:extLst>
              <c:ext xmlns:c16="http://schemas.microsoft.com/office/drawing/2014/chart" uri="{C3380CC4-5D6E-409C-BE32-E72D297353CC}">
                <c16:uniqueId val="{00000017-8929-4B80-97EF-C06360051714}"/>
              </c:ext>
            </c:extLst>
          </c:dPt>
          <c:dPt>
            <c:idx val="12"/>
            <c:invertIfNegative val="0"/>
            <c:bubble3D val="0"/>
            <c:spPr>
              <a:solidFill>
                <a:srgbClr val="7C878E"/>
              </a:solidFill>
              <a:ln>
                <a:noFill/>
              </a:ln>
              <a:effectLst/>
            </c:spPr>
            <c:extLst>
              <c:ext xmlns:c16="http://schemas.microsoft.com/office/drawing/2014/chart" uri="{C3380CC4-5D6E-409C-BE32-E72D297353CC}">
                <c16:uniqueId val="{00000019-8929-4B80-97EF-C06360051714}"/>
              </c:ext>
            </c:extLst>
          </c:dPt>
          <c:dPt>
            <c:idx val="13"/>
            <c:invertIfNegative val="0"/>
            <c:bubble3D val="0"/>
            <c:spPr>
              <a:solidFill>
                <a:srgbClr val="7C878E"/>
              </a:solidFill>
              <a:ln>
                <a:noFill/>
              </a:ln>
              <a:effectLst/>
            </c:spPr>
            <c:extLst>
              <c:ext xmlns:c16="http://schemas.microsoft.com/office/drawing/2014/chart" uri="{C3380CC4-5D6E-409C-BE32-E72D297353CC}">
                <c16:uniqueId val="{0000001B-8929-4B80-97EF-C06360051714}"/>
              </c:ext>
            </c:extLst>
          </c:dPt>
          <c:dPt>
            <c:idx val="14"/>
            <c:invertIfNegative val="0"/>
            <c:bubble3D val="0"/>
            <c:spPr>
              <a:solidFill>
                <a:srgbClr val="7C878E"/>
              </a:solidFill>
              <a:ln>
                <a:noFill/>
              </a:ln>
              <a:effectLst/>
            </c:spPr>
            <c:extLst>
              <c:ext xmlns:c16="http://schemas.microsoft.com/office/drawing/2014/chart" uri="{C3380CC4-5D6E-409C-BE32-E72D297353CC}">
                <c16:uniqueId val="{0000001D-8929-4B80-97EF-C06360051714}"/>
              </c:ext>
            </c:extLst>
          </c:dPt>
          <c:dPt>
            <c:idx val="15"/>
            <c:invertIfNegative val="0"/>
            <c:bubble3D val="0"/>
            <c:spPr>
              <a:solidFill>
                <a:srgbClr val="7C878E"/>
              </a:solidFill>
              <a:ln>
                <a:noFill/>
              </a:ln>
              <a:effectLst/>
            </c:spPr>
            <c:extLst>
              <c:ext xmlns:c16="http://schemas.microsoft.com/office/drawing/2014/chart" uri="{C3380CC4-5D6E-409C-BE32-E72D297353CC}">
                <c16:uniqueId val="{0000001F-8929-4B80-97EF-C06360051714}"/>
              </c:ext>
            </c:extLst>
          </c:dPt>
          <c:dPt>
            <c:idx val="16"/>
            <c:invertIfNegative val="0"/>
            <c:bubble3D val="0"/>
            <c:spPr>
              <a:solidFill>
                <a:srgbClr val="7C878E"/>
              </a:solidFill>
              <a:ln>
                <a:noFill/>
              </a:ln>
              <a:effectLst/>
            </c:spPr>
            <c:extLst>
              <c:ext xmlns:c16="http://schemas.microsoft.com/office/drawing/2014/chart" uri="{C3380CC4-5D6E-409C-BE32-E72D297353CC}">
                <c16:uniqueId val="{00000021-8929-4B80-97EF-C06360051714}"/>
              </c:ext>
            </c:extLst>
          </c:dPt>
          <c:dPt>
            <c:idx val="17"/>
            <c:invertIfNegative val="0"/>
            <c:bubble3D val="0"/>
            <c:spPr>
              <a:solidFill>
                <a:srgbClr val="7C878E"/>
              </a:solidFill>
              <a:ln>
                <a:noFill/>
              </a:ln>
              <a:effectLst/>
            </c:spPr>
            <c:extLst>
              <c:ext xmlns:c16="http://schemas.microsoft.com/office/drawing/2014/chart" uri="{C3380CC4-5D6E-409C-BE32-E72D297353CC}">
                <c16:uniqueId val="{00000023-8929-4B80-97EF-C06360051714}"/>
              </c:ext>
            </c:extLst>
          </c:dPt>
          <c:dPt>
            <c:idx val="19"/>
            <c:invertIfNegative val="0"/>
            <c:bubble3D val="0"/>
            <c:spPr>
              <a:solidFill>
                <a:srgbClr val="7C878E"/>
              </a:solidFill>
              <a:ln>
                <a:noFill/>
              </a:ln>
              <a:effectLst/>
            </c:spPr>
            <c:extLst>
              <c:ext xmlns:c16="http://schemas.microsoft.com/office/drawing/2014/chart" uri="{C3380CC4-5D6E-409C-BE32-E72D297353CC}">
                <c16:uniqueId val="{00000025-8929-4B80-97EF-C06360051714}"/>
              </c:ext>
            </c:extLst>
          </c:dPt>
          <c:dPt>
            <c:idx val="28"/>
            <c:invertIfNegative val="0"/>
            <c:bubble3D val="0"/>
            <c:spPr>
              <a:solidFill>
                <a:srgbClr val="FBBB27"/>
              </a:solidFill>
              <a:ln>
                <a:noFill/>
              </a:ln>
              <a:effectLst/>
            </c:spPr>
            <c:extLst>
              <c:ext xmlns:c16="http://schemas.microsoft.com/office/drawing/2014/chart" uri="{C3380CC4-5D6E-409C-BE32-E72D297353CC}">
                <c16:uniqueId val="{00000027-8929-4B80-97EF-C06360051714}"/>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2"/>
              <c:pt idx="0">
                <c:v>Nayarit</c:v>
              </c:pt>
              <c:pt idx="1">
                <c:v>Campeche</c:v>
              </c:pt>
              <c:pt idx="2">
                <c:v>Zacatecas</c:v>
              </c:pt>
              <c:pt idx="3">
                <c:v>Guerrero</c:v>
              </c:pt>
              <c:pt idx="4">
                <c:v>Tabasco</c:v>
              </c:pt>
              <c:pt idx="5">
                <c:v>Tlaxcala</c:v>
              </c:pt>
              <c:pt idx="6">
                <c:v>Chiapas</c:v>
              </c:pt>
              <c:pt idx="7">
                <c:v>Oaxaca</c:v>
              </c:pt>
              <c:pt idx="8">
                <c:v>Durango</c:v>
              </c:pt>
              <c:pt idx="9">
                <c:v>Colima</c:v>
              </c:pt>
              <c:pt idx="10">
                <c:v>Baja California Sur</c:v>
              </c:pt>
              <c:pt idx="11">
                <c:v>Yucatán</c:v>
              </c:pt>
              <c:pt idx="12">
                <c:v>Quintana Roo</c:v>
              </c:pt>
              <c:pt idx="13">
                <c:v>Tamaulipas</c:v>
              </c:pt>
              <c:pt idx="14">
                <c:v>Hidalgo</c:v>
              </c:pt>
              <c:pt idx="15">
                <c:v>Aguascalientes</c:v>
              </c:pt>
              <c:pt idx="16">
                <c:v>San Luis Potosí</c:v>
              </c:pt>
              <c:pt idx="17">
                <c:v>Sonora</c:v>
              </c:pt>
              <c:pt idx="18">
                <c:v>Querétaro</c:v>
              </c:pt>
              <c:pt idx="19">
                <c:v>Morelos</c:v>
              </c:pt>
              <c:pt idx="20">
                <c:v>Chihuahua</c:v>
              </c:pt>
              <c:pt idx="21">
                <c:v>Baja California</c:v>
              </c:pt>
              <c:pt idx="22">
                <c:v>Coahuila</c:v>
              </c:pt>
              <c:pt idx="23">
                <c:v>Michoacán</c:v>
              </c:pt>
              <c:pt idx="24">
                <c:v>Veracruz</c:v>
              </c:pt>
              <c:pt idx="25">
                <c:v>Guanajuato</c:v>
              </c:pt>
              <c:pt idx="26">
                <c:v>Sinaloa</c:v>
              </c:pt>
              <c:pt idx="27">
                <c:v>Puebla</c:v>
              </c:pt>
              <c:pt idx="28">
                <c:v>Jalisco</c:v>
              </c:pt>
              <c:pt idx="29">
                <c:v>Nuevo León</c:v>
              </c:pt>
              <c:pt idx="30">
                <c:v>Estado de México</c:v>
              </c:pt>
              <c:pt idx="31">
                <c:v>Ciudad de México</c:v>
              </c:pt>
            </c:strLit>
          </c:cat>
          <c:val>
            <c:numLit>
              <c:formatCode>General</c:formatCode>
              <c:ptCount val="32"/>
              <c:pt idx="0">
                <c:v>3</c:v>
              </c:pt>
              <c:pt idx="1">
                <c:v>11</c:v>
              </c:pt>
              <c:pt idx="2">
                <c:v>11</c:v>
              </c:pt>
              <c:pt idx="3">
                <c:v>21</c:v>
              </c:pt>
              <c:pt idx="4">
                <c:v>22</c:v>
              </c:pt>
              <c:pt idx="5">
                <c:v>22</c:v>
              </c:pt>
              <c:pt idx="6">
                <c:v>23</c:v>
              </c:pt>
              <c:pt idx="7">
                <c:v>24</c:v>
              </c:pt>
              <c:pt idx="8">
                <c:v>25</c:v>
              </c:pt>
              <c:pt idx="9">
                <c:v>30</c:v>
              </c:pt>
              <c:pt idx="10">
                <c:v>35</c:v>
              </c:pt>
              <c:pt idx="11">
                <c:v>45</c:v>
              </c:pt>
              <c:pt idx="12">
                <c:v>46</c:v>
              </c:pt>
              <c:pt idx="13">
                <c:v>48</c:v>
              </c:pt>
              <c:pt idx="14">
                <c:v>51</c:v>
              </c:pt>
              <c:pt idx="15">
                <c:v>55</c:v>
              </c:pt>
              <c:pt idx="16">
                <c:v>63</c:v>
              </c:pt>
              <c:pt idx="17">
                <c:v>71</c:v>
              </c:pt>
              <c:pt idx="18">
                <c:v>76</c:v>
              </c:pt>
              <c:pt idx="19">
                <c:v>78</c:v>
              </c:pt>
              <c:pt idx="20">
                <c:v>90</c:v>
              </c:pt>
              <c:pt idx="21">
                <c:v>92</c:v>
              </c:pt>
              <c:pt idx="22">
                <c:v>93</c:v>
              </c:pt>
              <c:pt idx="23">
                <c:v>105</c:v>
              </c:pt>
              <c:pt idx="24">
                <c:v>120</c:v>
              </c:pt>
              <c:pt idx="25">
                <c:v>147</c:v>
              </c:pt>
              <c:pt idx="26">
                <c:v>162</c:v>
              </c:pt>
              <c:pt idx="27">
                <c:v>175</c:v>
              </c:pt>
              <c:pt idx="28">
                <c:v>349</c:v>
              </c:pt>
              <c:pt idx="29">
                <c:v>359</c:v>
              </c:pt>
              <c:pt idx="30">
                <c:v>554</c:v>
              </c:pt>
              <c:pt idx="31">
                <c:v>973</c:v>
              </c:pt>
            </c:numLit>
          </c:val>
          <c:extLst>
            <c:ext xmlns:c16="http://schemas.microsoft.com/office/drawing/2014/chart" uri="{C3380CC4-5D6E-409C-BE32-E72D297353CC}">
              <c16:uniqueId val="{00000028-8929-4B80-97EF-C06360051714}"/>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General"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3"/>
            <c:invertIfNegative val="0"/>
            <c:bubble3D val="0"/>
            <c:extLst>
              <c:ext xmlns:c16="http://schemas.microsoft.com/office/drawing/2014/chart" uri="{C3380CC4-5D6E-409C-BE32-E72D297353CC}">
                <c16:uniqueId val="{00000000-1887-46CC-A253-99FAB3E73880}"/>
              </c:ext>
            </c:extLst>
          </c:dPt>
          <c:dPt>
            <c:idx val="20"/>
            <c:invertIfNegative val="0"/>
            <c:bubble3D val="0"/>
            <c:spPr>
              <a:solidFill>
                <a:srgbClr val="FFC000"/>
              </a:solidFill>
              <a:ln>
                <a:noFill/>
              </a:ln>
              <a:effectLst/>
            </c:spPr>
            <c:extLst>
              <c:ext xmlns:c16="http://schemas.microsoft.com/office/drawing/2014/chart" uri="{C3380CC4-5D6E-409C-BE32-E72D297353CC}">
                <c16:uniqueId val="{00000002-1887-46CC-A253-99FAB3E73880}"/>
              </c:ext>
            </c:extLst>
          </c:dPt>
          <c:dPt>
            <c:idx val="21"/>
            <c:invertIfNegative val="0"/>
            <c:bubble3D val="0"/>
            <c:extLst>
              <c:ext xmlns:c16="http://schemas.microsoft.com/office/drawing/2014/chart" uri="{C3380CC4-5D6E-409C-BE32-E72D297353CC}">
                <c16:uniqueId val="{00000003-1887-46CC-A253-99FAB3E73880}"/>
              </c:ext>
            </c:extLst>
          </c:dPt>
          <c:dPt>
            <c:idx val="22"/>
            <c:invertIfNegative val="0"/>
            <c:bubble3D val="0"/>
            <c:extLst>
              <c:ext xmlns:c16="http://schemas.microsoft.com/office/drawing/2014/chart" uri="{C3380CC4-5D6E-409C-BE32-E72D297353CC}">
                <c16:uniqueId val="{00000004-1887-46CC-A253-99FAB3E73880}"/>
              </c:ext>
            </c:extLst>
          </c:dPt>
          <c:dPt>
            <c:idx val="24"/>
            <c:invertIfNegative val="0"/>
            <c:bubble3D val="0"/>
            <c:extLst>
              <c:ext xmlns:c16="http://schemas.microsoft.com/office/drawing/2014/chart" uri="{C3380CC4-5D6E-409C-BE32-E72D297353CC}">
                <c16:uniqueId val="{00000005-1887-46CC-A253-99FAB3E73880}"/>
              </c:ext>
            </c:extLst>
          </c:dPt>
          <c:dPt>
            <c:idx val="28"/>
            <c:invertIfNegative val="0"/>
            <c:bubble3D val="0"/>
            <c:extLst>
              <c:ext xmlns:c16="http://schemas.microsoft.com/office/drawing/2014/chart" uri="{C3380CC4-5D6E-409C-BE32-E72D297353CC}">
                <c16:uniqueId val="{00000006-1887-46CC-A253-99FAB3E73880}"/>
              </c:ext>
            </c:extLst>
          </c:dPt>
          <c:dPt>
            <c:idx val="29"/>
            <c:invertIfNegative val="0"/>
            <c:bubble3D val="0"/>
            <c:extLst>
              <c:ext xmlns:c16="http://schemas.microsoft.com/office/drawing/2014/chart" uri="{C3380CC4-5D6E-409C-BE32-E72D297353CC}">
                <c16:uniqueId val="{00000007-1887-46CC-A253-99FAB3E73880}"/>
              </c:ext>
            </c:extLst>
          </c:dPt>
          <c:dPt>
            <c:idx val="30"/>
            <c:invertIfNegative val="0"/>
            <c:bubble3D val="0"/>
            <c:extLst>
              <c:ext xmlns:c16="http://schemas.microsoft.com/office/drawing/2014/chart" uri="{C3380CC4-5D6E-409C-BE32-E72D297353CC}">
                <c16:uniqueId val="{00000008-1887-46CC-A253-99FAB3E73880}"/>
              </c:ext>
            </c:extLst>
          </c:dPt>
          <c:dPt>
            <c:idx val="31"/>
            <c:invertIfNegative val="0"/>
            <c:bubble3D val="0"/>
            <c:extLst>
              <c:ext xmlns:c16="http://schemas.microsoft.com/office/drawing/2014/chart" uri="{C3380CC4-5D6E-409C-BE32-E72D297353CC}">
                <c16:uniqueId val="{00000009-1887-46CC-A253-99FAB3E73880}"/>
              </c:ext>
            </c:extLst>
          </c:dPt>
          <c:dLbls>
            <c:spPr>
              <a:noFill/>
              <a:ln>
                <a:noFill/>
              </a:ln>
              <a:effectLst/>
            </c:spPr>
            <c:txPr>
              <a:bodyPr rot="0" spcFirstLastPara="1" vertOverflow="ellipsis" vert="horz" wrap="square" anchor="ctr" anchorCtr="1"/>
              <a:lstStyle/>
              <a:p>
                <a:pPr>
                  <a:defRPr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'F14'!$C$7:$C$38</c:f>
              <c:strCache>
                <c:ptCount val="32"/>
                <c:pt idx="0">
                  <c:v>Zacatecas</c:v>
                </c:pt>
                <c:pt idx="1">
                  <c:v>Ciudad de México</c:v>
                </c:pt>
                <c:pt idx="2">
                  <c:v>Hidalgo</c:v>
                </c:pt>
                <c:pt idx="3">
                  <c:v>Tabasco</c:v>
                </c:pt>
                <c:pt idx="4">
                  <c:v>Aguascalientes</c:v>
                </c:pt>
                <c:pt idx="5">
                  <c:v>Guanajuato</c:v>
                </c:pt>
                <c:pt idx="6">
                  <c:v>México</c:v>
                </c:pt>
                <c:pt idx="7">
                  <c:v>Durango</c:v>
                </c:pt>
                <c:pt idx="8">
                  <c:v>Tlaxcala</c:v>
                </c:pt>
                <c:pt idx="9">
                  <c:v>Querétaro</c:v>
                </c:pt>
                <c:pt idx="10">
                  <c:v>Oaxaca</c:v>
                </c:pt>
                <c:pt idx="11">
                  <c:v>Sonora</c:v>
                </c:pt>
                <c:pt idx="12">
                  <c:v>Tamaulipas</c:v>
                </c:pt>
                <c:pt idx="13">
                  <c:v>Colima</c:v>
                </c:pt>
                <c:pt idx="14">
                  <c:v>Nuevo León</c:v>
                </c:pt>
                <c:pt idx="15">
                  <c:v>Chiapas</c:v>
                </c:pt>
                <c:pt idx="16">
                  <c:v>San Luis Potosí</c:v>
                </c:pt>
                <c:pt idx="17">
                  <c:v>Yucatán</c:v>
                </c:pt>
                <c:pt idx="18">
                  <c:v>Coahuila</c:v>
                </c:pt>
                <c:pt idx="19">
                  <c:v>Puebla</c:v>
                </c:pt>
                <c:pt idx="20">
                  <c:v>Jalisco</c:v>
                </c:pt>
                <c:pt idx="21">
                  <c:v>Guerrero</c:v>
                </c:pt>
                <c:pt idx="22">
                  <c:v>Sinaloa</c:v>
                </c:pt>
                <c:pt idx="23">
                  <c:v>Michoacán</c:v>
                </c:pt>
                <c:pt idx="24">
                  <c:v>Morelos</c:v>
                </c:pt>
                <c:pt idx="25">
                  <c:v>Veracruz</c:v>
                </c:pt>
                <c:pt idx="26">
                  <c:v>Baja California</c:v>
                </c:pt>
                <c:pt idx="27">
                  <c:v>Campeche</c:v>
                </c:pt>
                <c:pt idx="28">
                  <c:v>Chihuahua</c:v>
                </c:pt>
                <c:pt idx="29">
                  <c:v>Nayarit</c:v>
                </c:pt>
                <c:pt idx="30">
                  <c:v>Baja California Sur</c:v>
                </c:pt>
                <c:pt idx="31">
                  <c:v>Quintana Roo</c:v>
                </c:pt>
              </c:strCache>
            </c:strRef>
          </c:cat>
          <c:val>
            <c:numRef>
              <c:f>'F14'!$F$7:$F$38</c:f>
              <c:numCache>
                <c:formatCode>0.0</c:formatCode>
                <c:ptCount val="32"/>
                <c:pt idx="0">
                  <c:v>5.4729221492698397</c:v>
                </c:pt>
                <c:pt idx="1">
                  <c:v>6.0378296284953903</c:v>
                </c:pt>
                <c:pt idx="2">
                  <c:v>6.5829784985674999</c:v>
                </c:pt>
                <c:pt idx="3">
                  <c:v>6.6295788669122198</c:v>
                </c:pt>
                <c:pt idx="4">
                  <c:v>6.7657004664912499</c:v>
                </c:pt>
                <c:pt idx="5">
                  <c:v>6.9189557642116402</c:v>
                </c:pt>
                <c:pt idx="6">
                  <c:v>7.2971683536168701</c:v>
                </c:pt>
                <c:pt idx="7">
                  <c:v>7.7105461166957001</c:v>
                </c:pt>
                <c:pt idx="8">
                  <c:v>7.9088855435911301</c:v>
                </c:pt>
                <c:pt idx="9">
                  <c:v>8.0695922523235506</c:v>
                </c:pt>
                <c:pt idx="10">
                  <c:v>8.3235287245449392</c:v>
                </c:pt>
                <c:pt idx="11">
                  <c:v>8.4830817968577499</c:v>
                </c:pt>
                <c:pt idx="12">
                  <c:v>8.5482782946882292</c:v>
                </c:pt>
                <c:pt idx="13">
                  <c:v>8.5916551380351507</c:v>
                </c:pt>
                <c:pt idx="14">
                  <c:v>8.65513406929119</c:v>
                </c:pt>
                <c:pt idx="15">
                  <c:v>8.77204084845145</c:v>
                </c:pt>
                <c:pt idx="16">
                  <c:v>8.8282493977561494</c:v>
                </c:pt>
                <c:pt idx="17">
                  <c:v>8.9344032728083196</c:v>
                </c:pt>
                <c:pt idx="18">
                  <c:v>8.9470040280806007</c:v>
                </c:pt>
                <c:pt idx="19">
                  <c:v>9.5082879338538504</c:v>
                </c:pt>
                <c:pt idx="20">
                  <c:v>9.7242216623925994</c:v>
                </c:pt>
                <c:pt idx="21">
                  <c:v>10.1023472347935</c:v>
                </c:pt>
                <c:pt idx="22">
                  <c:v>10.4335167592322</c:v>
                </c:pt>
                <c:pt idx="23">
                  <c:v>10.523189256653501</c:v>
                </c:pt>
                <c:pt idx="24">
                  <c:v>10.558363328075099</c:v>
                </c:pt>
                <c:pt idx="25">
                  <c:v>10.626240765619</c:v>
                </c:pt>
                <c:pt idx="26">
                  <c:v>10.700739729590399</c:v>
                </c:pt>
                <c:pt idx="27">
                  <c:v>11.091550589272</c:v>
                </c:pt>
                <c:pt idx="28">
                  <c:v>11.2287878861015</c:v>
                </c:pt>
                <c:pt idx="29">
                  <c:v>12.152812728801299</c:v>
                </c:pt>
                <c:pt idx="30">
                  <c:v>12.960089536186601</c:v>
                </c:pt>
                <c:pt idx="31">
                  <c:v>13.4119084432284</c:v>
                </c:pt>
              </c:numCache>
            </c:numRef>
          </c:val>
          <c:extLst>
            <c:ext xmlns:c16="http://schemas.microsoft.com/office/drawing/2014/chart" uri="{C3380CC4-5D6E-409C-BE32-E72D297353CC}">
              <c16:uniqueId val="{0000000A-1887-46CC-A253-99FAB3E73880}"/>
            </c:ext>
          </c:extLst>
        </c:ser>
        <c:dLbls>
          <c:showLegendKey val="0"/>
          <c:showVal val="0"/>
          <c:showCatName val="0"/>
          <c:showSerName val="0"/>
          <c:showPercent val="0"/>
          <c:showBubbleSize val="0"/>
        </c:dLbls>
        <c:gapWidth val="50"/>
        <c:axId val="527106960"/>
        <c:axId val="527092200"/>
      </c:barChart>
      <c:scatterChart>
        <c:scatterStyle val="lineMarker"/>
        <c:varyColors val="0"/>
        <c:ser>
          <c:idx val="1"/>
          <c:order val="1"/>
          <c:tx>
            <c:strRef>
              <c:f>'F14'!$A$42</c:f>
              <c:strCache>
                <c:ptCount val="1"/>
                <c:pt idx="0">
                  <c:v>Promedio Nacional</c:v>
                </c:pt>
              </c:strCache>
            </c:strRef>
          </c:tx>
          <c:spPr>
            <a:ln w="44450">
              <a:solidFill>
                <a:srgbClr val="EEECE1">
                  <a:lumMod val="50000"/>
                </a:srgbClr>
              </a:solidFill>
              <a:prstDash val="sysDash"/>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B-1887-46CC-A253-99FAB3E73880}"/>
                </c:ext>
              </c:extLst>
            </c:dLbl>
            <c:dLbl>
              <c:idx val="1"/>
              <c:layout>
                <c:manualLayout>
                  <c:x val="-6.1904761904761983E-2"/>
                  <c:y val="0.35400721951972819"/>
                </c:manualLayout>
              </c:layout>
              <c:spPr>
                <a:solidFill>
                  <a:srgbClr val="956810"/>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C-1887-46CC-A253-99FAB3E73880}"/>
                </c:ext>
              </c:extLst>
            </c:dLbl>
            <c:spPr>
              <a:solidFill>
                <a:srgbClr val="956810"/>
              </a:solidFill>
              <a:ln>
                <a:noFill/>
              </a:ln>
              <a:effectLst/>
            </c:spPr>
            <c:txPr>
              <a:bodyPr wrap="square" lIns="38100" tIns="19050" rIns="38100" bIns="19050" anchor="ctr">
                <a:spAutoFit/>
              </a:bodyPr>
              <a:lstStyle/>
              <a:p>
                <a:pPr>
                  <a:defRPr>
                    <a:solidFill>
                      <a:schemeClr val="bg1"/>
                    </a:solidFill>
                  </a:defRPr>
                </a:pPr>
                <a:endParaRPr lang="es-MX"/>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'F14'!$D$42:$D$43</c:f>
              <c:numCache>
                <c:formatCode>0.0</c:formatCode>
                <c:ptCount val="2"/>
                <c:pt idx="0">
                  <c:v>8.6999999999999993</c:v>
                </c:pt>
                <c:pt idx="1">
                  <c:v>8.6999999999999993</c:v>
                </c:pt>
              </c:numCache>
            </c:numRef>
          </c:xVal>
          <c:yVal>
            <c:numRef>
              <c:f>'F14'!$C$42:$C$43</c:f>
              <c:numCache>
                <c:formatCode>0.0</c:formatCode>
                <c:ptCount val="2"/>
                <c:pt idx="0">
                  <c:v>0</c:v>
                </c:pt>
                <c:pt idx="1">
                  <c:v>1</c:v>
                </c:pt>
              </c:numCache>
            </c:numRef>
          </c:yVal>
          <c:smooth val="0"/>
          <c:extLst>
            <c:ext xmlns:c16="http://schemas.microsoft.com/office/drawing/2014/chart" uri="{C3380CC4-5D6E-409C-BE32-E72D297353CC}">
              <c16:uniqueId val="{0000000D-1887-46CC-A253-99FAB3E73880}"/>
            </c:ext>
          </c:extLst>
        </c:ser>
        <c:dLbls>
          <c:showLegendKey val="0"/>
          <c:showVal val="0"/>
          <c:showCatName val="0"/>
          <c:showSerName val="0"/>
          <c:showPercent val="0"/>
          <c:showBubbleSize val="0"/>
        </c:dLbls>
        <c:axId val="527108272"/>
        <c:axId val="527113848"/>
      </c:scatterChart>
      <c:valAx>
        <c:axId val="527092200"/>
        <c:scaling>
          <c:orientation val="minMax"/>
        </c:scaling>
        <c:delete val="1"/>
        <c:axPos val="t"/>
        <c:numFmt formatCode="0.0" sourceLinked="1"/>
        <c:majorTickMark val="out"/>
        <c:minorTickMark val="none"/>
        <c:tickLblPos val="nextTo"/>
        <c:crossAx val="527106960"/>
        <c:crosses val="max"/>
        <c:crossBetween val="between"/>
      </c:valAx>
      <c:catAx>
        <c:axId val="527106960"/>
        <c:scaling>
          <c:orientation val="minMax"/>
        </c:scaling>
        <c:delete val="0"/>
        <c:axPos val="l"/>
        <c:numFmt formatCode="General" sourceLinked="1"/>
        <c:majorTickMark val="out"/>
        <c:minorTickMark val="none"/>
        <c:tickLblPos val="low"/>
        <c:crossAx val="527092200"/>
        <c:crosses val="autoZero"/>
        <c:auto val="1"/>
        <c:lblAlgn val="ctr"/>
        <c:lblOffset val="100"/>
        <c:noMultiLvlLbl val="0"/>
      </c:catAx>
      <c:valAx>
        <c:axId val="527113848"/>
        <c:scaling>
          <c:orientation val="minMax"/>
          <c:max val="1"/>
        </c:scaling>
        <c:delete val="1"/>
        <c:axPos val="l"/>
        <c:numFmt formatCode="0.0" sourceLinked="1"/>
        <c:majorTickMark val="out"/>
        <c:minorTickMark val="none"/>
        <c:tickLblPos val="nextTo"/>
        <c:crossAx val="527108272"/>
        <c:crosses val="autoZero"/>
        <c:crossBetween val="midCat"/>
      </c:valAx>
      <c:valAx>
        <c:axId val="527108272"/>
        <c:scaling>
          <c:orientation val="minMax"/>
        </c:scaling>
        <c:delete val="1"/>
        <c:axPos val="b"/>
        <c:numFmt formatCode="0.0" sourceLinked="1"/>
        <c:majorTickMark val="out"/>
        <c:minorTickMark val="none"/>
        <c:tickLblPos val="nextTo"/>
        <c:crossAx val="52711384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F8F6-40FA-93E4-59BE09D7E862}"/>
              </c:ext>
            </c:extLst>
          </c:dPt>
          <c:dPt>
            <c:idx val="1"/>
            <c:invertIfNegative val="0"/>
            <c:bubble3D val="0"/>
            <c:spPr>
              <a:solidFill>
                <a:srgbClr val="7C878E"/>
              </a:solidFill>
              <a:ln>
                <a:noFill/>
              </a:ln>
              <a:effectLst/>
            </c:spPr>
            <c:extLst>
              <c:ext xmlns:c16="http://schemas.microsoft.com/office/drawing/2014/chart" uri="{C3380CC4-5D6E-409C-BE32-E72D297353CC}">
                <c16:uniqueId val="{00000003-F8F6-40FA-93E4-59BE09D7E862}"/>
              </c:ext>
            </c:extLst>
          </c:dPt>
          <c:dPt>
            <c:idx val="2"/>
            <c:invertIfNegative val="0"/>
            <c:bubble3D val="0"/>
            <c:spPr>
              <a:solidFill>
                <a:srgbClr val="7C878E"/>
              </a:solidFill>
              <a:ln>
                <a:noFill/>
              </a:ln>
              <a:effectLst/>
            </c:spPr>
            <c:extLst>
              <c:ext xmlns:c16="http://schemas.microsoft.com/office/drawing/2014/chart" uri="{C3380CC4-5D6E-409C-BE32-E72D297353CC}">
                <c16:uniqueId val="{00000005-F8F6-40FA-93E4-59BE09D7E862}"/>
              </c:ext>
            </c:extLst>
          </c:dPt>
          <c:dPt>
            <c:idx val="3"/>
            <c:invertIfNegative val="0"/>
            <c:bubble3D val="0"/>
            <c:spPr>
              <a:solidFill>
                <a:srgbClr val="7C878E"/>
              </a:solidFill>
              <a:ln>
                <a:noFill/>
              </a:ln>
              <a:effectLst/>
            </c:spPr>
            <c:extLst>
              <c:ext xmlns:c16="http://schemas.microsoft.com/office/drawing/2014/chart" uri="{C3380CC4-5D6E-409C-BE32-E72D297353CC}">
                <c16:uniqueId val="{00000007-F8F6-40FA-93E4-59BE09D7E862}"/>
              </c:ext>
            </c:extLst>
          </c:dPt>
          <c:dPt>
            <c:idx val="4"/>
            <c:invertIfNegative val="0"/>
            <c:bubble3D val="0"/>
            <c:spPr>
              <a:solidFill>
                <a:srgbClr val="7C878E"/>
              </a:solidFill>
              <a:ln>
                <a:noFill/>
              </a:ln>
              <a:effectLst/>
            </c:spPr>
            <c:extLst>
              <c:ext xmlns:c16="http://schemas.microsoft.com/office/drawing/2014/chart" uri="{C3380CC4-5D6E-409C-BE32-E72D297353CC}">
                <c16:uniqueId val="{00000009-F8F6-40FA-93E4-59BE09D7E862}"/>
              </c:ext>
            </c:extLst>
          </c:dPt>
          <c:dPt>
            <c:idx val="5"/>
            <c:invertIfNegative val="0"/>
            <c:bubble3D val="0"/>
            <c:spPr>
              <a:solidFill>
                <a:srgbClr val="7C878E"/>
              </a:solidFill>
              <a:ln>
                <a:noFill/>
              </a:ln>
              <a:effectLst/>
            </c:spPr>
            <c:extLst>
              <c:ext xmlns:c16="http://schemas.microsoft.com/office/drawing/2014/chart" uri="{C3380CC4-5D6E-409C-BE32-E72D297353CC}">
                <c16:uniqueId val="{0000000B-F8F6-40FA-93E4-59BE09D7E862}"/>
              </c:ext>
            </c:extLst>
          </c:dPt>
          <c:dPt>
            <c:idx val="6"/>
            <c:invertIfNegative val="0"/>
            <c:bubble3D val="0"/>
            <c:spPr>
              <a:solidFill>
                <a:srgbClr val="7C878E"/>
              </a:solidFill>
              <a:ln>
                <a:noFill/>
              </a:ln>
              <a:effectLst/>
            </c:spPr>
            <c:extLst>
              <c:ext xmlns:c16="http://schemas.microsoft.com/office/drawing/2014/chart" uri="{C3380CC4-5D6E-409C-BE32-E72D297353CC}">
                <c16:uniqueId val="{0000000D-F8F6-40FA-93E4-59BE09D7E862}"/>
              </c:ext>
            </c:extLst>
          </c:dPt>
          <c:dPt>
            <c:idx val="7"/>
            <c:invertIfNegative val="0"/>
            <c:bubble3D val="0"/>
            <c:spPr>
              <a:solidFill>
                <a:srgbClr val="7C878E"/>
              </a:solidFill>
              <a:ln>
                <a:noFill/>
              </a:ln>
              <a:effectLst/>
            </c:spPr>
            <c:extLst>
              <c:ext xmlns:c16="http://schemas.microsoft.com/office/drawing/2014/chart" uri="{C3380CC4-5D6E-409C-BE32-E72D297353CC}">
                <c16:uniqueId val="{0000000F-F8F6-40FA-93E4-59BE09D7E862}"/>
              </c:ext>
            </c:extLst>
          </c:dPt>
          <c:dPt>
            <c:idx val="8"/>
            <c:invertIfNegative val="0"/>
            <c:bubble3D val="0"/>
            <c:spPr>
              <a:solidFill>
                <a:srgbClr val="7C878E"/>
              </a:solidFill>
              <a:ln>
                <a:noFill/>
              </a:ln>
              <a:effectLst/>
            </c:spPr>
            <c:extLst>
              <c:ext xmlns:c16="http://schemas.microsoft.com/office/drawing/2014/chart" uri="{C3380CC4-5D6E-409C-BE32-E72D297353CC}">
                <c16:uniqueId val="{00000011-F8F6-40FA-93E4-59BE09D7E862}"/>
              </c:ext>
            </c:extLst>
          </c:dPt>
          <c:dPt>
            <c:idx val="9"/>
            <c:invertIfNegative val="0"/>
            <c:bubble3D val="0"/>
            <c:spPr>
              <a:solidFill>
                <a:srgbClr val="7C878E"/>
              </a:solidFill>
              <a:ln>
                <a:noFill/>
              </a:ln>
              <a:effectLst/>
            </c:spPr>
            <c:extLst>
              <c:ext xmlns:c16="http://schemas.microsoft.com/office/drawing/2014/chart" uri="{C3380CC4-5D6E-409C-BE32-E72D297353CC}">
                <c16:uniqueId val="{00000013-F8F6-40FA-93E4-59BE09D7E862}"/>
              </c:ext>
            </c:extLst>
          </c:dPt>
          <c:dPt>
            <c:idx val="10"/>
            <c:invertIfNegative val="0"/>
            <c:bubble3D val="0"/>
            <c:spPr>
              <a:solidFill>
                <a:srgbClr val="7C878E"/>
              </a:solidFill>
              <a:ln>
                <a:noFill/>
              </a:ln>
              <a:effectLst/>
            </c:spPr>
            <c:extLst>
              <c:ext xmlns:c16="http://schemas.microsoft.com/office/drawing/2014/chart" uri="{C3380CC4-5D6E-409C-BE32-E72D297353CC}">
                <c16:uniqueId val="{00000015-F8F6-40FA-93E4-59BE09D7E862}"/>
              </c:ext>
            </c:extLst>
          </c:dPt>
          <c:dPt>
            <c:idx val="11"/>
            <c:invertIfNegative val="0"/>
            <c:bubble3D val="0"/>
            <c:spPr>
              <a:solidFill>
                <a:srgbClr val="7C878E"/>
              </a:solidFill>
              <a:ln>
                <a:noFill/>
              </a:ln>
              <a:effectLst/>
            </c:spPr>
            <c:extLst>
              <c:ext xmlns:c16="http://schemas.microsoft.com/office/drawing/2014/chart" uri="{C3380CC4-5D6E-409C-BE32-E72D297353CC}">
                <c16:uniqueId val="{00000017-F8F6-40FA-93E4-59BE09D7E862}"/>
              </c:ext>
            </c:extLst>
          </c:dPt>
          <c:dPt>
            <c:idx val="12"/>
            <c:invertIfNegative val="0"/>
            <c:bubble3D val="0"/>
            <c:spPr>
              <a:solidFill>
                <a:srgbClr val="7C878E"/>
              </a:solidFill>
              <a:ln>
                <a:noFill/>
              </a:ln>
              <a:effectLst/>
            </c:spPr>
            <c:extLst>
              <c:ext xmlns:c16="http://schemas.microsoft.com/office/drawing/2014/chart" uri="{C3380CC4-5D6E-409C-BE32-E72D297353CC}">
                <c16:uniqueId val="{00000019-F8F6-40FA-93E4-59BE09D7E862}"/>
              </c:ext>
            </c:extLst>
          </c:dPt>
          <c:dPt>
            <c:idx val="13"/>
            <c:invertIfNegative val="0"/>
            <c:bubble3D val="0"/>
            <c:spPr>
              <a:solidFill>
                <a:srgbClr val="7C878E"/>
              </a:solidFill>
              <a:ln>
                <a:noFill/>
              </a:ln>
              <a:effectLst/>
            </c:spPr>
            <c:extLst>
              <c:ext xmlns:c16="http://schemas.microsoft.com/office/drawing/2014/chart" uri="{C3380CC4-5D6E-409C-BE32-E72D297353CC}">
                <c16:uniqueId val="{0000001B-F8F6-40FA-93E4-59BE09D7E862}"/>
              </c:ext>
            </c:extLst>
          </c:dPt>
          <c:dPt>
            <c:idx val="14"/>
            <c:invertIfNegative val="0"/>
            <c:bubble3D val="0"/>
            <c:spPr>
              <a:solidFill>
                <a:srgbClr val="7C878E"/>
              </a:solidFill>
              <a:ln>
                <a:noFill/>
              </a:ln>
              <a:effectLst/>
            </c:spPr>
            <c:extLst>
              <c:ext xmlns:c16="http://schemas.microsoft.com/office/drawing/2014/chart" uri="{C3380CC4-5D6E-409C-BE32-E72D297353CC}">
                <c16:uniqueId val="{0000001D-F8F6-40FA-93E4-59BE09D7E862}"/>
              </c:ext>
            </c:extLst>
          </c:dPt>
          <c:dPt>
            <c:idx val="15"/>
            <c:invertIfNegative val="0"/>
            <c:bubble3D val="0"/>
            <c:spPr>
              <a:solidFill>
                <a:srgbClr val="7C878E"/>
              </a:solidFill>
              <a:ln>
                <a:noFill/>
              </a:ln>
              <a:effectLst/>
            </c:spPr>
            <c:extLst>
              <c:ext xmlns:c16="http://schemas.microsoft.com/office/drawing/2014/chart" uri="{C3380CC4-5D6E-409C-BE32-E72D297353CC}">
                <c16:uniqueId val="{0000001F-F8F6-40FA-93E4-59BE09D7E862}"/>
              </c:ext>
            </c:extLst>
          </c:dPt>
          <c:dPt>
            <c:idx val="16"/>
            <c:invertIfNegative val="0"/>
            <c:bubble3D val="0"/>
            <c:spPr>
              <a:solidFill>
                <a:srgbClr val="7C878E"/>
              </a:solidFill>
              <a:ln>
                <a:noFill/>
              </a:ln>
              <a:effectLst/>
            </c:spPr>
            <c:extLst>
              <c:ext xmlns:c16="http://schemas.microsoft.com/office/drawing/2014/chart" uri="{C3380CC4-5D6E-409C-BE32-E72D297353CC}">
                <c16:uniqueId val="{00000021-F8F6-40FA-93E4-59BE09D7E862}"/>
              </c:ext>
            </c:extLst>
          </c:dPt>
          <c:dPt>
            <c:idx val="17"/>
            <c:invertIfNegative val="0"/>
            <c:bubble3D val="0"/>
            <c:spPr>
              <a:solidFill>
                <a:srgbClr val="7C878E"/>
              </a:solidFill>
              <a:ln>
                <a:noFill/>
              </a:ln>
              <a:effectLst/>
            </c:spPr>
            <c:extLst>
              <c:ext xmlns:c16="http://schemas.microsoft.com/office/drawing/2014/chart" uri="{C3380CC4-5D6E-409C-BE32-E72D297353CC}">
                <c16:uniqueId val="{00000023-F8F6-40FA-93E4-59BE09D7E862}"/>
              </c:ext>
            </c:extLst>
          </c:dPt>
          <c:dPt>
            <c:idx val="19"/>
            <c:invertIfNegative val="0"/>
            <c:bubble3D val="0"/>
            <c:spPr>
              <a:solidFill>
                <a:srgbClr val="7C878E"/>
              </a:solidFill>
              <a:ln>
                <a:noFill/>
              </a:ln>
              <a:effectLst/>
            </c:spPr>
            <c:extLst>
              <c:ext xmlns:c16="http://schemas.microsoft.com/office/drawing/2014/chart" uri="{C3380CC4-5D6E-409C-BE32-E72D297353CC}">
                <c16:uniqueId val="{00000025-F8F6-40FA-93E4-59BE09D7E862}"/>
              </c:ext>
            </c:extLst>
          </c:dPt>
          <c:dPt>
            <c:idx val="27"/>
            <c:invertIfNegative val="0"/>
            <c:bubble3D val="0"/>
            <c:spPr>
              <a:solidFill>
                <a:srgbClr val="FBBB27"/>
              </a:solidFill>
              <a:ln>
                <a:noFill/>
              </a:ln>
              <a:effectLst/>
            </c:spPr>
            <c:extLst>
              <c:ext xmlns:c16="http://schemas.microsoft.com/office/drawing/2014/chart" uri="{C3380CC4-5D6E-409C-BE32-E72D297353CC}">
                <c16:uniqueId val="{00000027-F8F6-40FA-93E4-59BE09D7E862}"/>
              </c:ext>
            </c:extLst>
          </c:dPt>
          <c:dPt>
            <c:idx val="28"/>
            <c:invertIfNegative val="0"/>
            <c:bubble3D val="0"/>
            <c:spPr>
              <a:solidFill>
                <a:srgbClr val="7C878E"/>
              </a:solidFill>
              <a:ln>
                <a:noFill/>
              </a:ln>
              <a:effectLst/>
            </c:spPr>
            <c:extLst>
              <c:ext xmlns:c16="http://schemas.microsoft.com/office/drawing/2014/chart" uri="{C3380CC4-5D6E-409C-BE32-E72D297353CC}">
                <c16:uniqueId val="{00000029-F8F6-40FA-93E4-59BE09D7E862}"/>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2"/>
              <c:pt idx="0">
                <c:v>Nayarit</c:v>
              </c:pt>
              <c:pt idx="1">
                <c:v>Chiapas</c:v>
              </c:pt>
              <c:pt idx="2">
                <c:v>Guerrero</c:v>
              </c:pt>
              <c:pt idx="3">
                <c:v>Oaxaca</c:v>
              </c:pt>
              <c:pt idx="4">
                <c:v>Zacatecas</c:v>
              </c:pt>
              <c:pt idx="5">
                <c:v>Tabasco</c:v>
              </c:pt>
              <c:pt idx="6">
                <c:v>Campeche</c:v>
              </c:pt>
              <c:pt idx="7">
                <c:v>Tamaulipas</c:v>
              </c:pt>
              <c:pt idx="8">
                <c:v>Durango</c:v>
              </c:pt>
              <c:pt idx="9">
                <c:v>Veracruz</c:v>
              </c:pt>
              <c:pt idx="10">
                <c:v>Tlaxcala</c:v>
              </c:pt>
              <c:pt idx="11">
                <c:v>Hidalgo</c:v>
              </c:pt>
              <c:pt idx="12">
                <c:v>Yucatán</c:v>
              </c:pt>
              <c:pt idx="13">
                <c:v>Michoacán</c:v>
              </c:pt>
              <c:pt idx="14">
                <c:v>San Luis Potosí</c:v>
              </c:pt>
              <c:pt idx="15">
                <c:v>Sonora</c:v>
              </c:pt>
              <c:pt idx="16">
                <c:v>Guanajuato</c:v>
              </c:pt>
              <c:pt idx="17">
                <c:v>Chihuahua</c:v>
              </c:pt>
              <c:pt idx="18">
                <c:v>Baja California</c:v>
              </c:pt>
              <c:pt idx="19">
                <c:v>Puebla</c:v>
              </c:pt>
              <c:pt idx="20">
                <c:v>Quintana Roo</c:v>
              </c:pt>
              <c:pt idx="21">
                <c:v>Coahuila</c:v>
              </c:pt>
              <c:pt idx="22">
                <c:v>Estado de México</c:v>
              </c:pt>
              <c:pt idx="23">
                <c:v>Querétaro</c:v>
              </c:pt>
              <c:pt idx="24">
                <c:v>Morelos</c:v>
              </c:pt>
              <c:pt idx="25">
                <c:v>Colima</c:v>
              </c:pt>
              <c:pt idx="26">
                <c:v>Aguascalientes</c:v>
              </c:pt>
              <c:pt idx="27">
                <c:v>Jalisco</c:v>
              </c:pt>
              <c:pt idx="28">
                <c:v>Baja California Sur</c:v>
              </c:pt>
              <c:pt idx="29">
                <c:v>Sinaloa</c:v>
              </c:pt>
              <c:pt idx="30">
                <c:v>Nuevo León</c:v>
              </c:pt>
              <c:pt idx="31">
                <c:v>Ciudad de México</c:v>
              </c:pt>
            </c:strLit>
          </c:cat>
          <c:val>
            <c:numLit>
              <c:formatCode>General</c:formatCode>
              <c:ptCount val="32"/>
              <c:pt idx="0">
                <c:v>2.361003772884029</c:v>
              </c:pt>
              <c:pt idx="1">
                <c:v>4.0725754187847008</c:v>
              </c:pt>
              <c:pt idx="2">
                <c:v>5.7629390330446926</c:v>
              </c:pt>
              <c:pt idx="3">
                <c:v>5.8241952114923023</c:v>
              </c:pt>
              <c:pt idx="4">
                <c:v>6.6481606050551401</c:v>
              </c:pt>
              <c:pt idx="5">
                <c:v>8.6465343904114658</c:v>
              </c:pt>
              <c:pt idx="6">
                <c:v>11.178339223979366</c:v>
              </c:pt>
              <c:pt idx="7">
                <c:v>13.256336114402181</c:v>
              </c:pt>
              <c:pt idx="8">
                <c:v>13.491984681740272</c:v>
              </c:pt>
              <c:pt idx="9">
                <c:v>14.136861548408088</c:v>
              </c:pt>
              <c:pt idx="10">
                <c:v>16.127294199232196</c:v>
              </c:pt>
              <c:pt idx="11">
                <c:v>16.717365081030053</c:v>
              </c:pt>
              <c:pt idx="12">
                <c:v>20.144449129894095</c:v>
              </c:pt>
              <c:pt idx="13">
                <c:v>21.911624367145333</c:v>
              </c:pt>
              <c:pt idx="14">
                <c:v>22.136650598269338</c:v>
              </c:pt>
              <c:pt idx="15">
                <c:v>23.37254654099479</c:v>
              </c:pt>
              <c:pt idx="16">
                <c:v>23.810611369032408</c:v>
              </c:pt>
              <c:pt idx="17">
                <c:v>23.902319188914635</c:v>
              </c:pt>
              <c:pt idx="18">
                <c:v>25.708657753773092</c:v>
              </c:pt>
              <c:pt idx="19">
                <c:v>26.74825035873225</c:v>
              </c:pt>
              <c:pt idx="20">
                <c:v>27.307141826764678</c:v>
              </c:pt>
              <c:pt idx="21">
                <c:v>29.285407711131256</c:v>
              </c:pt>
              <c:pt idx="22">
                <c:v>32.124227286214285</c:v>
              </c:pt>
              <c:pt idx="23">
                <c:v>33.942027017853505</c:v>
              </c:pt>
              <c:pt idx="24">
                <c:v>38.564834408534104</c:v>
              </c:pt>
              <c:pt idx="25">
                <c:v>38.817766115195603</c:v>
              </c:pt>
              <c:pt idx="26">
                <c:v>38.857696755947522</c:v>
              </c:pt>
              <c:pt idx="27">
                <c:v>41.917893775973475</c:v>
              </c:pt>
              <c:pt idx="28">
                <c:v>44.409537138427069</c:v>
              </c:pt>
              <c:pt idx="29">
                <c:v>51.740459634137459</c:v>
              </c:pt>
              <c:pt idx="30">
                <c:v>64.881702944093121</c:v>
              </c:pt>
              <c:pt idx="31">
                <c:v>107.7374656095477</c:v>
              </c:pt>
            </c:numLit>
          </c:val>
          <c:extLst>
            <c:ext xmlns:c16="http://schemas.microsoft.com/office/drawing/2014/chart" uri="{C3380CC4-5D6E-409C-BE32-E72D297353CC}">
              <c16:uniqueId val="{0000002A-F8F6-40FA-93E4-59BE09D7E862}"/>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General"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7C878E"/>
            </a:solidFill>
          </c:spPr>
          <c:invertIfNegative val="0"/>
          <c:dPt>
            <c:idx val="11"/>
            <c:invertIfNegative val="0"/>
            <c:bubble3D val="0"/>
            <c:extLst>
              <c:ext xmlns:c16="http://schemas.microsoft.com/office/drawing/2014/chart" uri="{C3380CC4-5D6E-409C-BE32-E72D297353CC}">
                <c16:uniqueId val="{00000000-E2B9-4BE1-9CBA-2CE370F6ADA2}"/>
              </c:ext>
            </c:extLst>
          </c:dPt>
          <c:dPt>
            <c:idx val="12"/>
            <c:invertIfNegative val="0"/>
            <c:bubble3D val="0"/>
            <c:extLst>
              <c:ext xmlns:c16="http://schemas.microsoft.com/office/drawing/2014/chart" uri="{C3380CC4-5D6E-409C-BE32-E72D297353CC}">
                <c16:uniqueId val="{00000001-E2B9-4BE1-9CBA-2CE370F6ADA2}"/>
              </c:ext>
            </c:extLst>
          </c:dPt>
          <c:dPt>
            <c:idx val="13"/>
            <c:invertIfNegative val="0"/>
            <c:bubble3D val="0"/>
            <c:spPr>
              <a:solidFill>
                <a:srgbClr val="FBBB27"/>
              </a:solidFill>
            </c:spPr>
            <c:extLst>
              <c:ext xmlns:c16="http://schemas.microsoft.com/office/drawing/2014/chart" uri="{C3380CC4-5D6E-409C-BE32-E72D297353CC}">
                <c16:uniqueId val="{00000003-E2B9-4BE1-9CBA-2CE370F6ADA2}"/>
              </c:ext>
            </c:extLst>
          </c:dPt>
          <c:dLbls>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'F144'!$B$5:$B$18</c:f>
              <c:strCache>
                <c:ptCount val="14"/>
                <c:pt idx="0">
                  <c:v>2008/09</c:v>
                </c:pt>
                <c:pt idx="1">
                  <c:v>2009/09</c:v>
                </c:pt>
                <c:pt idx="2">
                  <c:v>2010/09</c:v>
                </c:pt>
                <c:pt idx="3">
                  <c:v>2011/09</c:v>
                </c:pt>
                <c:pt idx="4">
                  <c:v>2012/09</c:v>
                </c:pt>
                <c:pt idx="5">
                  <c:v>2013/09</c:v>
                </c:pt>
                <c:pt idx="6">
                  <c:v>2014/09</c:v>
                </c:pt>
                <c:pt idx="7">
                  <c:v>2015/09</c:v>
                </c:pt>
                <c:pt idx="8">
                  <c:v>2016/09</c:v>
                </c:pt>
                <c:pt idx="9">
                  <c:v>2017/09</c:v>
                </c:pt>
                <c:pt idx="10">
                  <c:v>2018/09</c:v>
                </c:pt>
                <c:pt idx="11">
                  <c:v>2019/09</c:v>
                </c:pt>
                <c:pt idx="12">
                  <c:v>2020/09</c:v>
                </c:pt>
                <c:pt idx="13">
                  <c:v>2021/09</c:v>
                </c:pt>
              </c:strCache>
            </c:strRef>
          </c:cat>
          <c:val>
            <c:numRef>
              <c:f>'F144'!$C$5:$C$18</c:f>
              <c:numCache>
                <c:formatCode>#,##0</c:formatCode>
                <c:ptCount val="14"/>
                <c:pt idx="0">
                  <c:v>114444</c:v>
                </c:pt>
                <c:pt idx="1">
                  <c:v>107588</c:v>
                </c:pt>
                <c:pt idx="2">
                  <c:v>110271</c:v>
                </c:pt>
                <c:pt idx="3">
                  <c:v>117871</c:v>
                </c:pt>
                <c:pt idx="4">
                  <c:v>104720</c:v>
                </c:pt>
                <c:pt idx="5">
                  <c:v>101021</c:v>
                </c:pt>
                <c:pt idx="6">
                  <c:v>83353</c:v>
                </c:pt>
                <c:pt idx="7">
                  <c:v>83250</c:v>
                </c:pt>
                <c:pt idx="8">
                  <c:v>94516</c:v>
                </c:pt>
                <c:pt idx="9">
                  <c:v>98171</c:v>
                </c:pt>
                <c:pt idx="10">
                  <c:v>99059</c:v>
                </c:pt>
                <c:pt idx="11">
                  <c:v>105695</c:v>
                </c:pt>
                <c:pt idx="12">
                  <c:v>106692</c:v>
                </c:pt>
                <c:pt idx="13">
                  <c:v>99494</c:v>
                </c:pt>
              </c:numCache>
            </c:numRef>
          </c:val>
          <c:extLst>
            <c:ext xmlns:c16="http://schemas.microsoft.com/office/drawing/2014/chart" uri="{C3380CC4-5D6E-409C-BE32-E72D297353CC}">
              <c16:uniqueId val="{00000004-E2B9-4BE1-9CBA-2CE370F6ADA2}"/>
            </c:ext>
          </c:extLst>
        </c:ser>
        <c:dLbls>
          <c:showLegendKey val="0"/>
          <c:showVal val="0"/>
          <c:showCatName val="0"/>
          <c:showSerName val="0"/>
          <c:showPercent val="0"/>
          <c:showBubbleSize val="0"/>
        </c:dLbls>
        <c:gapWidth val="150"/>
        <c:axId val="308517696"/>
        <c:axId val="308518480"/>
      </c:barChart>
      <c:catAx>
        <c:axId val="308517696"/>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s-MX"/>
          </a:p>
        </c:txPr>
        <c:crossAx val="308518480"/>
        <c:crosses val="autoZero"/>
        <c:auto val="1"/>
        <c:lblAlgn val="ctr"/>
        <c:lblOffset val="100"/>
        <c:noMultiLvlLbl val="0"/>
      </c:catAx>
      <c:valAx>
        <c:axId val="308518480"/>
        <c:scaling>
          <c:orientation val="minMax"/>
        </c:scaling>
        <c:delete val="0"/>
        <c:axPos val="l"/>
        <c:numFmt formatCode="#,##0" sourceLinked="0"/>
        <c:majorTickMark val="out"/>
        <c:minorTickMark val="none"/>
        <c:tickLblPos val="nextTo"/>
        <c:txPr>
          <a:bodyPr/>
          <a:lstStyle/>
          <a:p>
            <a:pPr>
              <a:defRPr sz="1000">
                <a:latin typeface="Arial" panose="020B0604020202020204" pitchFamily="34" charset="0"/>
                <a:cs typeface="Arial" panose="020B0604020202020204" pitchFamily="34" charset="0"/>
              </a:defRPr>
            </a:pPr>
            <a:endParaRPr lang="es-MX"/>
          </a:p>
        </c:txPr>
        <c:crossAx val="308517696"/>
        <c:crosses val="autoZero"/>
        <c:crossBetween val="between"/>
      </c:valAx>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7C878E"/>
            </a:solidFill>
          </c:spPr>
          <c:invertIfNegative val="0"/>
          <c:dPt>
            <c:idx val="11"/>
            <c:invertIfNegative val="0"/>
            <c:bubble3D val="0"/>
            <c:extLst>
              <c:ext xmlns:c16="http://schemas.microsoft.com/office/drawing/2014/chart" uri="{C3380CC4-5D6E-409C-BE32-E72D297353CC}">
                <c16:uniqueId val="{00000000-AB90-4E3F-90B1-A44DECD1F8D6}"/>
              </c:ext>
            </c:extLst>
          </c:dPt>
          <c:dPt>
            <c:idx val="12"/>
            <c:invertIfNegative val="0"/>
            <c:bubble3D val="0"/>
            <c:extLst>
              <c:ext xmlns:c16="http://schemas.microsoft.com/office/drawing/2014/chart" uri="{C3380CC4-5D6E-409C-BE32-E72D297353CC}">
                <c16:uniqueId val="{00000001-AB90-4E3F-90B1-A44DECD1F8D6}"/>
              </c:ext>
            </c:extLst>
          </c:dPt>
          <c:dPt>
            <c:idx val="13"/>
            <c:invertIfNegative val="0"/>
            <c:bubble3D val="0"/>
            <c:spPr>
              <a:solidFill>
                <a:srgbClr val="FBBB27"/>
              </a:solidFill>
            </c:spPr>
            <c:extLst>
              <c:ext xmlns:c16="http://schemas.microsoft.com/office/drawing/2014/chart" uri="{C3380CC4-5D6E-409C-BE32-E72D297353CC}">
                <c16:uniqueId val="{00000003-AB90-4E3F-90B1-A44DECD1F8D6}"/>
              </c:ext>
            </c:extLst>
          </c:dPt>
          <c:dLbls>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'F145'!$B$6:$B$19</c:f>
              <c:strCache>
                <c:ptCount val="14"/>
                <c:pt idx="0">
                  <c:v>2008/09</c:v>
                </c:pt>
                <c:pt idx="1">
                  <c:v>2009/09</c:v>
                </c:pt>
                <c:pt idx="2">
                  <c:v>2010/09</c:v>
                </c:pt>
                <c:pt idx="3">
                  <c:v>2011/09</c:v>
                </c:pt>
                <c:pt idx="4">
                  <c:v>2012/09</c:v>
                </c:pt>
                <c:pt idx="5">
                  <c:v>2013/09</c:v>
                </c:pt>
                <c:pt idx="6">
                  <c:v>2014/09</c:v>
                </c:pt>
                <c:pt idx="7">
                  <c:v>2015/09</c:v>
                </c:pt>
                <c:pt idx="8">
                  <c:v>2016/09</c:v>
                </c:pt>
                <c:pt idx="9">
                  <c:v>2017/09</c:v>
                </c:pt>
                <c:pt idx="10">
                  <c:v>2018/09</c:v>
                </c:pt>
                <c:pt idx="11">
                  <c:v>2019/09</c:v>
                </c:pt>
                <c:pt idx="12">
                  <c:v>2020/09</c:v>
                </c:pt>
                <c:pt idx="13">
                  <c:v>2021/09</c:v>
                </c:pt>
              </c:strCache>
            </c:strRef>
          </c:cat>
          <c:val>
            <c:numRef>
              <c:f>'F145'!$C$6:$C$19</c:f>
              <c:numCache>
                <c:formatCode>#,##0</c:formatCode>
                <c:ptCount val="14"/>
                <c:pt idx="0">
                  <c:v>13977</c:v>
                </c:pt>
                <c:pt idx="1">
                  <c:v>13945</c:v>
                </c:pt>
                <c:pt idx="2">
                  <c:v>14919</c:v>
                </c:pt>
                <c:pt idx="3">
                  <c:v>15629</c:v>
                </c:pt>
                <c:pt idx="4">
                  <c:v>13950</c:v>
                </c:pt>
                <c:pt idx="5">
                  <c:v>12886</c:v>
                </c:pt>
                <c:pt idx="6">
                  <c:v>10470</c:v>
                </c:pt>
                <c:pt idx="7">
                  <c:v>10325</c:v>
                </c:pt>
                <c:pt idx="8">
                  <c:v>11638</c:v>
                </c:pt>
                <c:pt idx="9">
                  <c:v>11976</c:v>
                </c:pt>
                <c:pt idx="10">
                  <c:v>13120</c:v>
                </c:pt>
                <c:pt idx="11">
                  <c:v>13774</c:v>
                </c:pt>
                <c:pt idx="12">
                  <c:v>14655</c:v>
                </c:pt>
                <c:pt idx="13">
                  <c:v>14493</c:v>
                </c:pt>
              </c:numCache>
            </c:numRef>
          </c:val>
          <c:extLst>
            <c:ext xmlns:c16="http://schemas.microsoft.com/office/drawing/2014/chart" uri="{C3380CC4-5D6E-409C-BE32-E72D297353CC}">
              <c16:uniqueId val="{00000004-AB90-4E3F-90B1-A44DECD1F8D6}"/>
            </c:ext>
          </c:extLst>
        </c:ser>
        <c:dLbls>
          <c:showLegendKey val="0"/>
          <c:showVal val="0"/>
          <c:showCatName val="0"/>
          <c:showSerName val="0"/>
          <c:showPercent val="0"/>
          <c:showBubbleSize val="0"/>
        </c:dLbls>
        <c:gapWidth val="150"/>
        <c:axId val="232317688"/>
        <c:axId val="232317296"/>
      </c:barChart>
      <c:catAx>
        <c:axId val="232317688"/>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s-MX"/>
          </a:p>
        </c:txPr>
        <c:crossAx val="232317296"/>
        <c:crosses val="autoZero"/>
        <c:auto val="1"/>
        <c:lblAlgn val="ctr"/>
        <c:lblOffset val="100"/>
        <c:noMultiLvlLbl val="0"/>
      </c:catAx>
      <c:valAx>
        <c:axId val="232317296"/>
        <c:scaling>
          <c:orientation val="minMax"/>
        </c:scaling>
        <c:delete val="0"/>
        <c:axPos val="l"/>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s-MX"/>
          </a:p>
        </c:txPr>
        <c:crossAx val="232317688"/>
        <c:crosses val="autoZero"/>
        <c:crossBetween val="between"/>
      </c:valAx>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7C878E"/>
            </a:solidFill>
          </c:spPr>
          <c:invertIfNegative val="0"/>
          <c:dPt>
            <c:idx val="11"/>
            <c:invertIfNegative val="0"/>
            <c:bubble3D val="0"/>
            <c:extLst>
              <c:ext xmlns:c16="http://schemas.microsoft.com/office/drawing/2014/chart" uri="{C3380CC4-5D6E-409C-BE32-E72D297353CC}">
                <c16:uniqueId val="{00000000-9F66-42E6-BB6B-051C6DBDF0FC}"/>
              </c:ext>
            </c:extLst>
          </c:dPt>
          <c:dPt>
            <c:idx val="12"/>
            <c:invertIfNegative val="0"/>
            <c:bubble3D val="0"/>
            <c:extLst>
              <c:ext xmlns:c16="http://schemas.microsoft.com/office/drawing/2014/chart" uri="{C3380CC4-5D6E-409C-BE32-E72D297353CC}">
                <c16:uniqueId val="{00000001-9F66-42E6-BB6B-051C6DBDF0FC}"/>
              </c:ext>
            </c:extLst>
          </c:dPt>
          <c:dPt>
            <c:idx val="13"/>
            <c:invertIfNegative val="0"/>
            <c:bubble3D val="0"/>
            <c:spPr>
              <a:solidFill>
                <a:srgbClr val="FBBB27"/>
              </a:solidFill>
            </c:spPr>
            <c:extLst>
              <c:ext xmlns:c16="http://schemas.microsoft.com/office/drawing/2014/chart" uri="{C3380CC4-5D6E-409C-BE32-E72D297353CC}">
                <c16:uniqueId val="{00000003-9F66-42E6-BB6B-051C6DBDF0FC}"/>
              </c:ext>
            </c:extLst>
          </c:dPt>
          <c:dLbls>
            <c:numFmt formatCode="#,##0" sourceLinked="0"/>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'F146'!$B$5:$B$18</c:f>
              <c:strCache>
                <c:ptCount val="14"/>
                <c:pt idx="0">
                  <c:v>ene-sep 2008</c:v>
                </c:pt>
                <c:pt idx="1">
                  <c:v>ene-sep 2009</c:v>
                </c:pt>
                <c:pt idx="2">
                  <c:v>ene-sep 2010</c:v>
                </c:pt>
                <c:pt idx="3">
                  <c:v>ene-sep 2011</c:v>
                </c:pt>
                <c:pt idx="4">
                  <c:v>ene-sep 2012</c:v>
                </c:pt>
                <c:pt idx="5">
                  <c:v>ene-sep 2013</c:v>
                </c:pt>
                <c:pt idx="6">
                  <c:v>ene-sep 2014</c:v>
                </c:pt>
                <c:pt idx="7">
                  <c:v>ene-sep 2015</c:v>
                </c:pt>
                <c:pt idx="8">
                  <c:v>ene-sep 2016</c:v>
                </c:pt>
                <c:pt idx="9">
                  <c:v>ene-sep 2017</c:v>
                </c:pt>
                <c:pt idx="10">
                  <c:v>ene-sep 2018</c:v>
                </c:pt>
                <c:pt idx="11">
                  <c:v>ene-sep 2019</c:v>
                </c:pt>
                <c:pt idx="12">
                  <c:v>ene-sep 2020</c:v>
                </c:pt>
                <c:pt idx="13">
                  <c:v>ene-sep 2021</c:v>
                </c:pt>
              </c:strCache>
            </c:strRef>
          </c:cat>
          <c:val>
            <c:numRef>
              <c:f>'F146'!$C$5:$C$18</c:f>
              <c:numCache>
                <c:formatCode>#,##0</c:formatCode>
                <c:ptCount val="14"/>
                <c:pt idx="0">
                  <c:v>1039491</c:v>
                </c:pt>
                <c:pt idx="1">
                  <c:v>968039</c:v>
                </c:pt>
                <c:pt idx="2">
                  <c:v>985703</c:v>
                </c:pt>
                <c:pt idx="3">
                  <c:v>1011058</c:v>
                </c:pt>
                <c:pt idx="4">
                  <c:v>1014026</c:v>
                </c:pt>
                <c:pt idx="5">
                  <c:v>944258</c:v>
                </c:pt>
                <c:pt idx="6">
                  <c:v>816774</c:v>
                </c:pt>
                <c:pt idx="7">
                  <c:v>769136</c:v>
                </c:pt>
                <c:pt idx="8">
                  <c:v>819667</c:v>
                </c:pt>
                <c:pt idx="9">
                  <c:v>827687</c:v>
                </c:pt>
                <c:pt idx="10">
                  <c:v>901329</c:v>
                </c:pt>
                <c:pt idx="11">
                  <c:v>961570</c:v>
                </c:pt>
                <c:pt idx="12">
                  <c:v>929393</c:v>
                </c:pt>
                <c:pt idx="13">
                  <c:v>889521</c:v>
                </c:pt>
              </c:numCache>
            </c:numRef>
          </c:val>
          <c:extLst>
            <c:ext xmlns:c16="http://schemas.microsoft.com/office/drawing/2014/chart" uri="{C3380CC4-5D6E-409C-BE32-E72D297353CC}">
              <c16:uniqueId val="{00000004-9F66-42E6-BB6B-051C6DBDF0FC}"/>
            </c:ext>
          </c:extLst>
        </c:ser>
        <c:dLbls>
          <c:showLegendKey val="0"/>
          <c:showVal val="0"/>
          <c:showCatName val="0"/>
          <c:showSerName val="0"/>
          <c:showPercent val="0"/>
          <c:showBubbleSize val="0"/>
        </c:dLbls>
        <c:gapWidth val="150"/>
        <c:axId val="232316512"/>
        <c:axId val="232315728"/>
      </c:barChart>
      <c:catAx>
        <c:axId val="232316512"/>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s-MX"/>
          </a:p>
        </c:txPr>
        <c:crossAx val="232315728"/>
        <c:crosses val="autoZero"/>
        <c:auto val="1"/>
        <c:lblAlgn val="ctr"/>
        <c:lblOffset val="100"/>
        <c:noMultiLvlLbl val="0"/>
      </c:catAx>
      <c:valAx>
        <c:axId val="232315728"/>
        <c:scaling>
          <c:orientation val="minMax"/>
        </c:scaling>
        <c:delete val="0"/>
        <c:axPos val="l"/>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s-MX"/>
          </a:p>
        </c:txPr>
        <c:crossAx val="232316512"/>
        <c:crosses val="autoZero"/>
        <c:crossBetween val="between"/>
      </c:valAx>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7C878E"/>
            </a:solidFill>
          </c:spPr>
          <c:invertIfNegative val="0"/>
          <c:dPt>
            <c:idx val="11"/>
            <c:invertIfNegative val="0"/>
            <c:bubble3D val="0"/>
            <c:extLst>
              <c:ext xmlns:c16="http://schemas.microsoft.com/office/drawing/2014/chart" uri="{C3380CC4-5D6E-409C-BE32-E72D297353CC}">
                <c16:uniqueId val="{00000000-A883-4184-854B-6B04667BFFAF}"/>
              </c:ext>
            </c:extLst>
          </c:dPt>
          <c:dPt>
            <c:idx val="12"/>
            <c:invertIfNegative val="0"/>
            <c:bubble3D val="0"/>
            <c:extLst>
              <c:ext xmlns:c16="http://schemas.microsoft.com/office/drawing/2014/chart" uri="{C3380CC4-5D6E-409C-BE32-E72D297353CC}">
                <c16:uniqueId val="{00000001-A883-4184-854B-6B04667BFFAF}"/>
              </c:ext>
            </c:extLst>
          </c:dPt>
          <c:dPt>
            <c:idx val="13"/>
            <c:invertIfNegative val="0"/>
            <c:bubble3D val="0"/>
            <c:spPr>
              <a:solidFill>
                <a:srgbClr val="FBBB27"/>
              </a:solidFill>
            </c:spPr>
            <c:extLst>
              <c:ext xmlns:c16="http://schemas.microsoft.com/office/drawing/2014/chart" uri="{C3380CC4-5D6E-409C-BE32-E72D297353CC}">
                <c16:uniqueId val="{00000003-A883-4184-854B-6B04667BFFAF}"/>
              </c:ext>
            </c:extLst>
          </c:dPt>
          <c:dLbls>
            <c:numFmt formatCode="#,##0" sourceLinked="0"/>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'F147'!$B$6:$B$19</c:f>
              <c:strCache>
                <c:ptCount val="14"/>
                <c:pt idx="0">
                  <c:v>ene-sep 2008</c:v>
                </c:pt>
                <c:pt idx="1">
                  <c:v>ene-sep 2009</c:v>
                </c:pt>
                <c:pt idx="2">
                  <c:v>ene-sep 2010</c:v>
                </c:pt>
                <c:pt idx="3">
                  <c:v>ene-sep 2011</c:v>
                </c:pt>
                <c:pt idx="4">
                  <c:v>ene-sep 2012</c:v>
                </c:pt>
                <c:pt idx="5">
                  <c:v>ene-sep 2013</c:v>
                </c:pt>
                <c:pt idx="6">
                  <c:v>ene-sep 2014</c:v>
                </c:pt>
                <c:pt idx="7">
                  <c:v>ene-sep 2015</c:v>
                </c:pt>
                <c:pt idx="8">
                  <c:v>ene-sep 2016</c:v>
                </c:pt>
                <c:pt idx="9">
                  <c:v>ene-sep 2017</c:v>
                </c:pt>
                <c:pt idx="10">
                  <c:v>ene-sep 2018</c:v>
                </c:pt>
                <c:pt idx="11">
                  <c:v>ene-sep 2019</c:v>
                </c:pt>
                <c:pt idx="12">
                  <c:v>ene-sep 2020</c:v>
                </c:pt>
                <c:pt idx="13">
                  <c:v>ene-sep 2021</c:v>
                </c:pt>
              </c:strCache>
            </c:strRef>
          </c:cat>
          <c:val>
            <c:numRef>
              <c:f>'F147'!$C$6:$C$19</c:f>
              <c:numCache>
                <c:formatCode>#,##0</c:formatCode>
                <c:ptCount val="14"/>
                <c:pt idx="0">
                  <c:v>127279</c:v>
                </c:pt>
                <c:pt idx="1">
                  <c:v>126425</c:v>
                </c:pt>
                <c:pt idx="2">
                  <c:v>134381</c:v>
                </c:pt>
                <c:pt idx="3">
                  <c:v>138122</c:v>
                </c:pt>
                <c:pt idx="4">
                  <c:v>138761</c:v>
                </c:pt>
                <c:pt idx="5">
                  <c:v>123334</c:v>
                </c:pt>
                <c:pt idx="6">
                  <c:v>105002</c:v>
                </c:pt>
                <c:pt idx="7">
                  <c:v>97827</c:v>
                </c:pt>
                <c:pt idx="8">
                  <c:v>101560</c:v>
                </c:pt>
                <c:pt idx="9">
                  <c:v>102404</c:v>
                </c:pt>
                <c:pt idx="10">
                  <c:v>112997</c:v>
                </c:pt>
                <c:pt idx="11">
                  <c:v>125157</c:v>
                </c:pt>
                <c:pt idx="12">
                  <c:v>126446</c:v>
                </c:pt>
                <c:pt idx="13">
                  <c:v>128220</c:v>
                </c:pt>
              </c:numCache>
            </c:numRef>
          </c:val>
          <c:extLst>
            <c:ext xmlns:c16="http://schemas.microsoft.com/office/drawing/2014/chart" uri="{C3380CC4-5D6E-409C-BE32-E72D297353CC}">
              <c16:uniqueId val="{00000004-A883-4184-854B-6B04667BFFAF}"/>
            </c:ext>
          </c:extLst>
        </c:ser>
        <c:dLbls>
          <c:showLegendKey val="0"/>
          <c:showVal val="0"/>
          <c:showCatName val="0"/>
          <c:showSerName val="0"/>
          <c:showPercent val="0"/>
          <c:showBubbleSize val="0"/>
        </c:dLbls>
        <c:gapWidth val="150"/>
        <c:axId val="306550312"/>
        <c:axId val="306551096"/>
      </c:barChart>
      <c:catAx>
        <c:axId val="306550312"/>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s-MX"/>
          </a:p>
        </c:txPr>
        <c:crossAx val="306551096"/>
        <c:crosses val="autoZero"/>
        <c:auto val="1"/>
        <c:lblAlgn val="ctr"/>
        <c:lblOffset val="100"/>
        <c:noMultiLvlLbl val="0"/>
      </c:catAx>
      <c:valAx>
        <c:axId val="306551096"/>
        <c:scaling>
          <c:orientation val="minMax"/>
        </c:scaling>
        <c:delete val="0"/>
        <c:axPos val="l"/>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s-MX"/>
          </a:p>
        </c:txPr>
        <c:crossAx val="306550312"/>
        <c:crosses val="autoZero"/>
        <c:crossBetween val="between"/>
      </c:valAx>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'F148'!$B$6</c:f>
              <c:strCache>
                <c:ptCount val="1"/>
                <c:pt idx="0">
                  <c:v>Producción de Carne en Canal</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5279-4DCD-BFFE-62E6DEA81C7E}"/>
              </c:ext>
            </c:extLst>
          </c:dPt>
          <c:dPt>
            <c:idx val="1"/>
            <c:invertIfNegative val="0"/>
            <c:bubble3D val="0"/>
            <c:extLst>
              <c:ext xmlns:c16="http://schemas.microsoft.com/office/drawing/2014/chart" uri="{C3380CC4-5D6E-409C-BE32-E72D297353CC}">
                <c16:uniqueId val="{00000001-5279-4DCD-BFFE-62E6DEA81C7E}"/>
              </c:ext>
            </c:extLst>
          </c:dPt>
          <c:dPt>
            <c:idx val="2"/>
            <c:invertIfNegative val="0"/>
            <c:bubble3D val="0"/>
            <c:extLst>
              <c:ext xmlns:c16="http://schemas.microsoft.com/office/drawing/2014/chart" uri="{C3380CC4-5D6E-409C-BE32-E72D297353CC}">
                <c16:uniqueId val="{00000002-5279-4DCD-BFFE-62E6DEA81C7E}"/>
              </c:ext>
            </c:extLst>
          </c:dPt>
          <c:dPt>
            <c:idx val="3"/>
            <c:invertIfNegative val="0"/>
            <c:bubble3D val="0"/>
            <c:extLst>
              <c:ext xmlns:c16="http://schemas.microsoft.com/office/drawing/2014/chart" uri="{C3380CC4-5D6E-409C-BE32-E72D297353CC}">
                <c16:uniqueId val="{00000003-5279-4DCD-BFFE-62E6DEA81C7E}"/>
              </c:ext>
            </c:extLst>
          </c:dPt>
          <c:dPt>
            <c:idx val="4"/>
            <c:invertIfNegative val="0"/>
            <c:bubble3D val="0"/>
            <c:extLst>
              <c:ext xmlns:c16="http://schemas.microsoft.com/office/drawing/2014/chart" uri="{C3380CC4-5D6E-409C-BE32-E72D297353CC}">
                <c16:uniqueId val="{00000004-5279-4DCD-BFFE-62E6DEA81C7E}"/>
              </c:ext>
            </c:extLst>
          </c:dPt>
          <c:dPt>
            <c:idx val="5"/>
            <c:invertIfNegative val="0"/>
            <c:bubble3D val="0"/>
            <c:extLst>
              <c:ext xmlns:c16="http://schemas.microsoft.com/office/drawing/2014/chart" uri="{C3380CC4-5D6E-409C-BE32-E72D297353CC}">
                <c16:uniqueId val="{00000005-5279-4DCD-BFFE-62E6DEA81C7E}"/>
              </c:ext>
            </c:extLst>
          </c:dPt>
          <c:dPt>
            <c:idx val="6"/>
            <c:invertIfNegative val="0"/>
            <c:bubble3D val="0"/>
            <c:extLst>
              <c:ext xmlns:c16="http://schemas.microsoft.com/office/drawing/2014/chart" uri="{C3380CC4-5D6E-409C-BE32-E72D297353CC}">
                <c16:uniqueId val="{00000006-5279-4DCD-BFFE-62E6DEA81C7E}"/>
              </c:ext>
            </c:extLst>
          </c:dPt>
          <c:dPt>
            <c:idx val="7"/>
            <c:invertIfNegative val="0"/>
            <c:bubble3D val="0"/>
            <c:extLst>
              <c:ext xmlns:c16="http://schemas.microsoft.com/office/drawing/2014/chart" uri="{C3380CC4-5D6E-409C-BE32-E72D297353CC}">
                <c16:uniqueId val="{00000007-5279-4DCD-BFFE-62E6DEA81C7E}"/>
              </c:ext>
            </c:extLst>
          </c:dPt>
          <c:dPt>
            <c:idx val="8"/>
            <c:invertIfNegative val="0"/>
            <c:bubble3D val="0"/>
            <c:extLst>
              <c:ext xmlns:c16="http://schemas.microsoft.com/office/drawing/2014/chart" uri="{C3380CC4-5D6E-409C-BE32-E72D297353CC}">
                <c16:uniqueId val="{00000008-5279-4DCD-BFFE-62E6DEA81C7E}"/>
              </c:ext>
            </c:extLst>
          </c:dPt>
          <c:dPt>
            <c:idx val="9"/>
            <c:invertIfNegative val="0"/>
            <c:bubble3D val="0"/>
            <c:extLst>
              <c:ext xmlns:c16="http://schemas.microsoft.com/office/drawing/2014/chart" uri="{C3380CC4-5D6E-409C-BE32-E72D297353CC}">
                <c16:uniqueId val="{00000009-5279-4DCD-BFFE-62E6DEA81C7E}"/>
              </c:ext>
            </c:extLst>
          </c:dPt>
          <c:dPt>
            <c:idx val="10"/>
            <c:invertIfNegative val="0"/>
            <c:bubble3D val="0"/>
            <c:extLst>
              <c:ext xmlns:c16="http://schemas.microsoft.com/office/drawing/2014/chart" uri="{C3380CC4-5D6E-409C-BE32-E72D297353CC}">
                <c16:uniqueId val="{0000000A-5279-4DCD-BFFE-62E6DEA81C7E}"/>
              </c:ext>
            </c:extLst>
          </c:dPt>
          <c:dPt>
            <c:idx val="11"/>
            <c:invertIfNegative val="0"/>
            <c:bubble3D val="0"/>
            <c:extLst>
              <c:ext xmlns:c16="http://schemas.microsoft.com/office/drawing/2014/chart" uri="{C3380CC4-5D6E-409C-BE32-E72D297353CC}">
                <c16:uniqueId val="{0000000B-5279-4DCD-BFFE-62E6DEA81C7E}"/>
              </c:ext>
            </c:extLst>
          </c:dPt>
          <c:dPt>
            <c:idx val="12"/>
            <c:invertIfNegative val="0"/>
            <c:bubble3D val="0"/>
            <c:extLst>
              <c:ext xmlns:c16="http://schemas.microsoft.com/office/drawing/2014/chart" uri="{C3380CC4-5D6E-409C-BE32-E72D297353CC}">
                <c16:uniqueId val="{0000000C-5279-4DCD-BFFE-62E6DEA81C7E}"/>
              </c:ext>
            </c:extLst>
          </c:dPt>
          <c:dPt>
            <c:idx val="13"/>
            <c:invertIfNegative val="0"/>
            <c:bubble3D val="0"/>
            <c:extLst>
              <c:ext xmlns:c16="http://schemas.microsoft.com/office/drawing/2014/chart" uri="{C3380CC4-5D6E-409C-BE32-E72D297353CC}">
                <c16:uniqueId val="{0000000D-5279-4DCD-BFFE-62E6DEA81C7E}"/>
              </c:ext>
            </c:extLst>
          </c:dPt>
          <c:dPt>
            <c:idx val="14"/>
            <c:invertIfNegative val="0"/>
            <c:bubble3D val="0"/>
            <c:extLst>
              <c:ext xmlns:c16="http://schemas.microsoft.com/office/drawing/2014/chart" uri="{C3380CC4-5D6E-409C-BE32-E72D297353CC}">
                <c16:uniqueId val="{0000000E-5279-4DCD-BFFE-62E6DEA81C7E}"/>
              </c:ext>
            </c:extLst>
          </c:dPt>
          <c:dPt>
            <c:idx val="15"/>
            <c:invertIfNegative val="0"/>
            <c:bubble3D val="0"/>
            <c:extLst>
              <c:ext xmlns:c16="http://schemas.microsoft.com/office/drawing/2014/chart" uri="{C3380CC4-5D6E-409C-BE32-E72D297353CC}">
                <c16:uniqueId val="{0000000F-5279-4DCD-BFFE-62E6DEA81C7E}"/>
              </c:ext>
            </c:extLst>
          </c:dPt>
          <c:dPt>
            <c:idx val="16"/>
            <c:invertIfNegative val="0"/>
            <c:bubble3D val="0"/>
            <c:extLst>
              <c:ext xmlns:c16="http://schemas.microsoft.com/office/drawing/2014/chart" uri="{C3380CC4-5D6E-409C-BE32-E72D297353CC}">
                <c16:uniqueId val="{00000010-5279-4DCD-BFFE-62E6DEA81C7E}"/>
              </c:ext>
            </c:extLst>
          </c:dPt>
          <c:dPt>
            <c:idx val="17"/>
            <c:invertIfNegative val="0"/>
            <c:bubble3D val="0"/>
            <c:extLst>
              <c:ext xmlns:c16="http://schemas.microsoft.com/office/drawing/2014/chart" uri="{C3380CC4-5D6E-409C-BE32-E72D297353CC}">
                <c16:uniqueId val="{00000011-5279-4DCD-BFFE-62E6DEA81C7E}"/>
              </c:ext>
            </c:extLst>
          </c:dPt>
          <c:dPt>
            <c:idx val="18"/>
            <c:invertIfNegative val="0"/>
            <c:bubble3D val="0"/>
            <c:extLst>
              <c:ext xmlns:c16="http://schemas.microsoft.com/office/drawing/2014/chart" uri="{C3380CC4-5D6E-409C-BE32-E72D297353CC}">
                <c16:uniqueId val="{00000012-5279-4DCD-BFFE-62E6DEA81C7E}"/>
              </c:ext>
            </c:extLst>
          </c:dPt>
          <c:dPt>
            <c:idx val="19"/>
            <c:invertIfNegative val="0"/>
            <c:bubble3D val="0"/>
            <c:extLst>
              <c:ext xmlns:c16="http://schemas.microsoft.com/office/drawing/2014/chart" uri="{C3380CC4-5D6E-409C-BE32-E72D297353CC}">
                <c16:uniqueId val="{00000013-5279-4DCD-BFFE-62E6DEA81C7E}"/>
              </c:ext>
            </c:extLst>
          </c:dPt>
          <c:dPt>
            <c:idx val="20"/>
            <c:invertIfNegative val="0"/>
            <c:bubble3D val="0"/>
            <c:extLst>
              <c:ext xmlns:c16="http://schemas.microsoft.com/office/drawing/2014/chart" uri="{C3380CC4-5D6E-409C-BE32-E72D297353CC}">
                <c16:uniqueId val="{00000014-5279-4DCD-BFFE-62E6DEA81C7E}"/>
              </c:ext>
            </c:extLst>
          </c:dPt>
          <c:dPt>
            <c:idx val="21"/>
            <c:invertIfNegative val="0"/>
            <c:bubble3D val="0"/>
            <c:extLst>
              <c:ext xmlns:c16="http://schemas.microsoft.com/office/drawing/2014/chart" uri="{C3380CC4-5D6E-409C-BE32-E72D297353CC}">
                <c16:uniqueId val="{00000015-5279-4DCD-BFFE-62E6DEA81C7E}"/>
              </c:ext>
            </c:extLst>
          </c:dPt>
          <c:dPt>
            <c:idx val="22"/>
            <c:invertIfNegative val="0"/>
            <c:bubble3D val="0"/>
            <c:extLst>
              <c:ext xmlns:c16="http://schemas.microsoft.com/office/drawing/2014/chart" uri="{C3380CC4-5D6E-409C-BE32-E72D297353CC}">
                <c16:uniqueId val="{00000016-5279-4DCD-BFFE-62E6DEA81C7E}"/>
              </c:ext>
            </c:extLst>
          </c:dPt>
          <c:dPt>
            <c:idx val="23"/>
            <c:invertIfNegative val="0"/>
            <c:bubble3D val="0"/>
            <c:extLst>
              <c:ext xmlns:c16="http://schemas.microsoft.com/office/drawing/2014/chart" uri="{C3380CC4-5D6E-409C-BE32-E72D297353CC}">
                <c16:uniqueId val="{00000017-5279-4DCD-BFFE-62E6DEA81C7E}"/>
              </c:ext>
            </c:extLst>
          </c:dPt>
          <c:dPt>
            <c:idx val="24"/>
            <c:invertIfNegative val="0"/>
            <c:bubble3D val="0"/>
            <c:extLst>
              <c:ext xmlns:c16="http://schemas.microsoft.com/office/drawing/2014/chart" uri="{C3380CC4-5D6E-409C-BE32-E72D297353CC}">
                <c16:uniqueId val="{00000018-5279-4DCD-BFFE-62E6DEA81C7E}"/>
              </c:ext>
            </c:extLst>
          </c:dPt>
          <c:dPt>
            <c:idx val="25"/>
            <c:invertIfNegative val="0"/>
            <c:bubble3D val="0"/>
            <c:extLst>
              <c:ext xmlns:c16="http://schemas.microsoft.com/office/drawing/2014/chart" uri="{C3380CC4-5D6E-409C-BE32-E72D297353CC}">
                <c16:uniqueId val="{00000019-5279-4DCD-BFFE-62E6DEA81C7E}"/>
              </c:ext>
            </c:extLst>
          </c:dPt>
          <c:dPt>
            <c:idx val="26"/>
            <c:invertIfNegative val="0"/>
            <c:bubble3D val="0"/>
            <c:extLst>
              <c:ext xmlns:c16="http://schemas.microsoft.com/office/drawing/2014/chart" uri="{C3380CC4-5D6E-409C-BE32-E72D297353CC}">
                <c16:uniqueId val="{0000001A-5279-4DCD-BFFE-62E6DEA81C7E}"/>
              </c:ext>
            </c:extLst>
          </c:dPt>
          <c:dPt>
            <c:idx val="27"/>
            <c:invertIfNegative val="0"/>
            <c:bubble3D val="0"/>
            <c:extLst>
              <c:ext xmlns:c16="http://schemas.microsoft.com/office/drawing/2014/chart" uri="{C3380CC4-5D6E-409C-BE32-E72D297353CC}">
                <c16:uniqueId val="{0000001B-5279-4DCD-BFFE-62E6DEA81C7E}"/>
              </c:ext>
            </c:extLst>
          </c:dPt>
          <c:dPt>
            <c:idx val="28"/>
            <c:invertIfNegative val="0"/>
            <c:bubble3D val="0"/>
            <c:extLst>
              <c:ext xmlns:c16="http://schemas.microsoft.com/office/drawing/2014/chart" uri="{C3380CC4-5D6E-409C-BE32-E72D297353CC}">
                <c16:uniqueId val="{0000001C-5279-4DCD-BFFE-62E6DEA81C7E}"/>
              </c:ext>
            </c:extLst>
          </c:dPt>
          <c:dPt>
            <c:idx val="29"/>
            <c:invertIfNegative val="0"/>
            <c:bubble3D val="0"/>
            <c:extLst>
              <c:ext xmlns:c16="http://schemas.microsoft.com/office/drawing/2014/chart" uri="{C3380CC4-5D6E-409C-BE32-E72D297353CC}">
                <c16:uniqueId val="{0000001D-5279-4DCD-BFFE-62E6DEA81C7E}"/>
              </c:ext>
            </c:extLst>
          </c:dPt>
          <c:dPt>
            <c:idx val="30"/>
            <c:invertIfNegative val="0"/>
            <c:bubble3D val="0"/>
            <c:spPr>
              <a:solidFill>
                <a:srgbClr val="FBBB27"/>
              </a:solidFill>
            </c:spPr>
            <c:extLst>
              <c:ext xmlns:c16="http://schemas.microsoft.com/office/drawing/2014/chart" uri="{C3380CC4-5D6E-409C-BE32-E72D297353CC}">
                <c16:uniqueId val="{0000001F-5279-4DCD-BFFE-62E6DEA81C7E}"/>
              </c:ext>
            </c:extLst>
          </c:dPt>
          <c:dLbls>
            <c:dLbl>
              <c:idx val="30"/>
              <c:layout>
                <c:manualLayout>
                  <c:x val="-5.5557730630417619E-3"/>
                  <c:y val="-3.23164827504052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5279-4DCD-BFFE-62E6DEA81C7E}"/>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'F148'!$A$7:$A$37</c:f>
              <c:strCache>
                <c:ptCount val="31"/>
                <c:pt idx="0">
                  <c:v>Baja California</c:v>
                </c:pt>
                <c:pt idx="1">
                  <c:v>Tlaxcala</c:v>
                </c:pt>
                <c:pt idx="2">
                  <c:v>Quintana Roo</c:v>
                </c:pt>
                <c:pt idx="3">
                  <c:v>Nuevo León</c:v>
                </c:pt>
                <c:pt idx="4">
                  <c:v>Colima</c:v>
                </c:pt>
                <c:pt idx="5">
                  <c:v>Baja California Sur</c:v>
                </c:pt>
                <c:pt idx="6">
                  <c:v>Campeche</c:v>
                </c:pt>
                <c:pt idx="7">
                  <c:v>Yucatán</c:v>
                </c:pt>
                <c:pt idx="8">
                  <c:v>Morelos</c:v>
                </c:pt>
                <c:pt idx="9">
                  <c:v>Sonora</c:v>
                </c:pt>
                <c:pt idx="10">
                  <c:v>Nayarit</c:v>
                </c:pt>
                <c:pt idx="11">
                  <c:v>Sinaloa</c:v>
                </c:pt>
                <c:pt idx="12">
                  <c:v>Oaxaca</c:v>
                </c:pt>
                <c:pt idx="13">
                  <c:v>Tamaulipas</c:v>
                </c:pt>
                <c:pt idx="14">
                  <c:v>Tabasco</c:v>
                </c:pt>
                <c:pt idx="15">
                  <c:v>Aguascalientes</c:v>
                </c:pt>
                <c:pt idx="16">
                  <c:v>Zacatecas</c:v>
                </c:pt>
                <c:pt idx="17">
                  <c:v>Durango</c:v>
                </c:pt>
                <c:pt idx="18">
                  <c:v>Querétaro</c:v>
                </c:pt>
                <c:pt idx="19">
                  <c:v>Hidalgo</c:v>
                </c:pt>
                <c:pt idx="20">
                  <c:v>San Luis Potosí</c:v>
                </c:pt>
                <c:pt idx="21">
                  <c:v>Guerrero</c:v>
                </c:pt>
                <c:pt idx="22">
                  <c:v>Puebla</c:v>
                </c:pt>
                <c:pt idx="23">
                  <c:v>Chiapas</c:v>
                </c:pt>
                <c:pt idx="24">
                  <c:v>Coahuila</c:v>
                </c:pt>
                <c:pt idx="25">
                  <c:v>Veracruz</c:v>
                </c:pt>
                <c:pt idx="26">
                  <c:v>Chihuahua</c:v>
                </c:pt>
                <c:pt idx="27">
                  <c:v>Estado de México</c:v>
                </c:pt>
                <c:pt idx="28">
                  <c:v>Guanajuato</c:v>
                </c:pt>
                <c:pt idx="29">
                  <c:v>Michoacán</c:v>
                </c:pt>
                <c:pt idx="30">
                  <c:v>Jalisco</c:v>
                </c:pt>
              </c:strCache>
            </c:strRef>
          </c:cat>
          <c:val>
            <c:numRef>
              <c:f>'F148'!$B$7:$B$37</c:f>
              <c:numCache>
                <c:formatCode>#,##0</c:formatCode>
                <c:ptCount val="31"/>
                <c:pt idx="0">
                  <c:v>134</c:v>
                </c:pt>
                <c:pt idx="1">
                  <c:v>136</c:v>
                </c:pt>
                <c:pt idx="2">
                  <c:v>194</c:v>
                </c:pt>
                <c:pt idx="3">
                  <c:v>238</c:v>
                </c:pt>
                <c:pt idx="4">
                  <c:v>247</c:v>
                </c:pt>
                <c:pt idx="5">
                  <c:v>261</c:v>
                </c:pt>
                <c:pt idx="6">
                  <c:v>271</c:v>
                </c:pt>
                <c:pt idx="7">
                  <c:v>311</c:v>
                </c:pt>
                <c:pt idx="8">
                  <c:v>327</c:v>
                </c:pt>
                <c:pt idx="9">
                  <c:v>432</c:v>
                </c:pt>
                <c:pt idx="10">
                  <c:v>542</c:v>
                </c:pt>
                <c:pt idx="11">
                  <c:v>557</c:v>
                </c:pt>
                <c:pt idx="12">
                  <c:v>642</c:v>
                </c:pt>
                <c:pt idx="13">
                  <c:v>642</c:v>
                </c:pt>
                <c:pt idx="14">
                  <c:v>688</c:v>
                </c:pt>
                <c:pt idx="15">
                  <c:v>776</c:v>
                </c:pt>
                <c:pt idx="16">
                  <c:v>842</c:v>
                </c:pt>
                <c:pt idx="17">
                  <c:v>1023</c:v>
                </c:pt>
                <c:pt idx="18">
                  <c:v>1031</c:v>
                </c:pt>
                <c:pt idx="19">
                  <c:v>1124</c:v>
                </c:pt>
                <c:pt idx="20">
                  <c:v>1223</c:v>
                </c:pt>
                <c:pt idx="21">
                  <c:v>1237</c:v>
                </c:pt>
                <c:pt idx="22">
                  <c:v>1602</c:v>
                </c:pt>
                <c:pt idx="23">
                  <c:v>1756</c:v>
                </c:pt>
                <c:pt idx="24">
                  <c:v>2013</c:v>
                </c:pt>
                <c:pt idx="25">
                  <c:v>2152</c:v>
                </c:pt>
                <c:pt idx="26">
                  <c:v>2188</c:v>
                </c:pt>
                <c:pt idx="27">
                  <c:v>3584</c:v>
                </c:pt>
                <c:pt idx="28">
                  <c:v>4117</c:v>
                </c:pt>
                <c:pt idx="29">
                  <c:v>5385</c:v>
                </c:pt>
                <c:pt idx="30">
                  <c:v>9594</c:v>
                </c:pt>
              </c:numCache>
            </c:numRef>
          </c:val>
          <c:extLst>
            <c:ext xmlns:c16="http://schemas.microsoft.com/office/drawing/2014/chart" uri="{C3380CC4-5D6E-409C-BE32-E72D297353CC}">
              <c16:uniqueId val="{00000020-5279-4DCD-BFFE-62E6DEA81C7E}"/>
            </c:ext>
          </c:extLst>
        </c:ser>
        <c:dLbls>
          <c:showLegendKey val="0"/>
          <c:showVal val="0"/>
          <c:showCatName val="0"/>
          <c:showSerName val="0"/>
          <c:showPercent val="0"/>
          <c:showBubbleSize val="0"/>
        </c:dLbls>
        <c:gapWidth val="150"/>
        <c:axId val="306549136"/>
        <c:axId val="341545272"/>
      </c:barChart>
      <c:catAx>
        <c:axId val="306549136"/>
        <c:scaling>
          <c:orientation val="minMax"/>
        </c:scaling>
        <c:delete val="0"/>
        <c:axPos val="l"/>
        <c:numFmt formatCode="General"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s-MX"/>
          </a:p>
        </c:txPr>
        <c:crossAx val="341545272"/>
        <c:crosses val="autoZero"/>
        <c:auto val="1"/>
        <c:lblAlgn val="ctr"/>
        <c:lblOffset val="100"/>
        <c:noMultiLvlLbl val="0"/>
      </c:catAx>
      <c:valAx>
        <c:axId val="341545272"/>
        <c:scaling>
          <c:orientation val="minMax"/>
        </c:scaling>
        <c:delete val="1"/>
        <c:axPos val="b"/>
        <c:numFmt formatCode="#,##0" sourceLinked="1"/>
        <c:majorTickMark val="out"/>
        <c:minorTickMark val="none"/>
        <c:tickLblPos val="nextTo"/>
        <c:crossAx val="306549136"/>
        <c:crosses val="autoZero"/>
        <c:crossBetween val="between"/>
      </c:valAx>
      <c:spPr>
        <a:noFill/>
        <a:ln w="25400">
          <a:noFill/>
        </a:ln>
      </c:spPr>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'F149'!$B$6</c:f>
              <c:strCache>
                <c:ptCount val="1"/>
                <c:pt idx="0">
                  <c:v>Producción de Carne en Canal</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8609-4570-B21D-09BDC03D34CE}"/>
              </c:ext>
            </c:extLst>
          </c:dPt>
          <c:dPt>
            <c:idx val="1"/>
            <c:invertIfNegative val="0"/>
            <c:bubble3D val="0"/>
            <c:extLst>
              <c:ext xmlns:c16="http://schemas.microsoft.com/office/drawing/2014/chart" uri="{C3380CC4-5D6E-409C-BE32-E72D297353CC}">
                <c16:uniqueId val="{00000001-8609-4570-B21D-09BDC03D34CE}"/>
              </c:ext>
            </c:extLst>
          </c:dPt>
          <c:dPt>
            <c:idx val="2"/>
            <c:invertIfNegative val="0"/>
            <c:bubble3D val="0"/>
            <c:extLst>
              <c:ext xmlns:c16="http://schemas.microsoft.com/office/drawing/2014/chart" uri="{C3380CC4-5D6E-409C-BE32-E72D297353CC}">
                <c16:uniqueId val="{00000002-8609-4570-B21D-09BDC03D34CE}"/>
              </c:ext>
            </c:extLst>
          </c:dPt>
          <c:dPt>
            <c:idx val="3"/>
            <c:invertIfNegative val="0"/>
            <c:bubble3D val="0"/>
            <c:extLst>
              <c:ext xmlns:c16="http://schemas.microsoft.com/office/drawing/2014/chart" uri="{C3380CC4-5D6E-409C-BE32-E72D297353CC}">
                <c16:uniqueId val="{00000003-8609-4570-B21D-09BDC03D34CE}"/>
              </c:ext>
            </c:extLst>
          </c:dPt>
          <c:dPt>
            <c:idx val="4"/>
            <c:invertIfNegative val="0"/>
            <c:bubble3D val="0"/>
            <c:extLst>
              <c:ext xmlns:c16="http://schemas.microsoft.com/office/drawing/2014/chart" uri="{C3380CC4-5D6E-409C-BE32-E72D297353CC}">
                <c16:uniqueId val="{00000004-8609-4570-B21D-09BDC03D34CE}"/>
              </c:ext>
            </c:extLst>
          </c:dPt>
          <c:dPt>
            <c:idx val="5"/>
            <c:invertIfNegative val="0"/>
            <c:bubble3D val="0"/>
            <c:extLst>
              <c:ext xmlns:c16="http://schemas.microsoft.com/office/drawing/2014/chart" uri="{C3380CC4-5D6E-409C-BE32-E72D297353CC}">
                <c16:uniqueId val="{00000005-8609-4570-B21D-09BDC03D34CE}"/>
              </c:ext>
            </c:extLst>
          </c:dPt>
          <c:dPt>
            <c:idx val="6"/>
            <c:invertIfNegative val="0"/>
            <c:bubble3D val="0"/>
            <c:extLst>
              <c:ext xmlns:c16="http://schemas.microsoft.com/office/drawing/2014/chart" uri="{C3380CC4-5D6E-409C-BE32-E72D297353CC}">
                <c16:uniqueId val="{00000006-8609-4570-B21D-09BDC03D34CE}"/>
              </c:ext>
            </c:extLst>
          </c:dPt>
          <c:dPt>
            <c:idx val="7"/>
            <c:invertIfNegative val="0"/>
            <c:bubble3D val="0"/>
            <c:extLst>
              <c:ext xmlns:c16="http://schemas.microsoft.com/office/drawing/2014/chart" uri="{C3380CC4-5D6E-409C-BE32-E72D297353CC}">
                <c16:uniqueId val="{00000007-8609-4570-B21D-09BDC03D34CE}"/>
              </c:ext>
            </c:extLst>
          </c:dPt>
          <c:dPt>
            <c:idx val="8"/>
            <c:invertIfNegative val="0"/>
            <c:bubble3D val="0"/>
            <c:extLst>
              <c:ext xmlns:c16="http://schemas.microsoft.com/office/drawing/2014/chart" uri="{C3380CC4-5D6E-409C-BE32-E72D297353CC}">
                <c16:uniqueId val="{00000008-8609-4570-B21D-09BDC03D34CE}"/>
              </c:ext>
            </c:extLst>
          </c:dPt>
          <c:dPt>
            <c:idx val="9"/>
            <c:invertIfNegative val="0"/>
            <c:bubble3D val="0"/>
            <c:extLst>
              <c:ext xmlns:c16="http://schemas.microsoft.com/office/drawing/2014/chart" uri="{C3380CC4-5D6E-409C-BE32-E72D297353CC}">
                <c16:uniqueId val="{00000009-8609-4570-B21D-09BDC03D34CE}"/>
              </c:ext>
            </c:extLst>
          </c:dPt>
          <c:dPt>
            <c:idx val="10"/>
            <c:invertIfNegative val="0"/>
            <c:bubble3D val="0"/>
            <c:extLst>
              <c:ext xmlns:c16="http://schemas.microsoft.com/office/drawing/2014/chart" uri="{C3380CC4-5D6E-409C-BE32-E72D297353CC}">
                <c16:uniqueId val="{0000000A-8609-4570-B21D-09BDC03D34CE}"/>
              </c:ext>
            </c:extLst>
          </c:dPt>
          <c:dPt>
            <c:idx val="11"/>
            <c:invertIfNegative val="0"/>
            <c:bubble3D val="0"/>
            <c:extLst>
              <c:ext xmlns:c16="http://schemas.microsoft.com/office/drawing/2014/chart" uri="{C3380CC4-5D6E-409C-BE32-E72D297353CC}">
                <c16:uniqueId val="{0000000B-8609-4570-B21D-09BDC03D34CE}"/>
              </c:ext>
            </c:extLst>
          </c:dPt>
          <c:dPt>
            <c:idx val="12"/>
            <c:invertIfNegative val="0"/>
            <c:bubble3D val="0"/>
            <c:extLst>
              <c:ext xmlns:c16="http://schemas.microsoft.com/office/drawing/2014/chart" uri="{C3380CC4-5D6E-409C-BE32-E72D297353CC}">
                <c16:uniqueId val="{0000000C-8609-4570-B21D-09BDC03D34CE}"/>
              </c:ext>
            </c:extLst>
          </c:dPt>
          <c:dPt>
            <c:idx val="13"/>
            <c:invertIfNegative val="0"/>
            <c:bubble3D val="0"/>
            <c:extLst>
              <c:ext xmlns:c16="http://schemas.microsoft.com/office/drawing/2014/chart" uri="{C3380CC4-5D6E-409C-BE32-E72D297353CC}">
                <c16:uniqueId val="{0000000D-8609-4570-B21D-09BDC03D34CE}"/>
              </c:ext>
            </c:extLst>
          </c:dPt>
          <c:dPt>
            <c:idx val="14"/>
            <c:invertIfNegative val="0"/>
            <c:bubble3D val="0"/>
            <c:extLst>
              <c:ext xmlns:c16="http://schemas.microsoft.com/office/drawing/2014/chart" uri="{C3380CC4-5D6E-409C-BE32-E72D297353CC}">
                <c16:uniqueId val="{0000000E-8609-4570-B21D-09BDC03D34CE}"/>
              </c:ext>
            </c:extLst>
          </c:dPt>
          <c:dPt>
            <c:idx val="15"/>
            <c:invertIfNegative val="0"/>
            <c:bubble3D val="0"/>
            <c:extLst>
              <c:ext xmlns:c16="http://schemas.microsoft.com/office/drawing/2014/chart" uri="{C3380CC4-5D6E-409C-BE32-E72D297353CC}">
                <c16:uniqueId val="{0000000F-8609-4570-B21D-09BDC03D34CE}"/>
              </c:ext>
            </c:extLst>
          </c:dPt>
          <c:dPt>
            <c:idx val="16"/>
            <c:invertIfNegative val="0"/>
            <c:bubble3D val="0"/>
            <c:extLst>
              <c:ext xmlns:c16="http://schemas.microsoft.com/office/drawing/2014/chart" uri="{C3380CC4-5D6E-409C-BE32-E72D297353CC}">
                <c16:uniqueId val="{00000010-8609-4570-B21D-09BDC03D34CE}"/>
              </c:ext>
            </c:extLst>
          </c:dPt>
          <c:dPt>
            <c:idx val="17"/>
            <c:invertIfNegative val="0"/>
            <c:bubble3D val="0"/>
            <c:extLst>
              <c:ext xmlns:c16="http://schemas.microsoft.com/office/drawing/2014/chart" uri="{C3380CC4-5D6E-409C-BE32-E72D297353CC}">
                <c16:uniqueId val="{00000011-8609-4570-B21D-09BDC03D34CE}"/>
              </c:ext>
            </c:extLst>
          </c:dPt>
          <c:dPt>
            <c:idx val="18"/>
            <c:invertIfNegative val="0"/>
            <c:bubble3D val="0"/>
            <c:extLst>
              <c:ext xmlns:c16="http://schemas.microsoft.com/office/drawing/2014/chart" uri="{C3380CC4-5D6E-409C-BE32-E72D297353CC}">
                <c16:uniqueId val="{00000012-8609-4570-B21D-09BDC03D34CE}"/>
              </c:ext>
            </c:extLst>
          </c:dPt>
          <c:dPt>
            <c:idx val="19"/>
            <c:invertIfNegative val="0"/>
            <c:bubble3D val="0"/>
            <c:extLst>
              <c:ext xmlns:c16="http://schemas.microsoft.com/office/drawing/2014/chart" uri="{C3380CC4-5D6E-409C-BE32-E72D297353CC}">
                <c16:uniqueId val="{00000013-8609-4570-B21D-09BDC03D34CE}"/>
              </c:ext>
            </c:extLst>
          </c:dPt>
          <c:dPt>
            <c:idx val="20"/>
            <c:invertIfNegative val="0"/>
            <c:bubble3D val="0"/>
            <c:extLst>
              <c:ext xmlns:c16="http://schemas.microsoft.com/office/drawing/2014/chart" uri="{C3380CC4-5D6E-409C-BE32-E72D297353CC}">
                <c16:uniqueId val="{00000014-8609-4570-B21D-09BDC03D34CE}"/>
              </c:ext>
            </c:extLst>
          </c:dPt>
          <c:dPt>
            <c:idx val="21"/>
            <c:invertIfNegative val="0"/>
            <c:bubble3D val="0"/>
            <c:extLst>
              <c:ext xmlns:c16="http://schemas.microsoft.com/office/drawing/2014/chart" uri="{C3380CC4-5D6E-409C-BE32-E72D297353CC}">
                <c16:uniqueId val="{00000015-8609-4570-B21D-09BDC03D34CE}"/>
              </c:ext>
            </c:extLst>
          </c:dPt>
          <c:dPt>
            <c:idx val="22"/>
            <c:invertIfNegative val="0"/>
            <c:bubble3D val="0"/>
            <c:extLst>
              <c:ext xmlns:c16="http://schemas.microsoft.com/office/drawing/2014/chart" uri="{C3380CC4-5D6E-409C-BE32-E72D297353CC}">
                <c16:uniqueId val="{00000016-8609-4570-B21D-09BDC03D34CE}"/>
              </c:ext>
            </c:extLst>
          </c:dPt>
          <c:dPt>
            <c:idx val="23"/>
            <c:invertIfNegative val="0"/>
            <c:bubble3D val="0"/>
            <c:extLst>
              <c:ext xmlns:c16="http://schemas.microsoft.com/office/drawing/2014/chart" uri="{C3380CC4-5D6E-409C-BE32-E72D297353CC}">
                <c16:uniqueId val="{00000017-8609-4570-B21D-09BDC03D34CE}"/>
              </c:ext>
            </c:extLst>
          </c:dPt>
          <c:dPt>
            <c:idx val="24"/>
            <c:invertIfNegative val="0"/>
            <c:bubble3D val="0"/>
            <c:extLst>
              <c:ext xmlns:c16="http://schemas.microsoft.com/office/drawing/2014/chart" uri="{C3380CC4-5D6E-409C-BE32-E72D297353CC}">
                <c16:uniqueId val="{00000018-8609-4570-B21D-09BDC03D34CE}"/>
              </c:ext>
            </c:extLst>
          </c:dPt>
          <c:dPt>
            <c:idx val="25"/>
            <c:invertIfNegative val="0"/>
            <c:bubble3D val="0"/>
            <c:extLst>
              <c:ext xmlns:c16="http://schemas.microsoft.com/office/drawing/2014/chart" uri="{C3380CC4-5D6E-409C-BE32-E72D297353CC}">
                <c16:uniqueId val="{00000019-8609-4570-B21D-09BDC03D34CE}"/>
              </c:ext>
            </c:extLst>
          </c:dPt>
          <c:dPt>
            <c:idx val="26"/>
            <c:invertIfNegative val="0"/>
            <c:bubble3D val="0"/>
            <c:extLst>
              <c:ext xmlns:c16="http://schemas.microsoft.com/office/drawing/2014/chart" uri="{C3380CC4-5D6E-409C-BE32-E72D297353CC}">
                <c16:uniqueId val="{0000001A-8609-4570-B21D-09BDC03D34CE}"/>
              </c:ext>
            </c:extLst>
          </c:dPt>
          <c:dPt>
            <c:idx val="27"/>
            <c:invertIfNegative val="0"/>
            <c:bubble3D val="0"/>
            <c:extLst>
              <c:ext xmlns:c16="http://schemas.microsoft.com/office/drawing/2014/chart" uri="{C3380CC4-5D6E-409C-BE32-E72D297353CC}">
                <c16:uniqueId val="{0000001B-8609-4570-B21D-09BDC03D34CE}"/>
              </c:ext>
            </c:extLst>
          </c:dPt>
          <c:dPt>
            <c:idx val="28"/>
            <c:invertIfNegative val="0"/>
            <c:bubble3D val="0"/>
            <c:extLst>
              <c:ext xmlns:c16="http://schemas.microsoft.com/office/drawing/2014/chart" uri="{C3380CC4-5D6E-409C-BE32-E72D297353CC}">
                <c16:uniqueId val="{0000001C-8609-4570-B21D-09BDC03D34CE}"/>
              </c:ext>
            </c:extLst>
          </c:dPt>
          <c:dPt>
            <c:idx val="29"/>
            <c:invertIfNegative val="0"/>
            <c:bubble3D val="0"/>
            <c:extLst>
              <c:ext xmlns:c16="http://schemas.microsoft.com/office/drawing/2014/chart" uri="{C3380CC4-5D6E-409C-BE32-E72D297353CC}">
                <c16:uniqueId val="{0000001D-8609-4570-B21D-09BDC03D34CE}"/>
              </c:ext>
            </c:extLst>
          </c:dPt>
          <c:dPt>
            <c:idx val="30"/>
            <c:invertIfNegative val="0"/>
            <c:bubble3D val="0"/>
            <c:spPr>
              <a:solidFill>
                <a:srgbClr val="FBBB27"/>
              </a:solidFill>
            </c:spPr>
            <c:extLst>
              <c:ext xmlns:c16="http://schemas.microsoft.com/office/drawing/2014/chart" uri="{C3380CC4-5D6E-409C-BE32-E72D297353CC}">
                <c16:uniqueId val="{0000001F-8609-4570-B21D-09BDC03D34CE}"/>
              </c:ext>
            </c:extLst>
          </c:dPt>
          <c:dLbls>
            <c:dLbl>
              <c:idx val="30"/>
              <c:layout>
                <c:manualLayout>
                  <c:x val="0"/>
                  <c:y val="1.6266434052051668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8609-4570-B21D-09BDC03D34CE}"/>
                </c:ext>
              </c:extLst>
            </c:dLbl>
            <c:numFmt formatCode="#,##0" sourceLinked="0"/>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'F149'!$A$7:$A$37</c:f>
              <c:strCache>
                <c:ptCount val="31"/>
                <c:pt idx="0">
                  <c:v>Nuevo León</c:v>
                </c:pt>
                <c:pt idx="1">
                  <c:v>Durango</c:v>
                </c:pt>
                <c:pt idx="2">
                  <c:v>Tabasco</c:v>
                </c:pt>
                <c:pt idx="3">
                  <c:v>Baja California</c:v>
                </c:pt>
                <c:pt idx="4">
                  <c:v>Baja California Sur</c:v>
                </c:pt>
                <c:pt idx="5">
                  <c:v>Chiapas</c:v>
                </c:pt>
                <c:pt idx="6">
                  <c:v>Tamaulipas</c:v>
                </c:pt>
                <c:pt idx="7">
                  <c:v>Chihuahua</c:v>
                </c:pt>
                <c:pt idx="8">
                  <c:v>Sinaloa</c:v>
                </c:pt>
                <c:pt idx="9">
                  <c:v>Oaxaca</c:v>
                </c:pt>
                <c:pt idx="10">
                  <c:v>Tlaxcala</c:v>
                </c:pt>
                <c:pt idx="11">
                  <c:v>Campeche</c:v>
                </c:pt>
                <c:pt idx="12">
                  <c:v>Sonora</c:v>
                </c:pt>
                <c:pt idx="13">
                  <c:v>Nayarit</c:v>
                </c:pt>
                <c:pt idx="14">
                  <c:v>Zacatecas</c:v>
                </c:pt>
                <c:pt idx="15">
                  <c:v>Quintana Roo</c:v>
                </c:pt>
                <c:pt idx="16">
                  <c:v>Colima</c:v>
                </c:pt>
                <c:pt idx="17">
                  <c:v>Coahuila</c:v>
                </c:pt>
                <c:pt idx="18">
                  <c:v>San Luis Potosí</c:v>
                </c:pt>
                <c:pt idx="19">
                  <c:v>Guerrero</c:v>
                </c:pt>
                <c:pt idx="20">
                  <c:v>Aguascalientes</c:v>
                </c:pt>
                <c:pt idx="21">
                  <c:v>Hidalgo</c:v>
                </c:pt>
                <c:pt idx="22">
                  <c:v>Morelos</c:v>
                </c:pt>
                <c:pt idx="23">
                  <c:v>Querétaro</c:v>
                </c:pt>
                <c:pt idx="24">
                  <c:v>Veracruz</c:v>
                </c:pt>
                <c:pt idx="25">
                  <c:v>Puebla</c:v>
                </c:pt>
                <c:pt idx="26">
                  <c:v>Michoacán</c:v>
                </c:pt>
                <c:pt idx="27">
                  <c:v>Guanajuato</c:v>
                </c:pt>
                <c:pt idx="28">
                  <c:v>Yucatán</c:v>
                </c:pt>
                <c:pt idx="29">
                  <c:v>Estado de México</c:v>
                </c:pt>
                <c:pt idx="30">
                  <c:v>Jalisco</c:v>
                </c:pt>
              </c:strCache>
            </c:strRef>
          </c:cat>
          <c:val>
            <c:numRef>
              <c:f>'F149'!$B$7:$B$37</c:f>
              <c:numCache>
                <c:formatCode>#,##0</c:formatCode>
                <c:ptCount val="31"/>
                <c:pt idx="0">
                  <c:v>23</c:v>
                </c:pt>
                <c:pt idx="1">
                  <c:v>27</c:v>
                </c:pt>
                <c:pt idx="2">
                  <c:v>29</c:v>
                </c:pt>
                <c:pt idx="3">
                  <c:v>34</c:v>
                </c:pt>
                <c:pt idx="4">
                  <c:v>36</c:v>
                </c:pt>
                <c:pt idx="5">
                  <c:v>58</c:v>
                </c:pt>
                <c:pt idx="6">
                  <c:v>59</c:v>
                </c:pt>
                <c:pt idx="7">
                  <c:v>163</c:v>
                </c:pt>
                <c:pt idx="8">
                  <c:v>178</c:v>
                </c:pt>
                <c:pt idx="9">
                  <c:v>212</c:v>
                </c:pt>
                <c:pt idx="10">
                  <c:v>214</c:v>
                </c:pt>
                <c:pt idx="11">
                  <c:v>223</c:v>
                </c:pt>
                <c:pt idx="12">
                  <c:v>342</c:v>
                </c:pt>
                <c:pt idx="13">
                  <c:v>350</c:v>
                </c:pt>
                <c:pt idx="14">
                  <c:v>350</c:v>
                </c:pt>
                <c:pt idx="15">
                  <c:v>369</c:v>
                </c:pt>
                <c:pt idx="16">
                  <c:v>378</c:v>
                </c:pt>
                <c:pt idx="17">
                  <c:v>413</c:v>
                </c:pt>
                <c:pt idx="18">
                  <c:v>571</c:v>
                </c:pt>
                <c:pt idx="19">
                  <c:v>869</c:v>
                </c:pt>
                <c:pt idx="20">
                  <c:v>913</c:v>
                </c:pt>
                <c:pt idx="21">
                  <c:v>951</c:v>
                </c:pt>
                <c:pt idx="22">
                  <c:v>1042</c:v>
                </c:pt>
                <c:pt idx="23">
                  <c:v>1351</c:v>
                </c:pt>
                <c:pt idx="24">
                  <c:v>1397</c:v>
                </c:pt>
                <c:pt idx="25">
                  <c:v>2007</c:v>
                </c:pt>
                <c:pt idx="26">
                  <c:v>2114</c:v>
                </c:pt>
                <c:pt idx="27">
                  <c:v>2201</c:v>
                </c:pt>
                <c:pt idx="28">
                  <c:v>2309</c:v>
                </c:pt>
                <c:pt idx="29">
                  <c:v>3908</c:v>
                </c:pt>
                <c:pt idx="30">
                  <c:v>4865</c:v>
                </c:pt>
              </c:numCache>
            </c:numRef>
          </c:val>
          <c:extLst>
            <c:ext xmlns:c16="http://schemas.microsoft.com/office/drawing/2014/chart" uri="{C3380CC4-5D6E-409C-BE32-E72D297353CC}">
              <c16:uniqueId val="{00000020-8609-4570-B21D-09BDC03D34CE}"/>
            </c:ext>
          </c:extLst>
        </c:ser>
        <c:dLbls>
          <c:showLegendKey val="0"/>
          <c:showVal val="0"/>
          <c:showCatName val="0"/>
          <c:showSerName val="0"/>
          <c:showPercent val="0"/>
          <c:showBubbleSize val="0"/>
        </c:dLbls>
        <c:gapWidth val="150"/>
        <c:axId val="341544880"/>
        <c:axId val="234364816"/>
      </c:barChart>
      <c:catAx>
        <c:axId val="341544880"/>
        <c:scaling>
          <c:orientation val="minMax"/>
        </c:scaling>
        <c:delete val="0"/>
        <c:axPos val="l"/>
        <c:numFmt formatCode="General"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s-MX"/>
          </a:p>
        </c:txPr>
        <c:crossAx val="234364816"/>
        <c:crosses val="autoZero"/>
        <c:auto val="1"/>
        <c:lblAlgn val="ctr"/>
        <c:lblOffset val="100"/>
        <c:noMultiLvlLbl val="0"/>
      </c:catAx>
      <c:valAx>
        <c:axId val="234364816"/>
        <c:scaling>
          <c:orientation val="minMax"/>
        </c:scaling>
        <c:delete val="1"/>
        <c:axPos val="b"/>
        <c:numFmt formatCode="#,##0" sourceLinked="1"/>
        <c:majorTickMark val="out"/>
        <c:minorTickMark val="none"/>
        <c:tickLblPos val="nextTo"/>
        <c:crossAx val="341544880"/>
        <c:crosses val="autoZero"/>
        <c:crossBetween val="between"/>
      </c:valAx>
      <c:spPr>
        <a:noFill/>
        <a:ln w="25400">
          <a:noFill/>
        </a:ln>
      </c:spPr>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'F150'!$B$6</c:f>
              <c:strCache>
                <c:ptCount val="1"/>
                <c:pt idx="0">
                  <c:v>Producción de Carne en Canal</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3395-4953-8C3B-22FBE7755E07}"/>
              </c:ext>
            </c:extLst>
          </c:dPt>
          <c:dPt>
            <c:idx val="1"/>
            <c:invertIfNegative val="0"/>
            <c:bubble3D val="0"/>
            <c:extLst>
              <c:ext xmlns:c16="http://schemas.microsoft.com/office/drawing/2014/chart" uri="{C3380CC4-5D6E-409C-BE32-E72D297353CC}">
                <c16:uniqueId val="{00000001-3395-4953-8C3B-22FBE7755E07}"/>
              </c:ext>
            </c:extLst>
          </c:dPt>
          <c:dPt>
            <c:idx val="2"/>
            <c:invertIfNegative val="0"/>
            <c:bubble3D val="0"/>
            <c:extLst>
              <c:ext xmlns:c16="http://schemas.microsoft.com/office/drawing/2014/chart" uri="{C3380CC4-5D6E-409C-BE32-E72D297353CC}">
                <c16:uniqueId val="{00000002-3395-4953-8C3B-22FBE7755E07}"/>
              </c:ext>
            </c:extLst>
          </c:dPt>
          <c:dPt>
            <c:idx val="3"/>
            <c:invertIfNegative val="0"/>
            <c:bubble3D val="0"/>
            <c:extLst>
              <c:ext xmlns:c16="http://schemas.microsoft.com/office/drawing/2014/chart" uri="{C3380CC4-5D6E-409C-BE32-E72D297353CC}">
                <c16:uniqueId val="{00000003-3395-4953-8C3B-22FBE7755E07}"/>
              </c:ext>
            </c:extLst>
          </c:dPt>
          <c:dPt>
            <c:idx val="4"/>
            <c:invertIfNegative val="0"/>
            <c:bubble3D val="0"/>
            <c:extLst>
              <c:ext xmlns:c16="http://schemas.microsoft.com/office/drawing/2014/chart" uri="{C3380CC4-5D6E-409C-BE32-E72D297353CC}">
                <c16:uniqueId val="{00000004-3395-4953-8C3B-22FBE7755E07}"/>
              </c:ext>
            </c:extLst>
          </c:dPt>
          <c:dPt>
            <c:idx val="5"/>
            <c:invertIfNegative val="0"/>
            <c:bubble3D val="0"/>
            <c:extLst>
              <c:ext xmlns:c16="http://schemas.microsoft.com/office/drawing/2014/chart" uri="{C3380CC4-5D6E-409C-BE32-E72D297353CC}">
                <c16:uniqueId val="{00000005-3395-4953-8C3B-22FBE7755E07}"/>
              </c:ext>
            </c:extLst>
          </c:dPt>
          <c:dPt>
            <c:idx val="6"/>
            <c:invertIfNegative val="0"/>
            <c:bubble3D val="0"/>
            <c:extLst>
              <c:ext xmlns:c16="http://schemas.microsoft.com/office/drawing/2014/chart" uri="{C3380CC4-5D6E-409C-BE32-E72D297353CC}">
                <c16:uniqueId val="{00000006-3395-4953-8C3B-22FBE7755E07}"/>
              </c:ext>
            </c:extLst>
          </c:dPt>
          <c:dPt>
            <c:idx val="7"/>
            <c:invertIfNegative val="0"/>
            <c:bubble3D val="0"/>
            <c:extLst>
              <c:ext xmlns:c16="http://schemas.microsoft.com/office/drawing/2014/chart" uri="{C3380CC4-5D6E-409C-BE32-E72D297353CC}">
                <c16:uniqueId val="{00000007-3395-4953-8C3B-22FBE7755E07}"/>
              </c:ext>
            </c:extLst>
          </c:dPt>
          <c:dPt>
            <c:idx val="8"/>
            <c:invertIfNegative val="0"/>
            <c:bubble3D val="0"/>
            <c:extLst>
              <c:ext xmlns:c16="http://schemas.microsoft.com/office/drawing/2014/chart" uri="{C3380CC4-5D6E-409C-BE32-E72D297353CC}">
                <c16:uniqueId val="{00000008-3395-4953-8C3B-22FBE7755E07}"/>
              </c:ext>
            </c:extLst>
          </c:dPt>
          <c:dPt>
            <c:idx val="9"/>
            <c:invertIfNegative val="0"/>
            <c:bubble3D val="0"/>
            <c:extLst>
              <c:ext xmlns:c16="http://schemas.microsoft.com/office/drawing/2014/chart" uri="{C3380CC4-5D6E-409C-BE32-E72D297353CC}">
                <c16:uniqueId val="{00000009-3395-4953-8C3B-22FBE7755E07}"/>
              </c:ext>
            </c:extLst>
          </c:dPt>
          <c:dPt>
            <c:idx val="10"/>
            <c:invertIfNegative val="0"/>
            <c:bubble3D val="0"/>
            <c:extLst>
              <c:ext xmlns:c16="http://schemas.microsoft.com/office/drawing/2014/chart" uri="{C3380CC4-5D6E-409C-BE32-E72D297353CC}">
                <c16:uniqueId val="{0000000A-3395-4953-8C3B-22FBE7755E07}"/>
              </c:ext>
            </c:extLst>
          </c:dPt>
          <c:dPt>
            <c:idx val="11"/>
            <c:invertIfNegative val="0"/>
            <c:bubble3D val="0"/>
            <c:extLst>
              <c:ext xmlns:c16="http://schemas.microsoft.com/office/drawing/2014/chart" uri="{C3380CC4-5D6E-409C-BE32-E72D297353CC}">
                <c16:uniqueId val="{0000000B-3395-4953-8C3B-22FBE7755E07}"/>
              </c:ext>
            </c:extLst>
          </c:dPt>
          <c:dPt>
            <c:idx val="12"/>
            <c:invertIfNegative val="0"/>
            <c:bubble3D val="0"/>
            <c:extLst>
              <c:ext xmlns:c16="http://schemas.microsoft.com/office/drawing/2014/chart" uri="{C3380CC4-5D6E-409C-BE32-E72D297353CC}">
                <c16:uniqueId val="{0000000C-3395-4953-8C3B-22FBE7755E07}"/>
              </c:ext>
            </c:extLst>
          </c:dPt>
          <c:dPt>
            <c:idx val="13"/>
            <c:invertIfNegative val="0"/>
            <c:bubble3D val="0"/>
            <c:extLst>
              <c:ext xmlns:c16="http://schemas.microsoft.com/office/drawing/2014/chart" uri="{C3380CC4-5D6E-409C-BE32-E72D297353CC}">
                <c16:uniqueId val="{0000000D-3395-4953-8C3B-22FBE7755E07}"/>
              </c:ext>
            </c:extLst>
          </c:dPt>
          <c:dPt>
            <c:idx val="14"/>
            <c:invertIfNegative val="0"/>
            <c:bubble3D val="0"/>
            <c:extLst>
              <c:ext xmlns:c16="http://schemas.microsoft.com/office/drawing/2014/chart" uri="{C3380CC4-5D6E-409C-BE32-E72D297353CC}">
                <c16:uniqueId val="{0000000E-3395-4953-8C3B-22FBE7755E07}"/>
              </c:ext>
            </c:extLst>
          </c:dPt>
          <c:dPt>
            <c:idx val="15"/>
            <c:invertIfNegative val="0"/>
            <c:bubble3D val="0"/>
            <c:extLst>
              <c:ext xmlns:c16="http://schemas.microsoft.com/office/drawing/2014/chart" uri="{C3380CC4-5D6E-409C-BE32-E72D297353CC}">
                <c16:uniqueId val="{0000000F-3395-4953-8C3B-22FBE7755E07}"/>
              </c:ext>
            </c:extLst>
          </c:dPt>
          <c:dPt>
            <c:idx val="16"/>
            <c:invertIfNegative val="0"/>
            <c:bubble3D val="0"/>
            <c:extLst>
              <c:ext xmlns:c16="http://schemas.microsoft.com/office/drawing/2014/chart" uri="{C3380CC4-5D6E-409C-BE32-E72D297353CC}">
                <c16:uniqueId val="{00000010-3395-4953-8C3B-22FBE7755E07}"/>
              </c:ext>
            </c:extLst>
          </c:dPt>
          <c:dPt>
            <c:idx val="17"/>
            <c:invertIfNegative val="0"/>
            <c:bubble3D val="0"/>
            <c:extLst>
              <c:ext xmlns:c16="http://schemas.microsoft.com/office/drawing/2014/chart" uri="{C3380CC4-5D6E-409C-BE32-E72D297353CC}">
                <c16:uniqueId val="{00000011-3395-4953-8C3B-22FBE7755E07}"/>
              </c:ext>
            </c:extLst>
          </c:dPt>
          <c:dPt>
            <c:idx val="18"/>
            <c:invertIfNegative val="0"/>
            <c:bubble3D val="0"/>
            <c:extLst>
              <c:ext xmlns:c16="http://schemas.microsoft.com/office/drawing/2014/chart" uri="{C3380CC4-5D6E-409C-BE32-E72D297353CC}">
                <c16:uniqueId val="{00000012-3395-4953-8C3B-22FBE7755E07}"/>
              </c:ext>
            </c:extLst>
          </c:dPt>
          <c:dPt>
            <c:idx val="19"/>
            <c:invertIfNegative val="0"/>
            <c:bubble3D val="0"/>
            <c:extLst>
              <c:ext xmlns:c16="http://schemas.microsoft.com/office/drawing/2014/chart" uri="{C3380CC4-5D6E-409C-BE32-E72D297353CC}">
                <c16:uniqueId val="{00000013-3395-4953-8C3B-22FBE7755E07}"/>
              </c:ext>
            </c:extLst>
          </c:dPt>
          <c:dPt>
            <c:idx val="20"/>
            <c:invertIfNegative val="0"/>
            <c:bubble3D val="0"/>
            <c:extLst>
              <c:ext xmlns:c16="http://schemas.microsoft.com/office/drawing/2014/chart" uri="{C3380CC4-5D6E-409C-BE32-E72D297353CC}">
                <c16:uniqueId val="{00000014-3395-4953-8C3B-22FBE7755E07}"/>
              </c:ext>
            </c:extLst>
          </c:dPt>
          <c:dPt>
            <c:idx val="21"/>
            <c:invertIfNegative val="0"/>
            <c:bubble3D val="0"/>
            <c:extLst>
              <c:ext xmlns:c16="http://schemas.microsoft.com/office/drawing/2014/chart" uri="{C3380CC4-5D6E-409C-BE32-E72D297353CC}">
                <c16:uniqueId val="{00000015-3395-4953-8C3B-22FBE7755E07}"/>
              </c:ext>
            </c:extLst>
          </c:dPt>
          <c:dPt>
            <c:idx val="22"/>
            <c:invertIfNegative val="0"/>
            <c:bubble3D val="0"/>
            <c:extLst>
              <c:ext xmlns:c16="http://schemas.microsoft.com/office/drawing/2014/chart" uri="{C3380CC4-5D6E-409C-BE32-E72D297353CC}">
                <c16:uniqueId val="{00000016-3395-4953-8C3B-22FBE7755E07}"/>
              </c:ext>
            </c:extLst>
          </c:dPt>
          <c:dPt>
            <c:idx val="23"/>
            <c:invertIfNegative val="0"/>
            <c:bubble3D val="0"/>
            <c:extLst>
              <c:ext xmlns:c16="http://schemas.microsoft.com/office/drawing/2014/chart" uri="{C3380CC4-5D6E-409C-BE32-E72D297353CC}">
                <c16:uniqueId val="{00000017-3395-4953-8C3B-22FBE7755E07}"/>
              </c:ext>
            </c:extLst>
          </c:dPt>
          <c:dPt>
            <c:idx val="24"/>
            <c:invertIfNegative val="0"/>
            <c:bubble3D val="0"/>
            <c:extLst>
              <c:ext xmlns:c16="http://schemas.microsoft.com/office/drawing/2014/chart" uri="{C3380CC4-5D6E-409C-BE32-E72D297353CC}">
                <c16:uniqueId val="{00000018-3395-4953-8C3B-22FBE7755E07}"/>
              </c:ext>
            </c:extLst>
          </c:dPt>
          <c:dPt>
            <c:idx val="25"/>
            <c:invertIfNegative val="0"/>
            <c:bubble3D val="0"/>
            <c:extLst>
              <c:ext xmlns:c16="http://schemas.microsoft.com/office/drawing/2014/chart" uri="{C3380CC4-5D6E-409C-BE32-E72D297353CC}">
                <c16:uniqueId val="{00000019-3395-4953-8C3B-22FBE7755E07}"/>
              </c:ext>
            </c:extLst>
          </c:dPt>
          <c:dPt>
            <c:idx val="26"/>
            <c:invertIfNegative val="0"/>
            <c:bubble3D val="0"/>
            <c:extLst>
              <c:ext xmlns:c16="http://schemas.microsoft.com/office/drawing/2014/chart" uri="{C3380CC4-5D6E-409C-BE32-E72D297353CC}">
                <c16:uniqueId val="{0000001A-3395-4953-8C3B-22FBE7755E07}"/>
              </c:ext>
            </c:extLst>
          </c:dPt>
          <c:dPt>
            <c:idx val="27"/>
            <c:invertIfNegative val="0"/>
            <c:bubble3D val="0"/>
            <c:extLst>
              <c:ext xmlns:c16="http://schemas.microsoft.com/office/drawing/2014/chart" uri="{C3380CC4-5D6E-409C-BE32-E72D297353CC}">
                <c16:uniqueId val="{0000001C-3395-4953-8C3B-22FBE7755E07}"/>
              </c:ext>
            </c:extLst>
          </c:dPt>
          <c:dPt>
            <c:idx val="28"/>
            <c:invertIfNegative val="0"/>
            <c:bubble3D val="0"/>
            <c:spPr>
              <a:solidFill>
                <a:srgbClr val="FFC000"/>
              </a:solidFill>
            </c:spPr>
            <c:extLst>
              <c:ext xmlns:c16="http://schemas.microsoft.com/office/drawing/2014/chart" uri="{C3380CC4-5D6E-409C-BE32-E72D297353CC}">
                <c16:uniqueId val="{0000001D-3395-4953-8C3B-22FBE7755E07}"/>
              </c:ext>
            </c:extLst>
          </c:dPt>
          <c:dPt>
            <c:idx val="29"/>
            <c:invertIfNegative val="0"/>
            <c:bubble3D val="0"/>
            <c:extLst>
              <c:ext xmlns:c16="http://schemas.microsoft.com/office/drawing/2014/chart" uri="{C3380CC4-5D6E-409C-BE32-E72D297353CC}">
                <c16:uniqueId val="{0000001E-3395-4953-8C3B-22FBE7755E07}"/>
              </c:ext>
            </c:extLst>
          </c:dPt>
          <c:dPt>
            <c:idx val="30"/>
            <c:invertIfNegative val="0"/>
            <c:bubble3D val="0"/>
            <c:extLst>
              <c:ext xmlns:c16="http://schemas.microsoft.com/office/drawing/2014/chart" uri="{C3380CC4-5D6E-409C-BE32-E72D297353CC}">
                <c16:uniqueId val="{0000001F-3395-4953-8C3B-22FBE7755E07}"/>
              </c:ext>
            </c:extLst>
          </c:dPt>
          <c:dLbls>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'F150'!$A$7:$A$37</c:f>
              <c:strCache>
                <c:ptCount val="31"/>
                <c:pt idx="0">
                  <c:v>Baja California Sur</c:v>
                </c:pt>
                <c:pt idx="1">
                  <c:v>Campeche</c:v>
                </c:pt>
                <c:pt idx="2">
                  <c:v>Chiapas</c:v>
                </c:pt>
                <c:pt idx="3">
                  <c:v>Durango</c:v>
                </c:pt>
                <c:pt idx="4">
                  <c:v>Guerrero</c:v>
                </c:pt>
                <c:pt idx="5">
                  <c:v>Morelos</c:v>
                </c:pt>
                <c:pt idx="6">
                  <c:v>Nayarit</c:v>
                </c:pt>
                <c:pt idx="7">
                  <c:v>Nuevo León</c:v>
                </c:pt>
                <c:pt idx="8">
                  <c:v>Sonora</c:v>
                </c:pt>
                <c:pt idx="9">
                  <c:v>Tabasco</c:v>
                </c:pt>
                <c:pt idx="10">
                  <c:v>Veracruz</c:v>
                </c:pt>
                <c:pt idx="11">
                  <c:v>Coahuila</c:v>
                </c:pt>
                <c:pt idx="12">
                  <c:v>Chihuahua</c:v>
                </c:pt>
                <c:pt idx="13">
                  <c:v>Tamaulipas</c:v>
                </c:pt>
                <c:pt idx="14">
                  <c:v>Tlaxcala</c:v>
                </c:pt>
                <c:pt idx="15">
                  <c:v>Colima</c:v>
                </c:pt>
                <c:pt idx="16">
                  <c:v>Oaxaca</c:v>
                </c:pt>
                <c:pt idx="17">
                  <c:v>Quintana Roo</c:v>
                </c:pt>
                <c:pt idx="18">
                  <c:v>Yucatán</c:v>
                </c:pt>
                <c:pt idx="19">
                  <c:v>Baja California</c:v>
                </c:pt>
                <c:pt idx="20">
                  <c:v>Puebla</c:v>
                </c:pt>
                <c:pt idx="21">
                  <c:v>San Luis Potosí</c:v>
                </c:pt>
                <c:pt idx="22">
                  <c:v>Sinaloa</c:v>
                </c:pt>
                <c:pt idx="23">
                  <c:v>Hidalgo</c:v>
                </c:pt>
                <c:pt idx="24">
                  <c:v>Michoacán</c:v>
                </c:pt>
                <c:pt idx="25">
                  <c:v>Guanajuato</c:v>
                </c:pt>
                <c:pt idx="26">
                  <c:v>Zacatecas</c:v>
                </c:pt>
                <c:pt idx="27">
                  <c:v>Querétaro</c:v>
                </c:pt>
                <c:pt idx="28">
                  <c:v>Jalisco</c:v>
                </c:pt>
                <c:pt idx="29">
                  <c:v>Estado de México</c:v>
                </c:pt>
                <c:pt idx="30">
                  <c:v>Aguascalientes</c:v>
                </c:pt>
              </c:strCache>
            </c:strRef>
          </c:cat>
          <c:val>
            <c:numRef>
              <c:f>'F150'!$B$7:$B$37</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1</c:v>
                </c:pt>
                <c:pt idx="12">
                  <c:v>1</c:v>
                </c:pt>
                <c:pt idx="13">
                  <c:v>1</c:v>
                </c:pt>
                <c:pt idx="14">
                  <c:v>1</c:v>
                </c:pt>
                <c:pt idx="15">
                  <c:v>2</c:v>
                </c:pt>
                <c:pt idx="16">
                  <c:v>2</c:v>
                </c:pt>
                <c:pt idx="17">
                  <c:v>2</c:v>
                </c:pt>
                <c:pt idx="18">
                  <c:v>2</c:v>
                </c:pt>
                <c:pt idx="19">
                  <c:v>3</c:v>
                </c:pt>
                <c:pt idx="20">
                  <c:v>3</c:v>
                </c:pt>
                <c:pt idx="21">
                  <c:v>4</c:v>
                </c:pt>
                <c:pt idx="22">
                  <c:v>4</c:v>
                </c:pt>
                <c:pt idx="23">
                  <c:v>8</c:v>
                </c:pt>
                <c:pt idx="24">
                  <c:v>11</c:v>
                </c:pt>
                <c:pt idx="25">
                  <c:v>12</c:v>
                </c:pt>
                <c:pt idx="26">
                  <c:v>14</c:v>
                </c:pt>
                <c:pt idx="27">
                  <c:v>22</c:v>
                </c:pt>
                <c:pt idx="28">
                  <c:v>27</c:v>
                </c:pt>
                <c:pt idx="29">
                  <c:v>56</c:v>
                </c:pt>
                <c:pt idx="30">
                  <c:v>67</c:v>
                </c:pt>
              </c:numCache>
            </c:numRef>
          </c:val>
          <c:extLst>
            <c:ext xmlns:c16="http://schemas.microsoft.com/office/drawing/2014/chart" uri="{C3380CC4-5D6E-409C-BE32-E72D297353CC}">
              <c16:uniqueId val="{00000020-3395-4953-8C3B-22FBE7755E07}"/>
            </c:ext>
          </c:extLst>
        </c:ser>
        <c:dLbls>
          <c:showLegendKey val="0"/>
          <c:showVal val="0"/>
          <c:showCatName val="0"/>
          <c:showSerName val="0"/>
          <c:showPercent val="0"/>
          <c:showBubbleSize val="0"/>
        </c:dLbls>
        <c:gapWidth val="150"/>
        <c:axId val="3677112"/>
        <c:axId val="3677504"/>
      </c:barChart>
      <c:catAx>
        <c:axId val="3677112"/>
        <c:scaling>
          <c:orientation val="minMax"/>
        </c:scaling>
        <c:delete val="0"/>
        <c:axPos val="l"/>
        <c:numFmt formatCode="General"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s-MX"/>
          </a:p>
        </c:txPr>
        <c:crossAx val="3677504"/>
        <c:crosses val="autoZero"/>
        <c:auto val="1"/>
        <c:lblAlgn val="ctr"/>
        <c:lblOffset val="100"/>
        <c:noMultiLvlLbl val="0"/>
      </c:catAx>
      <c:valAx>
        <c:axId val="3677504"/>
        <c:scaling>
          <c:orientation val="minMax"/>
        </c:scaling>
        <c:delete val="1"/>
        <c:axPos val="b"/>
        <c:numFmt formatCode="General" sourceLinked="1"/>
        <c:majorTickMark val="out"/>
        <c:minorTickMark val="none"/>
        <c:tickLblPos val="nextTo"/>
        <c:crossAx val="3677112"/>
        <c:crosses val="autoZero"/>
        <c:crossBetween val="between"/>
      </c:valAx>
      <c:spPr>
        <a:noFill/>
        <a:ln w="25400">
          <a:noFill/>
        </a:ln>
      </c:spPr>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'F151'!$B$6</c:f>
              <c:strCache>
                <c:ptCount val="1"/>
                <c:pt idx="0">
                  <c:v>Producción de Carne en Canal</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FB25-453A-A983-A1670FCFBE97}"/>
              </c:ext>
            </c:extLst>
          </c:dPt>
          <c:dPt>
            <c:idx val="1"/>
            <c:invertIfNegative val="0"/>
            <c:bubble3D val="0"/>
            <c:extLst>
              <c:ext xmlns:c16="http://schemas.microsoft.com/office/drawing/2014/chart" uri="{C3380CC4-5D6E-409C-BE32-E72D297353CC}">
                <c16:uniqueId val="{00000001-FB25-453A-A983-A1670FCFBE97}"/>
              </c:ext>
            </c:extLst>
          </c:dPt>
          <c:dPt>
            <c:idx val="2"/>
            <c:invertIfNegative val="0"/>
            <c:bubble3D val="0"/>
            <c:extLst>
              <c:ext xmlns:c16="http://schemas.microsoft.com/office/drawing/2014/chart" uri="{C3380CC4-5D6E-409C-BE32-E72D297353CC}">
                <c16:uniqueId val="{00000002-FB25-453A-A983-A1670FCFBE97}"/>
              </c:ext>
            </c:extLst>
          </c:dPt>
          <c:dPt>
            <c:idx val="3"/>
            <c:invertIfNegative val="0"/>
            <c:bubble3D val="0"/>
            <c:extLst>
              <c:ext xmlns:c16="http://schemas.microsoft.com/office/drawing/2014/chart" uri="{C3380CC4-5D6E-409C-BE32-E72D297353CC}">
                <c16:uniqueId val="{00000003-FB25-453A-A983-A1670FCFBE97}"/>
              </c:ext>
            </c:extLst>
          </c:dPt>
          <c:dPt>
            <c:idx val="4"/>
            <c:invertIfNegative val="0"/>
            <c:bubble3D val="0"/>
            <c:extLst>
              <c:ext xmlns:c16="http://schemas.microsoft.com/office/drawing/2014/chart" uri="{C3380CC4-5D6E-409C-BE32-E72D297353CC}">
                <c16:uniqueId val="{00000004-FB25-453A-A983-A1670FCFBE97}"/>
              </c:ext>
            </c:extLst>
          </c:dPt>
          <c:dPt>
            <c:idx val="5"/>
            <c:invertIfNegative val="0"/>
            <c:bubble3D val="0"/>
            <c:extLst>
              <c:ext xmlns:c16="http://schemas.microsoft.com/office/drawing/2014/chart" uri="{C3380CC4-5D6E-409C-BE32-E72D297353CC}">
                <c16:uniqueId val="{00000005-FB25-453A-A983-A1670FCFBE97}"/>
              </c:ext>
            </c:extLst>
          </c:dPt>
          <c:dPt>
            <c:idx val="6"/>
            <c:invertIfNegative val="0"/>
            <c:bubble3D val="0"/>
            <c:extLst>
              <c:ext xmlns:c16="http://schemas.microsoft.com/office/drawing/2014/chart" uri="{C3380CC4-5D6E-409C-BE32-E72D297353CC}">
                <c16:uniqueId val="{00000006-FB25-453A-A983-A1670FCFBE97}"/>
              </c:ext>
            </c:extLst>
          </c:dPt>
          <c:dPt>
            <c:idx val="7"/>
            <c:invertIfNegative val="0"/>
            <c:bubble3D val="0"/>
            <c:extLst>
              <c:ext xmlns:c16="http://schemas.microsoft.com/office/drawing/2014/chart" uri="{C3380CC4-5D6E-409C-BE32-E72D297353CC}">
                <c16:uniqueId val="{00000007-FB25-453A-A983-A1670FCFBE97}"/>
              </c:ext>
            </c:extLst>
          </c:dPt>
          <c:dPt>
            <c:idx val="8"/>
            <c:invertIfNegative val="0"/>
            <c:bubble3D val="0"/>
            <c:extLst>
              <c:ext xmlns:c16="http://schemas.microsoft.com/office/drawing/2014/chart" uri="{C3380CC4-5D6E-409C-BE32-E72D297353CC}">
                <c16:uniqueId val="{00000008-FB25-453A-A983-A1670FCFBE97}"/>
              </c:ext>
            </c:extLst>
          </c:dPt>
          <c:dPt>
            <c:idx val="9"/>
            <c:invertIfNegative val="0"/>
            <c:bubble3D val="0"/>
            <c:extLst>
              <c:ext xmlns:c16="http://schemas.microsoft.com/office/drawing/2014/chart" uri="{C3380CC4-5D6E-409C-BE32-E72D297353CC}">
                <c16:uniqueId val="{00000009-FB25-453A-A983-A1670FCFBE97}"/>
              </c:ext>
            </c:extLst>
          </c:dPt>
          <c:dPt>
            <c:idx val="10"/>
            <c:invertIfNegative val="0"/>
            <c:bubble3D val="0"/>
            <c:extLst>
              <c:ext xmlns:c16="http://schemas.microsoft.com/office/drawing/2014/chart" uri="{C3380CC4-5D6E-409C-BE32-E72D297353CC}">
                <c16:uniqueId val="{0000000A-FB25-453A-A983-A1670FCFBE97}"/>
              </c:ext>
            </c:extLst>
          </c:dPt>
          <c:dPt>
            <c:idx val="11"/>
            <c:invertIfNegative val="0"/>
            <c:bubble3D val="0"/>
            <c:extLst>
              <c:ext xmlns:c16="http://schemas.microsoft.com/office/drawing/2014/chart" uri="{C3380CC4-5D6E-409C-BE32-E72D297353CC}">
                <c16:uniqueId val="{0000000B-FB25-453A-A983-A1670FCFBE97}"/>
              </c:ext>
            </c:extLst>
          </c:dPt>
          <c:dPt>
            <c:idx val="12"/>
            <c:invertIfNegative val="0"/>
            <c:bubble3D val="0"/>
            <c:extLst>
              <c:ext xmlns:c16="http://schemas.microsoft.com/office/drawing/2014/chart" uri="{C3380CC4-5D6E-409C-BE32-E72D297353CC}">
                <c16:uniqueId val="{0000000C-FB25-453A-A983-A1670FCFBE97}"/>
              </c:ext>
            </c:extLst>
          </c:dPt>
          <c:dPt>
            <c:idx val="13"/>
            <c:invertIfNegative val="0"/>
            <c:bubble3D val="0"/>
            <c:extLst>
              <c:ext xmlns:c16="http://schemas.microsoft.com/office/drawing/2014/chart" uri="{C3380CC4-5D6E-409C-BE32-E72D297353CC}">
                <c16:uniqueId val="{0000000D-FB25-453A-A983-A1670FCFBE97}"/>
              </c:ext>
            </c:extLst>
          </c:dPt>
          <c:dPt>
            <c:idx val="14"/>
            <c:invertIfNegative val="0"/>
            <c:bubble3D val="0"/>
            <c:extLst>
              <c:ext xmlns:c16="http://schemas.microsoft.com/office/drawing/2014/chart" uri="{C3380CC4-5D6E-409C-BE32-E72D297353CC}">
                <c16:uniqueId val="{0000000E-FB25-453A-A983-A1670FCFBE97}"/>
              </c:ext>
            </c:extLst>
          </c:dPt>
          <c:dPt>
            <c:idx val="15"/>
            <c:invertIfNegative val="0"/>
            <c:bubble3D val="0"/>
            <c:extLst>
              <c:ext xmlns:c16="http://schemas.microsoft.com/office/drawing/2014/chart" uri="{C3380CC4-5D6E-409C-BE32-E72D297353CC}">
                <c16:uniqueId val="{0000000F-FB25-453A-A983-A1670FCFBE97}"/>
              </c:ext>
            </c:extLst>
          </c:dPt>
          <c:dPt>
            <c:idx val="16"/>
            <c:invertIfNegative val="0"/>
            <c:bubble3D val="0"/>
            <c:extLst>
              <c:ext xmlns:c16="http://schemas.microsoft.com/office/drawing/2014/chart" uri="{C3380CC4-5D6E-409C-BE32-E72D297353CC}">
                <c16:uniqueId val="{00000010-FB25-453A-A983-A1670FCFBE97}"/>
              </c:ext>
            </c:extLst>
          </c:dPt>
          <c:dPt>
            <c:idx val="17"/>
            <c:invertIfNegative val="0"/>
            <c:bubble3D val="0"/>
            <c:extLst>
              <c:ext xmlns:c16="http://schemas.microsoft.com/office/drawing/2014/chart" uri="{C3380CC4-5D6E-409C-BE32-E72D297353CC}">
                <c16:uniqueId val="{00000011-FB25-453A-A983-A1670FCFBE97}"/>
              </c:ext>
            </c:extLst>
          </c:dPt>
          <c:dPt>
            <c:idx val="18"/>
            <c:invertIfNegative val="0"/>
            <c:bubble3D val="0"/>
            <c:extLst>
              <c:ext xmlns:c16="http://schemas.microsoft.com/office/drawing/2014/chart" uri="{C3380CC4-5D6E-409C-BE32-E72D297353CC}">
                <c16:uniqueId val="{00000012-FB25-453A-A983-A1670FCFBE97}"/>
              </c:ext>
            </c:extLst>
          </c:dPt>
          <c:dPt>
            <c:idx val="19"/>
            <c:invertIfNegative val="0"/>
            <c:bubble3D val="0"/>
            <c:extLst>
              <c:ext xmlns:c16="http://schemas.microsoft.com/office/drawing/2014/chart" uri="{C3380CC4-5D6E-409C-BE32-E72D297353CC}">
                <c16:uniqueId val="{00000013-FB25-453A-A983-A1670FCFBE97}"/>
              </c:ext>
            </c:extLst>
          </c:dPt>
          <c:dPt>
            <c:idx val="20"/>
            <c:invertIfNegative val="0"/>
            <c:bubble3D val="0"/>
            <c:extLst>
              <c:ext xmlns:c16="http://schemas.microsoft.com/office/drawing/2014/chart" uri="{C3380CC4-5D6E-409C-BE32-E72D297353CC}">
                <c16:uniqueId val="{00000014-FB25-453A-A983-A1670FCFBE97}"/>
              </c:ext>
            </c:extLst>
          </c:dPt>
          <c:dPt>
            <c:idx val="21"/>
            <c:invertIfNegative val="0"/>
            <c:bubble3D val="0"/>
            <c:extLst>
              <c:ext xmlns:c16="http://schemas.microsoft.com/office/drawing/2014/chart" uri="{C3380CC4-5D6E-409C-BE32-E72D297353CC}">
                <c16:uniqueId val="{00000015-FB25-453A-A983-A1670FCFBE97}"/>
              </c:ext>
            </c:extLst>
          </c:dPt>
          <c:dPt>
            <c:idx val="22"/>
            <c:invertIfNegative val="0"/>
            <c:bubble3D val="0"/>
            <c:extLst>
              <c:ext xmlns:c16="http://schemas.microsoft.com/office/drawing/2014/chart" uri="{C3380CC4-5D6E-409C-BE32-E72D297353CC}">
                <c16:uniqueId val="{00000016-FB25-453A-A983-A1670FCFBE97}"/>
              </c:ext>
            </c:extLst>
          </c:dPt>
          <c:dPt>
            <c:idx val="23"/>
            <c:invertIfNegative val="0"/>
            <c:bubble3D val="0"/>
            <c:extLst>
              <c:ext xmlns:c16="http://schemas.microsoft.com/office/drawing/2014/chart" uri="{C3380CC4-5D6E-409C-BE32-E72D297353CC}">
                <c16:uniqueId val="{00000017-FB25-453A-A983-A1670FCFBE97}"/>
              </c:ext>
            </c:extLst>
          </c:dPt>
          <c:dPt>
            <c:idx val="24"/>
            <c:invertIfNegative val="0"/>
            <c:bubble3D val="0"/>
            <c:extLst>
              <c:ext xmlns:c16="http://schemas.microsoft.com/office/drawing/2014/chart" uri="{C3380CC4-5D6E-409C-BE32-E72D297353CC}">
                <c16:uniqueId val="{00000018-FB25-453A-A983-A1670FCFBE97}"/>
              </c:ext>
            </c:extLst>
          </c:dPt>
          <c:dPt>
            <c:idx val="25"/>
            <c:invertIfNegative val="0"/>
            <c:bubble3D val="0"/>
            <c:extLst>
              <c:ext xmlns:c16="http://schemas.microsoft.com/office/drawing/2014/chart" uri="{C3380CC4-5D6E-409C-BE32-E72D297353CC}">
                <c16:uniqueId val="{00000019-FB25-453A-A983-A1670FCFBE97}"/>
              </c:ext>
            </c:extLst>
          </c:dPt>
          <c:dPt>
            <c:idx val="26"/>
            <c:invertIfNegative val="0"/>
            <c:bubble3D val="0"/>
            <c:extLst>
              <c:ext xmlns:c16="http://schemas.microsoft.com/office/drawing/2014/chart" uri="{C3380CC4-5D6E-409C-BE32-E72D297353CC}">
                <c16:uniqueId val="{0000001A-FB25-453A-A983-A1670FCFBE97}"/>
              </c:ext>
            </c:extLst>
          </c:dPt>
          <c:dPt>
            <c:idx val="27"/>
            <c:invertIfNegative val="0"/>
            <c:bubble3D val="0"/>
            <c:spPr>
              <a:solidFill>
                <a:srgbClr val="FBBB27"/>
              </a:solidFill>
            </c:spPr>
            <c:extLst>
              <c:ext xmlns:c16="http://schemas.microsoft.com/office/drawing/2014/chart" uri="{C3380CC4-5D6E-409C-BE32-E72D297353CC}">
                <c16:uniqueId val="{0000001C-FB25-453A-A983-A1670FCFBE97}"/>
              </c:ext>
            </c:extLst>
          </c:dPt>
          <c:dPt>
            <c:idx val="28"/>
            <c:invertIfNegative val="0"/>
            <c:bubble3D val="0"/>
            <c:extLst>
              <c:ext xmlns:c16="http://schemas.microsoft.com/office/drawing/2014/chart" uri="{C3380CC4-5D6E-409C-BE32-E72D297353CC}">
                <c16:uniqueId val="{0000001D-FB25-453A-A983-A1670FCFBE97}"/>
              </c:ext>
            </c:extLst>
          </c:dPt>
          <c:dPt>
            <c:idx val="29"/>
            <c:invertIfNegative val="0"/>
            <c:bubble3D val="0"/>
            <c:extLst>
              <c:ext xmlns:c16="http://schemas.microsoft.com/office/drawing/2014/chart" uri="{C3380CC4-5D6E-409C-BE32-E72D297353CC}">
                <c16:uniqueId val="{0000001E-FB25-453A-A983-A1670FCFBE97}"/>
              </c:ext>
            </c:extLst>
          </c:dPt>
          <c:dPt>
            <c:idx val="30"/>
            <c:invertIfNegative val="0"/>
            <c:bubble3D val="0"/>
            <c:extLst>
              <c:ext xmlns:c16="http://schemas.microsoft.com/office/drawing/2014/chart" uri="{C3380CC4-5D6E-409C-BE32-E72D297353CC}">
                <c16:uniqueId val="{0000001F-FB25-453A-A983-A1670FCFBE97}"/>
              </c:ext>
            </c:extLst>
          </c:dPt>
          <c:dLbls>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'F151'!$A$7:$A$37</c:f>
              <c:strCache>
                <c:ptCount val="31"/>
                <c:pt idx="0">
                  <c:v>Baja California</c:v>
                </c:pt>
                <c:pt idx="1">
                  <c:v>Baja California Sur</c:v>
                </c:pt>
                <c:pt idx="2">
                  <c:v>Campeche</c:v>
                </c:pt>
                <c:pt idx="3">
                  <c:v>Coahuila</c:v>
                </c:pt>
                <c:pt idx="4">
                  <c:v>Chiapas</c:v>
                </c:pt>
                <c:pt idx="5">
                  <c:v>Chihuahua</c:v>
                </c:pt>
                <c:pt idx="6">
                  <c:v>Durango</c:v>
                </c:pt>
                <c:pt idx="7">
                  <c:v>Guerrero</c:v>
                </c:pt>
                <c:pt idx="8">
                  <c:v>Hidalgo</c:v>
                </c:pt>
                <c:pt idx="9">
                  <c:v>Estado de México</c:v>
                </c:pt>
                <c:pt idx="10">
                  <c:v>Nayarit</c:v>
                </c:pt>
                <c:pt idx="11">
                  <c:v>Nuevo León</c:v>
                </c:pt>
                <c:pt idx="12">
                  <c:v>Puebla</c:v>
                </c:pt>
                <c:pt idx="13">
                  <c:v>Querétaro</c:v>
                </c:pt>
                <c:pt idx="14">
                  <c:v>Quintana Roo</c:v>
                </c:pt>
                <c:pt idx="15">
                  <c:v>San Luis Potosí</c:v>
                </c:pt>
                <c:pt idx="16">
                  <c:v>Tabasco</c:v>
                </c:pt>
                <c:pt idx="17">
                  <c:v>Tlaxcala</c:v>
                </c:pt>
                <c:pt idx="18">
                  <c:v>Veracruz</c:v>
                </c:pt>
                <c:pt idx="19">
                  <c:v>Yucatán</c:v>
                </c:pt>
                <c:pt idx="20">
                  <c:v>Morelos</c:v>
                </c:pt>
                <c:pt idx="21">
                  <c:v>Oaxaca</c:v>
                </c:pt>
                <c:pt idx="22">
                  <c:v>Sonora</c:v>
                </c:pt>
                <c:pt idx="23">
                  <c:v>Colima</c:v>
                </c:pt>
                <c:pt idx="24">
                  <c:v>Tamaulipas</c:v>
                </c:pt>
                <c:pt idx="25">
                  <c:v>Zacatecas</c:v>
                </c:pt>
                <c:pt idx="26">
                  <c:v>Aguascalientes</c:v>
                </c:pt>
                <c:pt idx="27">
                  <c:v>Sinaloa</c:v>
                </c:pt>
                <c:pt idx="28">
                  <c:v>Jalisco</c:v>
                </c:pt>
                <c:pt idx="29">
                  <c:v>Michoacán</c:v>
                </c:pt>
                <c:pt idx="30">
                  <c:v>Guanajuato</c:v>
                </c:pt>
              </c:strCache>
            </c:strRef>
          </c:cat>
          <c:val>
            <c:numRef>
              <c:f>'F151'!$B$7:$B$37</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2</c:v>
                </c:pt>
                <c:pt idx="24">
                  <c:v>3</c:v>
                </c:pt>
                <c:pt idx="25">
                  <c:v>3</c:v>
                </c:pt>
                <c:pt idx="26">
                  <c:v>4</c:v>
                </c:pt>
                <c:pt idx="27">
                  <c:v>4</c:v>
                </c:pt>
                <c:pt idx="28">
                  <c:v>7</c:v>
                </c:pt>
                <c:pt idx="29">
                  <c:v>8</c:v>
                </c:pt>
                <c:pt idx="30">
                  <c:v>11</c:v>
                </c:pt>
              </c:numCache>
            </c:numRef>
          </c:val>
          <c:extLst>
            <c:ext xmlns:c16="http://schemas.microsoft.com/office/drawing/2014/chart" uri="{C3380CC4-5D6E-409C-BE32-E72D297353CC}">
              <c16:uniqueId val="{00000020-FB25-453A-A983-A1670FCFBE97}"/>
            </c:ext>
          </c:extLst>
        </c:ser>
        <c:dLbls>
          <c:showLegendKey val="0"/>
          <c:showVal val="0"/>
          <c:showCatName val="0"/>
          <c:showSerName val="0"/>
          <c:showPercent val="0"/>
          <c:showBubbleSize val="0"/>
        </c:dLbls>
        <c:gapWidth val="150"/>
        <c:axId val="3678288"/>
        <c:axId val="3678680"/>
      </c:barChart>
      <c:catAx>
        <c:axId val="3678288"/>
        <c:scaling>
          <c:orientation val="minMax"/>
        </c:scaling>
        <c:delete val="0"/>
        <c:axPos val="l"/>
        <c:numFmt formatCode="General"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s-MX"/>
          </a:p>
        </c:txPr>
        <c:crossAx val="3678680"/>
        <c:crosses val="autoZero"/>
        <c:auto val="1"/>
        <c:lblAlgn val="ctr"/>
        <c:lblOffset val="100"/>
        <c:noMultiLvlLbl val="0"/>
      </c:catAx>
      <c:valAx>
        <c:axId val="3678680"/>
        <c:scaling>
          <c:orientation val="minMax"/>
        </c:scaling>
        <c:delete val="1"/>
        <c:axPos val="b"/>
        <c:numFmt formatCode="General" sourceLinked="1"/>
        <c:majorTickMark val="out"/>
        <c:minorTickMark val="none"/>
        <c:tickLblPos val="nextTo"/>
        <c:crossAx val="3678288"/>
        <c:crosses val="autoZero"/>
        <c:crossBetween val="between"/>
      </c:valAx>
      <c:spPr>
        <a:noFill/>
        <a:ln w="25400">
          <a:noFill/>
        </a:ln>
      </c:spPr>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s-MX" sz="900">
                <a:latin typeface="Arial" panose="020B0604020202020204" pitchFamily="34" charset="0"/>
                <a:cs typeface="Arial" panose="020B0604020202020204" pitchFamily="34" charset="0"/>
              </a:rPr>
              <a:t>Ganado</a:t>
            </a:r>
            <a:r>
              <a:rPr lang="es-MX" sz="900" baseline="0">
                <a:latin typeface="Arial" panose="020B0604020202020204" pitchFamily="34" charset="0"/>
                <a:cs typeface="Arial" panose="020B0604020202020204" pitchFamily="34" charset="0"/>
              </a:rPr>
              <a:t> bovino</a:t>
            </a:r>
            <a:endParaRPr lang="es-MX" sz="900">
              <a:latin typeface="Arial" panose="020B0604020202020204" pitchFamily="34" charset="0"/>
              <a:cs typeface="Arial" panose="020B0604020202020204" pitchFamily="34" charset="0"/>
            </a:endParaRPr>
          </a:p>
        </c:rich>
      </c:tx>
      <c:overlay val="0"/>
    </c:title>
    <c:autoTitleDeleted val="0"/>
    <c:plotArea>
      <c:layout>
        <c:manualLayout>
          <c:layoutTarget val="inner"/>
          <c:xMode val="edge"/>
          <c:yMode val="edge"/>
          <c:x val="3.6429872495446269E-2"/>
          <c:y val="5.8462980474522794E-2"/>
          <c:w val="0.95777729969546155"/>
          <c:h val="0.7702155659093638"/>
        </c:manualLayout>
      </c:layout>
      <c:barChart>
        <c:barDir val="col"/>
        <c:grouping val="clustered"/>
        <c:varyColors val="0"/>
        <c:ser>
          <c:idx val="1"/>
          <c:order val="0"/>
          <c:tx>
            <c:strRef>
              <c:f>'F152 bovino '!$J$18</c:f>
              <c:strCache>
                <c:ptCount val="1"/>
                <c:pt idx="0">
                  <c:v>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76C3-42AC-A818-7836BD0F8581}"/>
              </c:ext>
            </c:extLst>
          </c:dPt>
          <c:dPt>
            <c:idx val="1"/>
            <c:invertIfNegative val="0"/>
            <c:bubble3D val="0"/>
            <c:extLst>
              <c:ext xmlns:c16="http://schemas.microsoft.com/office/drawing/2014/chart" uri="{C3380CC4-5D6E-409C-BE32-E72D297353CC}">
                <c16:uniqueId val="{00000001-76C3-42AC-A818-7836BD0F8581}"/>
              </c:ext>
            </c:extLst>
          </c:dPt>
          <c:dPt>
            <c:idx val="2"/>
            <c:invertIfNegative val="0"/>
            <c:bubble3D val="0"/>
            <c:extLst>
              <c:ext xmlns:c16="http://schemas.microsoft.com/office/drawing/2014/chart" uri="{C3380CC4-5D6E-409C-BE32-E72D297353CC}">
                <c16:uniqueId val="{00000002-76C3-42AC-A818-7836BD0F8581}"/>
              </c:ext>
            </c:extLst>
          </c:dPt>
          <c:dPt>
            <c:idx val="3"/>
            <c:invertIfNegative val="0"/>
            <c:bubble3D val="0"/>
            <c:extLst>
              <c:ext xmlns:c16="http://schemas.microsoft.com/office/drawing/2014/chart" uri="{C3380CC4-5D6E-409C-BE32-E72D297353CC}">
                <c16:uniqueId val="{00000003-76C3-42AC-A818-7836BD0F8581}"/>
              </c:ext>
            </c:extLst>
          </c:dPt>
          <c:dPt>
            <c:idx val="4"/>
            <c:invertIfNegative val="0"/>
            <c:bubble3D val="0"/>
            <c:extLst>
              <c:ext xmlns:c16="http://schemas.microsoft.com/office/drawing/2014/chart" uri="{C3380CC4-5D6E-409C-BE32-E72D297353CC}">
                <c16:uniqueId val="{00000004-76C3-42AC-A818-7836BD0F8581}"/>
              </c:ext>
            </c:extLst>
          </c:dPt>
          <c:dPt>
            <c:idx val="5"/>
            <c:invertIfNegative val="0"/>
            <c:bubble3D val="0"/>
            <c:extLst>
              <c:ext xmlns:c16="http://schemas.microsoft.com/office/drawing/2014/chart" uri="{C3380CC4-5D6E-409C-BE32-E72D297353CC}">
                <c16:uniqueId val="{00000005-76C3-42AC-A818-7836BD0F8581}"/>
              </c:ext>
            </c:extLst>
          </c:dPt>
          <c:dPt>
            <c:idx val="6"/>
            <c:invertIfNegative val="0"/>
            <c:bubble3D val="0"/>
            <c:extLst>
              <c:ext xmlns:c16="http://schemas.microsoft.com/office/drawing/2014/chart" uri="{C3380CC4-5D6E-409C-BE32-E72D297353CC}">
                <c16:uniqueId val="{00000006-76C3-42AC-A818-7836BD0F8581}"/>
              </c:ext>
            </c:extLst>
          </c:dPt>
          <c:dPt>
            <c:idx val="7"/>
            <c:invertIfNegative val="0"/>
            <c:bubble3D val="0"/>
            <c:extLst>
              <c:ext xmlns:c16="http://schemas.microsoft.com/office/drawing/2014/chart" uri="{C3380CC4-5D6E-409C-BE32-E72D297353CC}">
                <c16:uniqueId val="{00000007-76C3-42AC-A818-7836BD0F8581}"/>
              </c:ext>
            </c:extLst>
          </c:dPt>
          <c:dPt>
            <c:idx val="8"/>
            <c:invertIfNegative val="0"/>
            <c:bubble3D val="0"/>
            <c:extLst>
              <c:ext xmlns:c16="http://schemas.microsoft.com/office/drawing/2014/chart" uri="{C3380CC4-5D6E-409C-BE32-E72D297353CC}">
                <c16:uniqueId val="{00000008-76C3-42AC-A818-7836BD0F8581}"/>
              </c:ext>
            </c:extLst>
          </c:dPt>
          <c:dPt>
            <c:idx val="9"/>
            <c:invertIfNegative val="0"/>
            <c:bubble3D val="0"/>
            <c:extLst>
              <c:ext xmlns:c16="http://schemas.microsoft.com/office/drawing/2014/chart" uri="{C3380CC4-5D6E-409C-BE32-E72D297353CC}">
                <c16:uniqueId val="{00000009-76C3-42AC-A818-7836BD0F8581}"/>
              </c:ext>
            </c:extLst>
          </c:dPt>
          <c:dPt>
            <c:idx val="10"/>
            <c:invertIfNegative val="0"/>
            <c:bubble3D val="0"/>
            <c:extLst>
              <c:ext xmlns:c16="http://schemas.microsoft.com/office/drawing/2014/chart" uri="{C3380CC4-5D6E-409C-BE32-E72D297353CC}">
                <c16:uniqueId val="{0000000A-76C3-42AC-A818-7836BD0F8581}"/>
              </c:ext>
            </c:extLst>
          </c:dPt>
          <c:dPt>
            <c:idx val="11"/>
            <c:invertIfNegative val="0"/>
            <c:bubble3D val="0"/>
            <c:extLst>
              <c:ext xmlns:c16="http://schemas.microsoft.com/office/drawing/2014/chart" uri="{C3380CC4-5D6E-409C-BE32-E72D297353CC}">
                <c16:uniqueId val="{0000000B-76C3-42AC-A818-7836BD0F8581}"/>
              </c:ext>
            </c:extLst>
          </c:dPt>
          <c:dPt>
            <c:idx val="12"/>
            <c:invertIfNegative val="0"/>
            <c:bubble3D val="0"/>
            <c:extLst>
              <c:ext xmlns:c16="http://schemas.microsoft.com/office/drawing/2014/chart" uri="{C3380CC4-5D6E-409C-BE32-E72D297353CC}">
                <c16:uniqueId val="{0000000C-76C3-42AC-A818-7836BD0F8581}"/>
              </c:ext>
            </c:extLst>
          </c:dPt>
          <c:dPt>
            <c:idx val="13"/>
            <c:invertIfNegative val="0"/>
            <c:bubble3D val="0"/>
            <c:extLst>
              <c:ext xmlns:c16="http://schemas.microsoft.com/office/drawing/2014/chart" uri="{C3380CC4-5D6E-409C-BE32-E72D297353CC}">
                <c16:uniqueId val="{0000000D-76C3-42AC-A818-7836BD0F8581}"/>
              </c:ext>
            </c:extLst>
          </c:dPt>
          <c:dPt>
            <c:idx val="14"/>
            <c:invertIfNegative val="0"/>
            <c:bubble3D val="0"/>
            <c:extLst>
              <c:ext xmlns:c16="http://schemas.microsoft.com/office/drawing/2014/chart" uri="{C3380CC4-5D6E-409C-BE32-E72D297353CC}">
                <c16:uniqueId val="{0000000F-76C3-42AC-A818-7836BD0F8581}"/>
              </c:ext>
            </c:extLst>
          </c:dPt>
          <c:dPt>
            <c:idx val="16"/>
            <c:invertIfNegative val="0"/>
            <c:bubble3D val="0"/>
            <c:extLst>
              <c:ext xmlns:c16="http://schemas.microsoft.com/office/drawing/2014/chart" uri="{C3380CC4-5D6E-409C-BE32-E72D297353CC}">
                <c16:uniqueId val="{0000000F-B899-4451-8B33-63491563510B}"/>
              </c:ext>
            </c:extLst>
          </c:dPt>
          <c:dPt>
            <c:idx val="18"/>
            <c:invertIfNegative val="0"/>
            <c:bubble3D val="0"/>
            <c:extLst>
              <c:ext xmlns:c16="http://schemas.microsoft.com/office/drawing/2014/chart" uri="{C3380CC4-5D6E-409C-BE32-E72D297353CC}">
                <c16:uniqueId val="{00000011-C350-4461-A0DC-985A43E71871}"/>
              </c:ext>
            </c:extLst>
          </c:dPt>
          <c:dPt>
            <c:idx val="20"/>
            <c:invertIfNegative val="0"/>
            <c:bubble3D val="0"/>
            <c:spPr>
              <a:solidFill>
                <a:srgbClr val="FFC000"/>
              </a:solidFill>
            </c:spPr>
            <c:extLst>
              <c:ext xmlns:c16="http://schemas.microsoft.com/office/drawing/2014/chart" uri="{C3380CC4-5D6E-409C-BE32-E72D297353CC}">
                <c16:uniqueId val="{00000012-05C3-4B3B-93EA-C67F15777DA5}"/>
              </c:ext>
            </c:extLst>
          </c:dPt>
          <c:dLbls>
            <c:dLbl>
              <c:idx val="6"/>
              <c:layout>
                <c:manualLayout>
                  <c:x val="-3.5947712418300651E-2"/>
                  <c:y val="9.35672169941642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6C3-42AC-A818-7836BD0F8581}"/>
                </c:ext>
              </c:extLst>
            </c:dLbl>
            <c:dLbl>
              <c:idx val="8"/>
              <c:layout>
                <c:manualLayout>
                  <c:x val="-4.9019607843137254E-2"/>
                  <c:y val="4.67836084970821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6C3-42AC-A818-7836BD0F8581}"/>
                </c:ext>
              </c:extLst>
            </c:dLbl>
            <c:numFmt formatCode="0.0%" sourceLinked="0"/>
            <c:spPr>
              <a:noFill/>
              <a:ln>
                <a:noFill/>
              </a:ln>
              <a:effectLst/>
            </c:spPr>
            <c:txPr>
              <a:bodyPr/>
              <a:lstStyle/>
              <a:p>
                <a:pPr>
                  <a:defRPr sz="7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extLst>
                <c:ext xmlns:c15="http://schemas.microsoft.com/office/drawing/2012/chart" uri="{02D57815-91ED-43cb-92C2-25804820EDAC}">
                  <c15:fullRef>
                    <c15:sqref>'F152 bovino '!$G$19:$H$63</c15:sqref>
                  </c15:fullRef>
                </c:ext>
              </c:extLst>
              <c:f>'F152 bovino '!$G$43:$H$63</c:f>
              <c:multiLvlStrCache>
                <c:ptCount val="2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lvl>
                <c:lvl>
                  <c:pt idx="0">
                    <c:v>2019-2020</c:v>
                  </c:pt>
                  <c:pt idx="12">
                    <c:v>2020-2021</c:v>
                  </c:pt>
                </c:lvl>
              </c:multiLvlStrCache>
            </c:multiLvlStrRef>
          </c:cat>
          <c:val>
            <c:numRef>
              <c:extLst>
                <c:ext xmlns:c15="http://schemas.microsoft.com/office/drawing/2012/chart" uri="{02D57815-91ED-43cb-92C2-25804820EDAC}">
                  <c15:fullRef>
                    <c15:sqref>'F152 bovino '!$J$19:$J$63</c15:sqref>
                  </c15:fullRef>
                </c:ext>
              </c:extLst>
              <c:f>'F152 bovino '!$J$43:$J$63</c:f>
              <c:numCache>
                <c:formatCode>0.0%</c:formatCode>
                <c:ptCount val="21"/>
                <c:pt idx="0">
                  <c:v>7.389668149161821E-2</c:v>
                </c:pt>
                <c:pt idx="1">
                  <c:v>6.6388926219594246E-2</c:v>
                </c:pt>
                <c:pt idx="2">
                  <c:v>-2.706985342664725E-2</c:v>
                </c:pt>
                <c:pt idx="3">
                  <c:v>-4.5703839122486212E-3</c:v>
                </c:pt>
                <c:pt idx="4">
                  <c:v>-2.3587554756823503E-2</c:v>
                </c:pt>
                <c:pt idx="5">
                  <c:v>8.4499160604364798E-2</c:v>
                </c:pt>
                <c:pt idx="6">
                  <c:v>0.13138932672821446</c:v>
                </c:pt>
                <c:pt idx="7">
                  <c:v>1.706892802783222E-2</c:v>
                </c:pt>
                <c:pt idx="8">
                  <c:v>0.13530680728667299</c:v>
                </c:pt>
                <c:pt idx="9">
                  <c:v>0.1256935794360774</c:v>
                </c:pt>
                <c:pt idx="10">
                  <c:v>5.2806009721608538E-2</c:v>
                </c:pt>
                <c:pt idx="11">
                  <c:v>0.17206167670785244</c:v>
                </c:pt>
                <c:pt idx="12">
                  <c:v>4.2582563449081512E-2</c:v>
                </c:pt>
                <c:pt idx="13">
                  <c:v>6.7170762444864529E-2</c:v>
                </c:pt>
                <c:pt idx="14">
                  <c:v>0.18743213897937028</c:v>
                </c:pt>
                <c:pt idx="15">
                  <c:v>0.22917486553850197</c:v>
                </c:pt>
                <c:pt idx="16">
                  <c:v>9.0532612446796223E-2</c:v>
                </c:pt>
                <c:pt idx="17">
                  <c:v>4.2311661506707843E-2</c:v>
                </c:pt>
                <c:pt idx="18">
                  <c:v>4.5875211463827226E-2</c:v>
                </c:pt>
                <c:pt idx="19">
                  <c:v>4.061998931052857E-3</c:v>
                </c:pt>
                <c:pt idx="20">
                  <c:v>1.2773144727119101E-2</c:v>
                </c:pt>
              </c:numCache>
            </c:numRef>
          </c:val>
          <c:extLst>
            <c:ext xmlns:c16="http://schemas.microsoft.com/office/drawing/2014/chart" uri="{C3380CC4-5D6E-409C-BE32-E72D297353CC}">
              <c16:uniqueId val="{00000010-76C3-42AC-A818-7836BD0F8581}"/>
            </c:ext>
          </c:extLst>
        </c:ser>
        <c:dLbls>
          <c:showLegendKey val="0"/>
          <c:showVal val="0"/>
          <c:showCatName val="0"/>
          <c:showSerName val="0"/>
          <c:showPercent val="0"/>
          <c:showBubbleSize val="0"/>
        </c:dLbls>
        <c:gapWidth val="150"/>
        <c:axId val="3679072"/>
        <c:axId val="3679464"/>
      </c:barChart>
      <c:catAx>
        <c:axId val="3679072"/>
        <c:scaling>
          <c:orientation val="minMax"/>
        </c:scaling>
        <c:delete val="0"/>
        <c:axPos val="b"/>
        <c:numFmt formatCode="General" sourceLinked="0"/>
        <c:majorTickMark val="none"/>
        <c:minorTickMark val="none"/>
        <c:tickLblPos val="low"/>
        <c:txPr>
          <a:bodyPr/>
          <a:lstStyle/>
          <a:p>
            <a:pPr>
              <a:defRPr sz="600">
                <a:latin typeface="Arial" panose="020B0604020202020204" pitchFamily="34" charset="0"/>
                <a:cs typeface="Arial" panose="020B0604020202020204" pitchFamily="34" charset="0"/>
              </a:defRPr>
            </a:pPr>
            <a:endParaRPr lang="es-MX"/>
          </a:p>
        </c:txPr>
        <c:crossAx val="3679464"/>
        <c:crosses val="autoZero"/>
        <c:auto val="1"/>
        <c:lblAlgn val="ctr"/>
        <c:lblOffset val="100"/>
        <c:noMultiLvlLbl val="0"/>
      </c:catAx>
      <c:valAx>
        <c:axId val="3679464"/>
        <c:scaling>
          <c:orientation val="minMax"/>
        </c:scaling>
        <c:delete val="1"/>
        <c:axPos val="l"/>
        <c:numFmt formatCode="0.0%" sourceLinked="1"/>
        <c:majorTickMark val="none"/>
        <c:minorTickMark val="none"/>
        <c:tickLblPos val="nextTo"/>
        <c:crossAx val="3679072"/>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75FB-4013-9D52-4FD52F972C2E}"/>
              </c:ext>
            </c:extLst>
          </c:dPt>
          <c:dPt>
            <c:idx val="6"/>
            <c:invertIfNegative val="0"/>
            <c:bubble3D val="0"/>
            <c:spPr>
              <a:solidFill>
                <a:srgbClr val="FFC000"/>
              </a:solidFill>
              <a:ln>
                <a:noFill/>
              </a:ln>
              <a:effectLst/>
            </c:spPr>
            <c:extLst>
              <c:ext xmlns:c16="http://schemas.microsoft.com/office/drawing/2014/chart" uri="{C3380CC4-5D6E-409C-BE32-E72D297353CC}">
                <c16:uniqueId val="{00000003-75FB-4013-9D52-4FD52F972C2E}"/>
              </c:ext>
            </c:extLst>
          </c:dPt>
          <c:dPt>
            <c:idx val="7"/>
            <c:invertIfNegative val="0"/>
            <c:bubble3D val="0"/>
            <c:spPr>
              <a:solidFill>
                <a:srgbClr val="FFC000"/>
              </a:solidFill>
              <a:ln>
                <a:noFill/>
              </a:ln>
              <a:effectLst/>
            </c:spPr>
            <c:extLst>
              <c:ext xmlns:c16="http://schemas.microsoft.com/office/drawing/2014/chart" uri="{C3380CC4-5D6E-409C-BE32-E72D297353CC}">
                <c16:uniqueId val="{00000005-75FB-4013-9D52-4FD52F972C2E}"/>
              </c:ext>
            </c:extLst>
          </c:dPt>
          <c:dPt>
            <c:idx val="8"/>
            <c:invertIfNegative val="0"/>
            <c:bubble3D val="0"/>
            <c:extLst>
              <c:ext xmlns:c16="http://schemas.microsoft.com/office/drawing/2014/chart" uri="{C3380CC4-5D6E-409C-BE32-E72D297353CC}">
                <c16:uniqueId val="{00000006-75FB-4013-9D52-4FD52F972C2E}"/>
              </c:ext>
            </c:extLst>
          </c:dPt>
          <c:dPt>
            <c:idx val="10"/>
            <c:invertIfNegative val="0"/>
            <c:bubble3D val="0"/>
            <c:extLst>
              <c:ext xmlns:c16="http://schemas.microsoft.com/office/drawing/2014/chart" uri="{C3380CC4-5D6E-409C-BE32-E72D297353CC}">
                <c16:uniqueId val="{00000007-75FB-4013-9D52-4FD52F972C2E}"/>
              </c:ext>
            </c:extLst>
          </c:dPt>
          <c:dPt>
            <c:idx val="11"/>
            <c:invertIfNegative val="0"/>
            <c:bubble3D val="0"/>
            <c:extLst>
              <c:ext xmlns:c16="http://schemas.microsoft.com/office/drawing/2014/chart" uri="{C3380CC4-5D6E-409C-BE32-E72D297353CC}">
                <c16:uniqueId val="{00000008-75FB-4013-9D52-4FD52F972C2E}"/>
              </c:ext>
            </c:extLst>
          </c:dPt>
          <c:dPt>
            <c:idx val="12"/>
            <c:invertIfNegative val="0"/>
            <c:bubble3D val="0"/>
            <c:extLst>
              <c:ext xmlns:c16="http://schemas.microsoft.com/office/drawing/2014/chart" uri="{C3380CC4-5D6E-409C-BE32-E72D297353CC}">
                <c16:uniqueId val="{00000009-75FB-4013-9D52-4FD52F972C2E}"/>
              </c:ext>
            </c:extLst>
          </c:dPt>
          <c:dPt>
            <c:idx val="13"/>
            <c:invertIfNegative val="0"/>
            <c:bubble3D val="0"/>
            <c:extLst>
              <c:ext xmlns:c16="http://schemas.microsoft.com/office/drawing/2014/chart" uri="{C3380CC4-5D6E-409C-BE32-E72D297353CC}">
                <c16:uniqueId val="{0000000A-75FB-4013-9D52-4FD52F972C2E}"/>
              </c:ext>
            </c:extLst>
          </c:dPt>
          <c:dPt>
            <c:idx val="15"/>
            <c:invertIfNegative val="0"/>
            <c:bubble3D val="0"/>
            <c:extLst>
              <c:ext xmlns:c16="http://schemas.microsoft.com/office/drawing/2014/chart" uri="{C3380CC4-5D6E-409C-BE32-E72D297353CC}">
                <c16:uniqueId val="{0000000B-75FB-4013-9D52-4FD52F972C2E}"/>
              </c:ext>
            </c:extLst>
          </c:dPt>
          <c:dPt>
            <c:idx val="18"/>
            <c:invertIfNegative val="0"/>
            <c:bubble3D val="0"/>
            <c:extLst>
              <c:ext xmlns:c16="http://schemas.microsoft.com/office/drawing/2014/chart" uri="{C3380CC4-5D6E-409C-BE32-E72D297353CC}">
                <c16:uniqueId val="{0000000C-75FB-4013-9D52-4FD52F972C2E}"/>
              </c:ext>
            </c:extLst>
          </c:dPt>
          <c:dPt>
            <c:idx val="19"/>
            <c:invertIfNegative val="0"/>
            <c:bubble3D val="0"/>
            <c:extLst>
              <c:ext xmlns:c16="http://schemas.microsoft.com/office/drawing/2014/chart" uri="{C3380CC4-5D6E-409C-BE32-E72D297353CC}">
                <c16:uniqueId val="{0000000D-75FB-4013-9D52-4FD52F972C2E}"/>
              </c:ext>
            </c:extLst>
          </c:dPt>
          <c:dPt>
            <c:idx val="20"/>
            <c:invertIfNegative val="0"/>
            <c:bubble3D val="0"/>
            <c:extLst>
              <c:ext xmlns:c16="http://schemas.microsoft.com/office/drawing/2014/chart" uri="{C3380CC4-5D6E-409C-BE32-E72D297353CC}">
                <c16:uniqueId val="{0000000E-75FB-4013-9D52-4FD52F972C2E}"/>
              </c:ext>
            </c:extLst>
          </c:dPt>
          <c:dPt>
            <c:idx val="22"/>
            <c:invertIfNegative val="0"/>
            <c:bubble3D val="0"/>
            <c:extLst>
              <c:ext xmlns:c16="http://schemas.microsoft.com/office/drawing/2014/chart" uri="{C3380CC4-5D6E-409C-BE32-E72D297353CC}">
                <c16:uniqueId val="{0000000F-75FB-4013-9D52-4FD52F972C2E}"/>
              </c:ext>
            </c:extLst>
          </c:dPt>
          <c:dPt>
            <c:idx val="24"/>
            <c:invertIfNegative val="0"/>
            <c:bubble3D val="0"/>
            <c:extLst>
              <c:ext xmlns:c16="http://schemas.microsoft.com/office/drawing/2014/chart" uri="{C3380CC4-5D6E-409C-BE32-E72D297353CC}">
                <c16:uniqueId val="{00000010-75FB-4013-9D52-4FD52F972C2E}"/>
              </c:ext>
            </c:extLst>
          </c:dPt>
          <c:dPt>
            <c:idx val="25"/>
            <c:invertIfNegative val="0"/>
            <c:bubble3D val="0"/>
            <c:extLst>
              <c:ext xmlns:c16="http://schemas.microsoft.com/office/drawing/2014/chart" uri="{C3380CC4-5D6E-409C-BE32-E72D297353CC}">
                <c16:uniqueId val="{00000011-75FB-4013-9D52-4FD52F972C2E}"/>
              </c:ext>
            </c:extLst>
          </c:dPt>
          <c:dPt>
            <c:idx val="26"/>
            <c:invertIfNegative val="0"/>
            <c:bubble3D val="0"/>
            <c:extLst>
              <c:ext xmlns:c16="http://schemas.microsoft.com/office/drawing/2014/chart" uri="{C3380CC4-5D6E-409C-BE32-E72D297353CC}">
                <c16:uniqueId val="{00000012-75FB-4013-9D52-4FD52F972C2E}"/>
              </c:ext>
            </c:extLst>
          </c:dPt>
          <c:dPt>
            <c:idx val="28"/>
            <c:invertIfNegative val="0"/>
            <c:bubble3D val="0"/>
            <c:extLst>
              <c:ext xmlns:c16="http://schemas.microsoft.com/office/drawing/2014/chart" uri="{C3380CC4-5D6E-409C-BE32-E72D297353CC}">
                <c16:uniqueId val="{00000013-75FB-4013-9D52-4FD52F972C2E}"/>
              </c:ext>
            </c:extLst>
          </c:dPt>
          <c:dPt>
            <c:idx val="29"/>
            <c:invertIfNegative val="0"/>
            <c:bubble3D val="0"/>
            <c:extLst>
              <c:ext xmlns:c16="http://schemas.microsoft.com/office/drawing/2014/chart" uri="{C3380CC4-5D6E-409C-BE32-E72D297353CC}">
                <c16:uniqueId val="{00000014-75FB-4013-9D52-4FD52F972C2E}"/>
              </c:ext>
            </c:extLst>
          </c:dPt>
          <c:dPt>
            <c:idx val="30"/>
            <c:invertIfNegative val="0"/>
            <c:bubble3D val="0"/>
            <c:extLst>
              <c:ext xmlns:c16="http://schemas.microsoft.com/office/drawing/2014/chart" uri="{C3380CC4-5D6E-409C-BE32-E72D297353CC}">
                <c16:uniqueId val="{00000015-75FB-4013-9D52-4FD52F972C2E}"/>
              </c:ext>
            </c:extLst>
          </c:dPt>
          <c:dLbls>
            <c:spPr>
              <a:noFill/>
              <a:ln>
                <a:noFill/>
              </a:ln>
              <a:effectLst/>
            </c:spPr>
            <c:txPr>
              <a:bodyPr rot="0" spcFirstLastPara="1" vertOverflow="ellipsis" vert="horz" wrap="square" anchor="ctr" anchorCtr="1"/>
              <a:lstStyle/>
              <a:p>
                <a:pPr>
                  <a:defRPr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'F15'!$E$46:$E$75</c:f>
              <c:strCache>
                <c:ptCount val="30"/>
                <c:pt idx="0">
                  <c:v>San Luis Potosí, SLP</c:v>
                </c:pt>
                <c:pt idx="1">
                  <c:v>Torreón, Coah</c:v>
                </c:pt>
                <c:pt idx="2">
                  <c:v>Kanasín, Yuc</c:v>
                </c:pt>
                <c:pt idx="3">
                  <c:v>Tlajomulco de Zúñiga, Jal</c:v>
                </c:pt>
                <c:pt idx="4">
                  <c:v>Puebla, Pue</c:v>
                </c:pt>
                <c:pt idx="5">
                  <c:v>Mexicali, BC</c:v>
                </c:pt>
                <c:pt idx="6">
                  <c:v>San Pedro Tlaquepaque, Jal</c:v>
                </c:pt>
                <c:pt idx="7">
                  <c:v>Zapopan, Jal</c:v>
                </c:pt>
                <c:pt idx="8">
                  <c:v>Huejotzingo, Pue</c:v>
                </c:pt>
                <c:pt idx="9">
                  <c:v>Acapulco de Juárez, Gue</c:v>
                </c:pt>
                <c:pt idx="10">
                  <c:v>Culiacán, Sin</c:v>
                </c:pt>
                <c:pt idx="11">
                  <c:v>Zihuatanejo de Azueta, Gue</c:v>
                </c:pt>
                <c:pt idx="12">
                  <c:v>Coatzacoalcos, Ver</c:v>
                </c:pt>
                <c:pt idx="13">
                  <c:v>Uruapan, Mich</c:v>
                </c:pt>
                <c:pt idx="14">
                  <c:v>Morelia, Mich</c:v>
                </c:pt>
                <c:pt idx="15">
                  <c:v>Temixco, Mor</c:v>
                </c:pt>
                <c:pt idx="16">
                  <c:v>Veracruz, Ver</c:v>
                </c:pt>
                <c:pt idx="17">
                  <c:v>Mazatlán, Sin</c:v>
                </c:pt>
                <c:pt idx="18">
                  <c:v>Emiliano Zapata, Mor</c:v>
                </c:pt>
                <c:pt idx="19">
                  <c:v>Campeche, Camp</c:v>
                </c:pt>
                <c:pt idx="20">
                  <c:v>Carmen, Camp</c:v>
                </c:pt>
                <c:pt idx="21">
                  <c:v>Chihuahua, Chih</c:v>
                </c:pt>
                <c:pt idx="22">
                  <c:v>Juárez, Chih</c:v>
                </c:pt>
                <c:pt idx="23">
                  <c:v>Tijuana, BC</c:v>
                </c:pt>
                <c:pt idx="24">
                  <c:v>Tepic, Nay</c:v>
                </c:pt>
                <c:pt idx="25">
                  <c:v>Bahía de Banderas, Nay</c:v>
                </c:pt>
                <c:pt idx="26">
                  <c:v>La Paz, BCS</c:v>
                </c:pt>
                <c:pt idx="27">
                  <c:v>Los Cabos, BCS</c:v>
                </c:pt>
                <c:pt idx="28">
                  <c:v>Benito Juárez, Qroo</c:v>
                </c:pt>
                <c:pt idx="29">
                  <c:v>Solidaridad, Qroo</c:v>
                </c:pt>
              </c:strCache>
            </c:strRef>
          </c:cat>
          <c:val>
            <c:numRef>
              <c:f>'F15'!$H$46:$H$75</c:f>
              <c:numCache>
                <c:formatCode>0.0</c:formatCode>
                <c:ptCount val="30"/>
                <c:pt idx="0">
                  <c:v>8.9000799806514994</c:v>
                </c:pt>
                <c:pt idx="1">
                  <c:v>9.0190695843258304</c:v>
                </c:pt>
                <c:pt idx="2">
                  <c:v>9.2143688939933206</c:v>
                </c:pt>
                <c:pt idx="3">
                  <c:v>9.5533063207410294</c:v>
                </c:pt>
                <c:pt idx="4">
                  <c:v>9.6150352529168703</c:v>
                </c:pt>
                <c:pt idx="5">
                  <c:v>9.8294834632650403</c:v>
                </c:pt>
                <c:pt idx="6">
                  <c:v>9.8705099938672909</c:v>
                </c:pt>
                <c:pt idx="7">
                  <c:v>9.8897307954566092</c:v>
                </c:pt>
                <c:pt idx="8">
                  <c:v>10.0669330737498</c:v>
                </c:pt>
                <c:pt idx="9">
                  <c:v>10.171548981414</c:v>
                </c:pt>
                <c:pt idx="10">
                  <c:v>10.1825142748815</c:v>
                </c:pt>
                <c:pt idx="11">
                  <c:v>10.2511150144241</c:v>
                </c:pt>
                <c:pt idx="12">
                  <c:v>10.4130913621778</c:v>
                </c:pt>
                <c:pt idx="13">
                  <c:v>10.507010237984501</c:v>
                </c:pt>
                <c:pt idx="14">
                  <c:v>10.5644592495499</c:v>
                </c:pt>
                <c:pt idx="15">
                  <c:v>10.5952215401924</c:v>
                </c:pt>
                <c:pt idx="16">
                  <c:v>10.8675447228335</c:v>
                </c:pt>
                <c:pt idx="17">
                  <c:v>10.9282153330069</c:v>
                </c:pt>
                <c:pt idx="18">
                  <c:v>10.955693685654801</c:v>
                </c:pt>
                <c:pt idx="19">
                  <c:v>11.0107638832927</c:v>
                </c:pt>
                <c:pt idx="20">
                  <c:v>11.0698969134218</c:v>
                </c:pt>
                <c:pt idx="21">
                  <c:v>11.123526801084401</c:v>
                </c:pt>
                <c:pt idx="22">
                  <c:v>11.2677317603817</c:v>
                </c:pt>
                <c:pt idx="23">
                  <c:v>11.2779950621041</c:v>
                </c:pt>
                <c:pt idx="24">
                  <c:v>12.016724264094901</c:v>
                </c:pt>
                <c:pt idx="25">
                  <c:v>12.3739380695822</c:v>
                </c:pt>
                <c:pt idx="26">
                  <c:v>12.6394979979169</c:v>
                </c:pt>
                <c:pt idx="27">
                  <c:v>13.4063199346304</c:v>
                </c:pt>
                <c:pt idx="28">
                  <c:v>13.4199217635846</c:v>
                </c:pt>
                <c:pt idx="29">
                  <c:v>13.434384139268801</c:v>
                </c:pt>
              </c:numCache>
            </c:numRef>
          </c:val>
          <c:extLst>
            <c:ext xmlns:c16="http://schemas.microsoft.com/office/drawing/2014/chart" uri="{C3380CC4-5D6E-409C-BE32-E72D297353CC}">
              <c16:uniqueId val="{00000016-75FB-4013-9D52-4FD52F972C2E}"/>
            </c:ext>
          </c:extLst>
        </c:ser>
        <c:dLbls>
          <c:showLegendKey val="0"/>
          <c:showVal val="0"/>
          <c:showCatName val="0"/>
          <c:showSerName val="0"/>
          <c:showPercent val="0"/>
          <c:showBubbleSize val="0"/>
        </c:dLbls>
        <c:gapWidth val="50"/>
        <c:axId val="49014272"/>
        <c:axId val="49015808"/>
      </c:barChart>
      <c:scatterChart>
        <c:scatterStyle val="lineMarker"/>
        <c:varyColors val="0"/>
        <c:ser>
          <c:idx val="1"/>
          <c:order val="1"/>
          <c:tx>
            <c:strRef>
              <c:f>'F15'!$E$79</c:f>
              <c:strCache>
                <c:ptCount val="1"/>
                <c:pt idx="0">
                  <c:v>Nacional</c:v>
                </c:pt>
              </c:strCache>
            </c:strRef>
          </c:tx>
          <c:spPr>
            <a:ln w="44450">
              <a:solidFill>
                <a:srgbClr val="956810"/>
              </a:solidFill>
              <a:prstDash val="sysDash"/>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7-75FB-4013-9D52-4FD52F972C2E}"/>
                </c:ext>
              </c:extLst>
            </c:dLbl>
            <c:dLbl>
              <c:idx val="1"/>
              <c:layout>
                <c:manualLayout>
                  <c:x val="-5.1140748986698632E-2"/>
                  <c:y val="0.20225925925925925"/>
                </c:manualLayout>
              </c:layout>
              <c:spPr>
                <a:solidFill>
                  <a:srgbClr val="956810"/>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8-75FB-4013-9D52-4FD52F972C2E}"/>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'F15'!$H$79:$H$80</c:f>
              <c:numCache>
                <c:formatCode>0.0</c:formatCode>
                <c:ptCount val="2"/>
                <c:pt idx="0">
                  <c:v>8.6999999999999993</c:v>
                </c:pt>
                <c:pt idx="1">
                  <c:v>8.6999999999999993</c:v>
                </c:pt>
              </c:numCache>
            </c:numRef>
          </c:xVal>
          <c:yVal>
            <c:numRef>
              <c:f>'F15'!$G$79:$G$80</c:f>
              <c:numCache>
                <c:formatCode>0.0</c:formatCode>
                <c:ptCount val="2"/>
                <c:pt idx="0">
                  <c:v>0</c:v>
                </c:pt>
                <c:pt idx="1">
                  <c:v>1</c:v>
                </c:pt>
              </c:numCache>
            </c:numRef>
          </c:yVal>
          <c:smooth val="0"/>
          <c:extLst>
            <c:ext xmlns:c16="http://schemas.microsoft.com/office/drawing/2014/chart" uri="{C3380CC4-5D6E-409C-BE32-E72D297353CC}">
              <c16:uniqueId val="{00000019-75FB-4013-9D52-4FD52F972C2E}"/>
            </c:ext>
          </c:extLst>
        </c:ser>
        <c:dLbls>
          <c:showLegendKey val="0"/>
          <c:showVal val="0"/>
          <c:showCatName val="0"/>
          <c:showSerName val="0"/>
          <c:showPercent val="0"/>
          <c:showBubbleSize val="0"/>
        </c:dLbls>
        <c:axId val="574219672"/>
        <c:axId val="414458776"/>
      </c:scatterChart>
      <c:catAx>
        <c:axId val="49014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0" sourceLinked="1"/>
        <c:majorTickMark val="none"/>
        <c:minorTickMark val="none"/>
        <c:tickLblPos val="nextTo"/>
        <c:crossAx val="49014272"/>
        <c:crosses val="autoZero"/>
        <c:crossBetween val="between"/>
      </c:valAx>
      <c:valAx>
        <c:axId val="414458776"/>
        <c:scaling>
          <c:orientation val="minMax"/>
          <c:max val="1"/>
        </c:scaling>
        <c:delete val="1"/>
        <c:axPos val="r"/>
        <c:numFmt formatCode="0.0" sourceLinked="1"/>
        <c:majorTickMark val="out"/>
        <c:minorTickMark val="none"/>
        <c:tickLblPos val="nextTo"/>
        <c:crossAx val="574219672"/>
        <c:crosses val="max"/>
        <c:crossBetween val="midCat"/>
      </c:valAx>
      <c:valAx>
        <c:axId val="574219672"/>
        <c:scaling>
          <c:orientation val="minMax"/>
        </c:scaling>
        <c:delete val="1"/>
        <c:axPos val="b"/>
        <c:numFmt formatCode="0.0" sourceLinked="1"/>
        <c:majorTickMark val="out"/>
        <c:minorTickMark val="none"/>
        <c:tickLblPos val="nextTo"/>
        <c:crossAx val="41445877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s-MX" sz="900">
                <a:latin typeface="Arial" panose="020B0604020202020204" pitchFamily="34" charset="0"/>
                <a:cs typeface="Arial" panose="020B0604020202020204" pitchFamily="34" charset="0"/>
              </a:rPr>
              <a:t>Ganado</a:t>
            </a:r>
            <a:r>
              <a:rPr lang="es-MX" sz="900" baseline="0">
                <a:latin typeface="Arial" panose="020B0604020202020204" pitchFamily="34" charset="0"/>
                <a:cs typeface="Arial" panose="020B0604020202020204" pitchFamily="34" charset="0"/>
              </a:rPr>
              <a:t> caprino</a:t>
            </a:r>
            <a:endParaRPr lang="es-MX" sz="900">
              <a:latin typeface="Arial" panose="020B0604020202020204" pitchFamily="34" charset="0"/>
              <a:cs typeface="Arial" panose="020B0604020202020204" pitchFamily="34" charset="0"/>
            </a:endParaRPr>
          </a:p>
        </c:rich>
      </c:tx>
      <c:layout>
        <c:manualLayout>
          <c:xMode val="edge"/>
          <c:yMode val="edge"/>
          <c:x val="0.25207040296433531"/>
          <c:y val="1.2098621338962102E-2"/>
        </c:manualLayout>
      </c:layout>
      <c:overlay val="0"/>
    </c:title>
    <c:autoTitleDeleted val="0"/>
    <c:plotArea>
      <c:layout>
        <c:manualLayout>
          <c:layoutTarget val="inner"/>
          <c:xMode val="edge"/>
          <c:yMode val="edge"/>
          <c:x val="3.6429872495446269E-2"/>
          <c:y val="8.4353464548486995E-2"/>
          <c:w val="0.95777729969546155"/>
          <c:h val="0.78536907425832758"/>
        </c:manualLayout>
      </c:layout>
      <c:barChart>
        <c:barDir val="col"/>
        <c:grouping val="clustered"/>
        <c:varyColors val="0"/>
        <c:ser>
          <c:idx val="1"/>
          <c:order val="0"/>
          <c:tx>
            <c:strRef>
              <c:f>'F152 caprino'!$J$18</c:f>
              <c:strCache>
                <c:ptCount val="1"/>
                <c:pt idx="0">
                  <c:v>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C756-476A-ADF7-70F9D9226E64}"/>
              </c:ext>
            </c:extLst>
          </c:dPt>
          <c:dPt>
            <c:idx val="1"/>
            <c:invertIfNegative val="0"/>
            <c:bubble3D val="0"/>
            <c:extLst>
              <c:ext xmlns:c16="http://schemas.microsoft.com/office/drawing/2014/chart" uri="{C3380CC4-5D6E-409C-BE32-E72D297353CC}">
                <c16:uniqueId val="{00000001-C756-476A-ADF7-70F9D9226E64}"/>
              </c:ext>
            </c:extLst>
          </c:dPt>
          <c:dPt>
            <c:idx val="2"/>
            <c:invertIfNegative val="0"/>
            <c:bubble3D val="0"/>
            <c:extLst>
              <c:ext xmlns:c16="http://schemas.microsoft.com/office/drawing/2014/chart" uri="{C3380CC4-5D6E-409C-BE32-E72D297353CC}">
                <c16:uniqueId val="{00000002-C756-476A-ADF7-70F9D9226E64}"/>
              </c:ext>
            </c:extLst>
          </c:dPt>
          <c:dPt>
            <c:idx val="3"/>
            <c:invertIfNegative val="0"/>
            <c:bubble3D val="0"/>
            <c:extLst>
              <c:ext xmlns:c16="http://schemas.microsoft.com/office/drawing/2014/chart" uri="{C3380CC4-5D6E-409C-BE32-E72D297353CC}">
                <c16:uniqueId val="{00000003-C756-476A-ADF7-70F9D9226E64}"/>
              </c:ext>
            </c:extLst>
          </c:dPt>
          <c:dPt>
            <c:idx val="4"/>
            <c:invertIfNegative val="0"/>
            <c:bubble3D val="0"/>
            <c:extLst>
              <c:ext xmlns:c16="http://schemas.microsoft.com/office/drawing/2014/chart" uri="{C3380CC4-5D6E-409C-BE32-E72D297353CC}">
                <c16:uniqueId val="{00000004-C756-476A-ADF7-70F9D9226E64}"/>
              </c:ext>
            </c:extLst>
          </c:dPt>
          <c:dPt>
            <c:idx val="5"/>
            <c:invertIfNegative val="0"/>
            <c:bubble3D val="0"/>
            <c:extLst>
              <c:ext xmlns:c16="http://schemas.microsoft.com/office/drawing/2014/chart" uri="{C3380CC4-5D6E-409C-BE32-E72D297353CC}">
                <c16:uniqueId val="{00000005-C756-476A-ADF7-70F9D9226E64}"/>
              </c:ext>
            </c:extLst>
          </c:dPt>
          <c:dPt>
            <c:idx val="6"/>
            <c:invertIfNegative val="0"/>
            <c:bubble3D val="0"/>
            <c:extLst>
              <c:ext xmlns:c16="http://schemas.microsoft.com/office/drawing/2014/chart" uri="{C3380CC4-5D6E-409C-BE32-E72D297353CC}">
                <c16:uniqueId val="{00000006-C756-476A-ADF7-70F9D9226E64}"/>
              </c:ext>
            </c:extLst>
          </c:dPt>
          <c:dPt>
            <c:idx val="7"/>
            <c:invertIfNegative val="0"/>
            <c:bubble3D val="0"/>
            <c:extLst>
              <c:ext xmlns:c16="http://schemas.microsoft.com/office/drawing/2014/chart" uri="{C3380CC4-5D6E-409C-BE32-E72D297353CC}">
                <c16:uniqueId val="{00000007-C756-476A-ADF7-70F9D9226E64}"/>
              </c:ext>
            </c:extLst>
          </c:dPt>
          <c:dPt>
            <c:idx val="8"/>
            <c:invertIfNegative val="0"/>
            <c:bubble3D val="0"/>
            <c:extLst>
              <c:ext xmlns:c16="http://schemas.microsoft.com/office/drawing/2014/chart" uri="{C3380CC4-5D6E-409C-BE32-E72D297353CC}">
                <c16:uniqueId val="{00000008-C756-476A-ADF7-70F9D9226E64}"/>
              </c:ext>
            </c:extLst>
          </c:dPt>
          <c:dPt>
            <c:idx val="9"/>
            <c:invertIfNegative val="0"/>
            <c:bubble3D val="0"/>
            <c:extLst>
              <c:ext xmlns:c16="http://schemas.microsoft.com/office/drawing/2014/chart" uri="{C3380CC4-5D6E-409C-BE32-E72D297353CC}">
                <c16:uniqueId val="{0000000A-C756-476A-ADF7-70F9D9226E64}"/>
              </c:ext>
            </c:extLst>
          </c:dPt>
          <c:dPt>
            <c:idx val="11"/>
            <c:invertIfNegative val="0"/>
            <c:bubble3D val="0"/>
            <c:extLst>
              <c:ext xmlns:c16="http://schemas.microsoft.com/office/drawing/2014/chart" uri="{C3380CC4-5D6E-409C-BE32-E72D297353CC}">
                <c16:uniqueId val="{0000000B-C756-476A-ADF7-70F9D9226E64}"/>
              </c:ext>
            </c:extLst>
          </c:dPt>
          <c:dPt>
            <c:idx val="12"/>
            <c:invertIfNegative val="0"/>
            <c:bubble3D val="0"/>
            <c:extLst>
              <c:ext xmlns:c16="http://schemas.microsoft.com/office/drawing/2014/chart" uri="{C3380CC4-5D6E-409C-BE32-E72D297353CC}">
                <c16:uniqueId val="{0000000C-C756-476A-ADF7-70F9D9226E64}"/>
              </c:ext>
            </c:extLst>
          </c:dPt>
          <c:dPt>
            <c:idx val="13"/>
            <c:invertIfNegative val="0"/>
            <c:bubble3D val="0"/>
            <c:extLst>
              <c:ext xmlns:c16="http://schemas.microsoft.com/office/drawing/2014/chart" uri="{C3380CC4-5D6E-409C-BE32-E72D297353CC}">
                <c16:uniqueId val="{0000000D-C756-476A-ADF7-70F9D9226E64}"/>
              </c:ext>
            </c:extLst>
          </c:dPt>
          <c:dPt>
            <c:idx val="14"/>
            <c:invertIfNegative val="0"/>
            <c:bubble3D val="0"/>
            <c:extLst>
              <c:ext xmlns:c16="http://schemas.microsoft.com/office/drawing/2014/chart" uri="{C3380CC4-5D6E-409C-BE32-E72D297353CC}">
                <c16:uniqueId val="{0000000F-C756-476A-ADF7-70F9D9226E64}"/>
              </c:ext>
            </c:extLst>
          </c:dPt>
          <c:dPt>
            <c:idx val="16"/>
            <c:invertIfNegative val="0"/>
            <c:bubble3D val="0"/>
            <c:extLst>
              <c:ext xmlns:c16="http://schemas.microsoft.com/office/drawing/2014/chart" uri="{C3380CC4-5D6E-409C-BE32-E72D297353CC}">
                <c16:uniqueId val="{0000000E-E017-4B19-9C25-997656B20572}"/>
              </c:ext>
            </c:extLst>
          </c:dPt>
          <c:dPt>
            <c:idx val="18"/>
            <c:invertIfNegative val="0"/>
            <c:bubble3D val="0"/>
            <c:extLst>
              <c:ext xmlns:c16="http://schemas.microsoft.com/office/drawing/2014/chart" uri="{C3380CC4-5D6E-409C-BE32-E72D297353CC}">
                <c16:uniqueId val="{00000010-485D-4973-97E0-C17958125874}"/>
              </c:ext>
            </c:extLst>
          </c:dPt>
          <c:dPt>
            <c:idx val="20"/>
            <c:invertIfNegative val="0"/>
            <c:bubble3D val="0"/>
            <c:spPr>
              <a:solidFill>
                <a:srgbClr val="FFC000"/>
              </a:solidFill>
            </c:spPr>
            <c:extLst>
              <c:ext xmlns:c16="http://schemas.microsoft.com/office/drawing/2014/chart" uri="{C3380CC4-5D6E-409C-BE32-E72D297353CC}">
                <c16:uniqueId val="{00000011-3763-4BC9-834E-856A783E31AC}"/>
              </c:ext>
            </c:extLst>
          </c:dPt>
          <c:dLbls>
            <c:numFmt formatCode="0.0%" sourceLinked="0"/>
            <c:spPr>
              <a:noFill/>
              <a:ln>
                <a:noFill/>
              </a:ln>
              <a:effectLst/>
            </c:spPr>
            <c:txPr>
              <a:bodyPr/>
              <a:lstStyle/>
              <a:p>
                <a:pPr>
                  <a:defRPr sz="7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extLst>
                <c:ext xmlns:c15="http://schemas.microsoft.com/office/drawing/2012/chart" uri="{02D57815-91ED-43cb-92C2-25804820EDAC}">
                  <c15:fullRef>
                    <c15:sqref>'F152 caprino'!$G$19:$H$63</c15:sqref>
                  </c15:fullRef>
                </c:ext>
              </c:extLst>
              <c:f>'F152 caprino'!$G$43:$H$63</c:f>
              <c:multiLvlStrCache>
                <c:ptCount val="2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lvl>
                <c:lvl>
                  <c:pt idx="0">
                    <c:v>2019-2020</c:v>
                  </c:pt>
                  <c:pt idx="12">
                    <c:v>2020-2021</c:v>
                  </c:pt>
                </c:lvl>
              </c:multiLvlStrCache>
            </c:multiLvlStrRef>
          </c:cat>
          <c:val>
            <c:numRef>
              <c:extLst>
                <c:ext xmlns:c15="http://schemas.microsoft.com/office/drawing/2012/chart" uri="{02D57815-91ED-43cb-92C2-25804820EDAC}">
                  <c15:fullRef>
                    <c15:sqref>'F152 caprino'!$J$19:$J$63</c15:sqref>
                  </c15:fullRef>
                </c:ext>
              </c:extLst>
              <c:f>'F152 caprino'!$J$43:$J$63</c:f>
              <c:numCache>
                <c:formatCode>0.0%</c:formatCode>
                <c:ptCount val="21"/>
                <c:pt idx="0">
                  <c:v>-0.33333333333333337</c:v>
                </c:pt>
                <c:pt idx="1">
                  <c:v>-0.30000000000000004</c:v>
                </c:pt>
                <c:pt idx="2">
                  <c:v>-0.25</c:v>
                </c:pt>
                <c:pt idx="3">
                  <c:v>-0.375</c:v>
                </c:pt>
                <c:pt idx="4">
                  <c:v>-0.45454545454545459</c:v>
                </c:pt>
                <c:pt idx="5">
                  <c:v>-0.22222222222222221</c:v>
                </c:pt>
                <c:pt idx="6">
                  <c:v>-0.125</c:v>
                </c:pt>
                <c:pt idx="7">
                  <c:v>0</c:v>
                </c:pt>
                <c:pt idx="8">
                  <c:v>0</c:v>
                </c:pt>
                <c:pt idx="9">
                  <c:v>0</c:v>
                </c:pt>
                <c:pt idx="10">
                  <c:v>0</c:v>
                </c:pt>
                <c:pt idx="11">
                  <c:v>-0.22222222222222221</c:v>
                </c:pt>
                <c:pt idx="12">
                  <c:v>-0.375</c:v>
                </c:pt>
                <c:pt idx="13">
                  <c:v>-0.4285714285714286</c:v>
                </c:pt>
                <c:pt idx="14">
                  <c:v>-0.16666666666666663</c:v>
                </c:pt>
                <c:pt idx="15">
                  <c:v>0.39999999999999991</c:v>
                </c:pt>
                <c:pt idx="16">
                  <c:v>-0.33333333333333337</c:v>
                </c:pt>
                <c:pt idx="17">
                  <c:v>0.14285714285714279</c:v>
                </c:pt>
                <c:pt idx="18">
                  <c:v>0.14285714285714279</c:v>
                </c:pt>
                <c:pt idx="19">
                  <c:v>-0.44444444444444442</c:v>
                </c:pt>
                <c:pt idx="20">
                  <c:v>-0.125</c:v>
                </c:pt>
              </c:numCache>
            </c:numRef>
          </c:val>
          <c:extLst>
            <c:ext xmlns:c16="http://schemas.microsoft.com/office/drawing/2014/chart" uri="{C3380CC4-5D6E-409C-BE32-E72D297353CC}">
              <c16:uniqueId val="{00000010-C756-476A-ADF7-70F9D9226E64}"/>
            </c:ext>
          </c:extLst>
        </c:ser>
        <c:dLbls>
          <c:showLegendKey val="0"/>
          <c:showVal val="0"/>
          <c:showCatName val="0"/>
          <c:showSerName val="0"/>
          <c:showPercent val="0"/>
          <c:showBubbleSize val="0"/>
        </c:dLbls>
        <c:gapWidth val="150"/>
        <c:axId val="3680248"/>
        <c:axId val="3680640"/>
      </c:barChart>
      <c:catAx>
        <c:axId val="3680248"/>
        <c:scaling>
          <c:orientation val="minMax"/>
        </c:scaling>
        <c:delete val="0"/>
        <c:axPos val="b"/>
        <c:numFmt formatCode="General" sourceLinked="0"/>
        <c:majorTickMark val="none"/>
        <c:minorTickMark val="none"/>
        <c:tickLblPos val="low"/>
        <c:txPr>
          <a:bodyPr/>
          <a:lstStyle/>
          <a:p>
            <a:pPr>
              <a:defRPr sz="600">
                <a:latin typeface="Arial" panose="020B0604020202020204" pitchFamily="34" charset="0"/>
                <a:cs typeface="Arial" panose="020B0604020202020204" pitchFamily="34" charset="0"/>
              </a:defRPr>
            </a:pPr>
            <a:endParaRPr lang="es-MX"/>
          </a:p>
        </c:txPr>
        <c:crossAx val="3680640"/>
        <c:crosses val="autoZero"/>
        <c:auto val="1"/>
        <c:lblAlgn val="ctr"/>
        <c:lblOffset val="100"/>
        <c:noMultiLvlLbl val="0"/>
      </c:catAx>
      <c:valAx>
        <c:axId val="3680640"/>
        <c:scaling>
          <c:orientation val="minMax"/>
        </c:scaling>
        <c:delete val="1"/>
        <c:axPos val="l"/>
        <c:numFmt formatCode="0.0%" sourceLinked="1"/>
        <c:majorTickMark val="none"/>
        <c:minorTickMark val="none"/>
        <c:tickLblPos val="nextTo"/>
        <c:crossAx val="3680248"/>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s-MX" sz="900">
                <a:latin typeface="Arial" panose="020B0604020202020204" pitchFamily="34" charset="0"/>
                <a:cs typeface="Arial" panose="020B0604020202020204" pitchFamily="34" charset="0"/>
              </a:rPr>
              <a:t>Ganado</a:t>
            </a:r>
            <a:r>
              <a:rPr lang="es-MX" sz="900" baseline="0">
                <a:latin typeface="Arial" panose="020B0604020202020204" pitchFamily="34" charset="0"/>
                <a:cs typeface="Arial" panose="020B0604020202020204" pitchFamily="34" charset="0"/>
              </a:rPr>
              <a:t> ovino</a:t>
            </a:r>
            <a:endParaRPr lang="es-MX" sz="900">
              <a:latin typeface="Arial" panose="020B0604020202020204" pitchFamily="34" charset="0"/>
              <a:cs typeface="Arial" panose="020B0604020202020204" pitchFamily="34" charset="0"/>
            </a:endParaRPr>
          </a:p>
        </c:rich>
      </c:tx>
      <c:layout>
        <c:manualLayout>
          <c:xMode val="edge"/>
          <c:yMode val="edge"/>
          <c:x val="7.6178786475220014E-2"/>
          <c:y val="3.1421194083803394E-2"/>
        </c:manualLayout>
      </c:layout>
      <c:overlay val="0"/>
    </c:title>
    <c:autoTitleDeleted val="0"/>
    <c:plotArea>
      <c:layout>
        <c:manualLayout>
          <c:layoutTarget val="inner"/>
          <c:xMode val="edge"/>
          <c:yMode val="edge"/>
          <c:x val="3.6429872495446269E-2"/>
          <c:y val="5.8462980474522794E-2"/>
          <c:w val="0.95777729969546155"/>
          <c:h val="0.83969827934405039"/>
        </c:manualLayout>
      </c:layout>
      <c:barChart>
        <c:barDir val="col"/>
        <c:grouping val="clustered"/>
        <c:varyColors val="0"/>
        <c:ser>
          <c:idx val="1"/>
          <c:order val="0"/>
          <c:tx>
            <c:strRef>
              <c:f>'F152 ovino'!$J$16</c:f>
              <c:strCache>
                <c:ptCount val="1"/>
                <c:pt idx="0">
                  <c:v>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B68F-4C05-B5C7-B3FD4CD23369}"/>
              </c:ext>
            </c:extLst>
          </c:dPt>
          <c:dPt>
            <c:idx val="1"/>
            <c:invertIfNegative val="0"/>
            <c:bubble3D val="0"/>
            <c:extLst>
              <c:ext xmlns:c16="http://schemas.microsoft.com/office/drawing/2014/chart" uri="{C3380CC4-5D6E-409C-BE32-E72D297353CC}">
                <c16:uniqueId val="{00000001-B68F-4C05-B5C7-B3FD4CD23369}"/>
              </c:ext>
            </c:extLst>
          </c:dPt>
          <c:dPt>
            <c:idx val="2"/>
            <c:invertIfNegative val="0"/>
            <c:bubble3D val="0"/>
            <c:extLst>
              <c:ext xmlns:c16="http://schemas.microsoft.com/office/drawing/2014/chart" uri="{C3380CC4-5D6E-409C-BE32-E72D297353CC}">
                <c16:uniqueId val="{00000002-B68F-4C05-B5C7-B3FD4CD23369}"/>
              </c:ext>
            </c:extLst>
          </c:dPt>
          <c:dPt>
            <c:idx val="3"/>
            <c:invertIfNegative val="0"/>
            <c:bubble3D val="0"/>
            <c:extLst>
              <c:ext xmlns:c16="http://schemas.microsoft.com/office/drawing/2014/chart" uri="{C3380CC4-5D6E-409C-BE32-E72D297353CC}">
                <c16:uniqueId val="{00000003-B68F-4C05-B5C7-B3FD4CD23369}"/>
              </c:ext>
            </c:extLst>
          </c:dPt>
          <c:dPt>
            <c:idx val="4"/>
            <c:invertIfNegative val="0"/>
            <c:bubble3D val="0"/>
            <c:extLst>
              <c:ext xmlns:c16="http://schemas.microsoft.com/office/drawing/2014/chart" uri="{C3380CC4-5D6E-409C-BE32-E72D297353CC}">
                <c16:uniqueId val="{00000004-B68F-4C05-B5C7-B3FD4CD23369}"/>
              </c:ext>
            </c:extLst>
          </c:dPt>
          <c:dPt>
            <c:idx val="5"/>
            <c:invertIfNegative val="0"/>
            <c:bubble3D val="0"/>
            <c:extLst>
              <c:ext xmlns:c16="http://schemas.microsoft.com/office/drawing/2014/chart" uri="{C3380CC4-5D6E-409C-BE32-E72D297353CC}">
                <c16:uniqueId val="{00000005-B68F-4C05-B5C7-B3FD4CD23369}"/>
              </c:ext>
            </c:extLst>
          </c:dPt>
          <c:dPt>
            <c:idx val="6"/>
            <c:invertIfNegative val="0"/>
            <c:bubble3D val="0"/>
            <c:extLst>
              <c:ext xmlns:c16="http://schemas.microsoft.com/office/drawing/2014/chart" uri="{C3380CC4-5D6E-409C-BE32-E72D297353CC}">
                <c16:uniqueId val="{00000006-B68F-4C05-B5C7-B3FD4CD23369}"/>
              </c:ext>
            </c:extLst>
          </c:dPt>
          <c:dPt>
            <c:idx val="7"/>
            <c:invertIfNegative val="0"/>
            <c:bubble3D val="0"/>
            <c:extLst>
              <c:ext xmlns:c16="http://schemas.microsoft.com/office/drawing/2014/chart" uri="{C3380CC4-5D6E-409C-BE32-E72D297353CC}">
                <c16:uniqueId val="{00000007-B68F-4C05-B5C7-B3FD4CD23369}"/>
              </c:ext>
            </c:extLst>
          </c:dPt>
          <c:dPt>
            <c:idx val="8"/>
            <c:invertIfNegative val="0"/>
            <c:bubble3D val="0"/>
            <c:extLst>
              <c:ext xmlns:c16="http://schemas.microsoft.com/office/drawing/2014/chart" uri="{C3380CC4-5D6E-409C-BE32-E72D297353CC}">
                <c16:uniqueId val="{00000008-B68F-4C05-B5C7-B3FD4CD23369}"/>
              </c:ext>
            </c:extLst>
          </c:dPt>
          <c:dPt>
            <c:idx val="9"/>
            <c:invertIfNegative val="0"/>
            <c:bubble3D val="0"/>
            <c:extLst>
              <c:ext xmlns:c16="http://schemas.microsoft.com/office/drawing/2014/chart" uri="{C3380CC4-5D6E-409C-BE32-E72D297353CC}">
                <c16:uniqueId val="{00000009-B68F-4C05-B5C7-B3FD4CD23369}"/>
              </c:ext>
            </c:extLst>
          </c:dPt>
          <c:dPt>
            <c:idx val="10"/>
            <c:invertIfNegative val="0"/>
            <c:bubble3D val="0"/>
            <c:extLst>
              <c:ext xmlns:c16="http://schemas.microsoft.com/office/drawing/2014/chart" uri="{C3380CC4-5D6E-409C-BE32-E72D297353CC}">
                <c16:uniqueId val="{0000000A-B68F-4C05-B5C7-B3FD4CD23369}"/>
              </c:ext>
            </c:extLst>
          </c:dPt>
          <c:dPt>
            <c:idx val="11"/>
            <c:invertIfNegative val="0"/>
            <c:bubble3D val="0"/>
            <c:extLst>
              <c:ext xmlns:c16="http://schemas.microsoft.com/office/drawing/2014/chart" uri="{C3380CC4-5D6E-409C-BE32-E72D297353CC}">
                <c16:uniqueId val="{0000000B-B68F-4C05-B5C7-B3FD4CD23369}"/>
              </c:ext>
            </c:extLst>
          </c:dPt>
          <c:dPt>
            <c:idx val="12"/>
            <c:invertIfNegative val="0"/>
            <c:bubble3D val="0"/>
            <c:extLst>
              <c:ext xmlns:c16="http://schemas.microsoft.com/office/drawing/2014/chart" uri="{C3380CC4-5D6E-409C-BE32-E72D297353CC}">
                <c16:uniqueId val="{0000000C-B68F-4C05-B5C7-B3FD4CD23369}"/>
              </c:ext>
            </c:extLst>
          </c:dPt>
          <c:dPt>
            <c:idx val="13"/>
            <c:invertIfNegative val="0"/>
            <c:bubble3D val="0"/>
            <c:extLst>
              <c:ext xmlns:c16="http://schemas.microsoft.com/office/drawing/2014/chart" uri="{C3380CC4-5D6E-409C-BE32-E72D297353CC}">
                <c16:uniqueId val="{0000000D-B68F-4C05-B5C7-B3FD4CD23369}"/>
              </c:ext>
            </c:extLst>
          </c:dPt>
          <c:dPt>
            <c:idx val="14"/>
            <c:invertIfNegative val="0"/>
            <c:bubble3D val="0"/>
            <c:extLst>
              <c:ext xmlns:c16="http://schemas.microsoft.com/office/drawing/2014/chart" uri="{C3380CC4-5D6E-409C-BE32-E72D297353CC}">
                <c16:uniqueId val="{0000000F-B68F-4C05-B5C7-B3FD4CD23369}"/>
              </c:ext>
            </c:extLst>
          </c:dPt>
          <c:dPt>
            <c:idx val="16"/>
            <c:invertIfNegative val="0"/>
            <c:bubble3D val="0"/>
            <c:extLst>
              <c:ext xmlns:c16="http://schemas.microsoft.com/office/drawing/2014/chart" uri="{C3380CC4-5D6E-409C-BE32-E72D297353CC}">
                <c16:uniqueId val="{0000000F-F723-4E9E-816E-5404508DBB0A}"/>
              </c:ext>
            </c:extLst>
          </c:dPt>
          <c:dPt>
            <c:idx val="18"/>
            <c:invertIfNegative val="0"/>
            <c:bubble3D val="0"/>
            <c:extLst>
              <c:ext xmlns:c16="http://schemas.microsoft.com/office/drawing/2014/chart" uri="{C3380CC4-5D6E-409C-BE32-E72D297353CC}">
                <c16:uniqueId val="{00000011-F8CE-4973-82D6-6ABC2E64A3C2}"/>
              </c:ext>
            </c:extLst>
          </c:dPt>
          <c:dPt>
            <c:idx val="20"/>
            <c:invertIfNegative val="0"/>
            <c:bubble3D val="0"/>
            <c:spPr>
              <a:solidFill>
                <a:srgbClr val="FFC000"/>
              </a:solidFill>
            </c:spPr>
            <c:extLst>
              <c:ext xmlns:c16="http://schemas.microsoft.com/office/drawing/2014/chart" uri="{C3380CC4-5D6E-409C-BE32-E72D297353CC}">
                <c16:uniqueId val="{00000012-0013-4D10-B20D-BAABF09FBFED}"/>
              </c:ext>
            </c:extLst>
          </c:dPt>
          <c:dLbls>
            <c:dLbl>
              <c:idx val="9"/>
              <c:layout>
                <c:manualLayout>
                  <c:x val="-1.1982432384018818E-16"/>
                  <c:y val="8.300223329821993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68F-4C05-B5C7-B3FD4CD23369}"/>
                </c:ext>
              </c:extLst>
            </c:dLbl>
            <c:dLbl>
              <c:idx val="19"/>
              <c:layout>
                <c:manualLayout>
                  <c:x val="-1.1644783988622305E-16"/>
                  <c:y val="-2.2207397861270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013-4D10-B20D-BAABF09FBFED}"/>
                </c:ext>
              </c:extLst>
            </c:dLbl>
            <c:numFmt formatCode="0.0%" sourceLinked="0"/>
            <c:spPr>
              <a:noFill/>
              <a:ln>
                <a:noFill/>
              </a:ln>
              <a:effectLst/>
            </c:spPr>
            <c:txPr>
              <a:bodyPr/>
              <a:lstStyle/>
              <a:p>
                <a:pPr>
                  <a:defRPr sz="7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extLst>
                <c:ext xmlns:c15="http://schemas.microsoft.com/office/drawing/2012/chart" uri="{02D57815-91ED-43cb-92C2-25804820EDAC}">
                  <c15:fullRef>
                    <c15:sqref>'F152 ovino'!$G$17:$H$61</c15:sqref>
                  </c15:fullRef>
                </c:ext>
              </c:extLst>
              <c:f>'F152 ovino'!$G$41:$H$61</c:f>
              <c:multiLvlStrCache>
                <c:ptCount val="2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lvl>
                <c:lvl>
                  <c:pt idx="0">
                    <c:v>2019 - 2020</c:v>
                  </c:pt>
                  <c:pt idx="12">
                    <c:v>2020-2021</c:v>
                  </c:pt>
                </c:lvl>
              </c:multiLvlStrCache>
            </c:multiLvlStrRef>
          </c:cat>
          <c:val>
            <c:numRef>
              <c:extLst>
                <c:ext xmlns:c15="http://schemas.microsoft.com/office/drawing/2012/chart" uri="{02D57815-91ED-43cb-92C2-25804820EDAC}">
                  <c15:fullRef>
                    <c15:sqref>'F152 ovino'!$J$17:$J$61</c15:sqref>
                  </c15:fullRef>
                </c:ext>
              </c:extLst>
              <c:f>'F152 ovino'!$J$41:$J$61</c:f>
              <c:numCache>
                <c:formatCode>0.0%</c:formatCode>
                <c:ptCount val="21"/>
                <c:pt idx="0">
                  <c:v>-0.12121212121212122</c:v>
                </c:pt>
                <c:pt idx="1">
                  <c:v>-0.14814814814814814</c:v>
                </c:pt>
                <c:pt idx="2">
                  <c:v>-0.25</c:v>
                </c:pt>
                <c:pt idx="3">
                  <c:v>-0.63636363636363635</c:v>
                </c:pt>
                <c:pt idx="4">
                  <c:v>-0.44444444444444442</c:v>
                </c:pt>
                <c:pt idx="5">
                  <c:v>-0.20833333333333337</c:v>
                </c:pt>
                <c:pt idx="6">
                  <c:v>-0.16666666666666663</c:v>
                </c:pt>
                <c:pt idx="7">
                  <c:v>-0.19999999999999996</c:v>
                </c:pt>
                <c:pt idx="8">
                  <c:v>-0.1428571428571429</c:v>
                </c:pt>
                <c:pt idx="9">
                  <c:v>-6.4516129032258118E-2</c:v>
                </c:pt>
                <c:pt idx="10">
                  <c:v>-0.3571428571428571</c:v>
                </c:pt>
                <c:pt idx="11">
                  <c:v>0.11111111111111116</c:v>
                </c:pt>
                <c:pt idx="12">
                  <c:v>-0.2068965517241379</c:v>
                </c:pt>
                <c:pt idx="13">
                  <c:v>-0.21739130434782605</c:v>
                </c:pt>
                <c:pt idx="14">
                  <c:v>0.26666666666666661</c:v>
                </c:pt>
                <c:pt idx="15">
                  <c:v>1.875</c:v>
                </c:pt>
                <c:pt idx="16">
                  <c:v>0.66666666666666674</c:v>
                </c:pt>
                <c:pt idx="17">
                  <c:v>0.31578947368421062</c:v>
                </c:pt>
                <c:pt idx="18">
                  <c:v>0.12000000000000011</c:v>
                </c:pt>
                <c:pt idx="19">
                  <c:v>0.20833333333333326</c:v>
                </c:pt>
                <c:pt idx="20">
                  <c:v>0.125</c:v>
                </c:pt>
              </c:numCache>
            </c:numRef>
          </c:val>
          <c:extLst>
            <c:ext xmlns:c16="http://schemas.microsoft.com/office/drawing/2014/chart" uri="{C3380CC4-5D6E-409C-BE32-E72D297353CC}">
              <c16:uniqueId val="{00000010-B68F-4C05-B5C7-B3FD4CD23369}"/>
            </c:ext>
          </c:extLst>
        </c:ser>
        <c:dLbls>
          <c:showLegendKey val="0"/>
          <c:showVal val="0"/>
          <c:showCatName val="0"/>
          <c:showSerName val="0"/>
          <c:showPercent val="0"/>
          <c:showBubbleSize val="0"/>
        </c:dLbls>
        <c:gapWidth val="150"/>
        <c:axId val="3681424"/>
        <c:axId val="3681816"/>
      </c:barChart>
      <c:catAx>
        <c:axId val="3681424"/>
        <c:scaling>
          <c:orientation val="minMax"/>
        </c:scaling>
        <c:delete val="0"/>
        <c:axPos val="b"/>
        <c:numFmt formatCode="General" sourceLinked="0"/>
        <c:majorTickMark val="none"/>
        <c:minorTickMark val="none"/>
        <c:tickLblPos val="low"/>
        <c:txPr>
          <a:bodyPr/>
          <a:lstStyle/>
          <a:p>
            <a:pPr>
              <a:defRPr sz="600">
                <a:latin typeface="Arial" panose="020B0604020202020204" pitchFamily="34" charset="0"/>
                <a:cs typeface="Arial" panose="020B0604020202020204" pitchFamily="34" charset="0"/>
              </a:defRPr>
            </a:pPr>
            <a:endParaRPr lang="es-MX"/>
          </a:p>
        </c:txPr>
        <c:crossAx val="3681816"/>
        <c:crosses val="autoZero"/>
        <c:auto val="1"/>
        <c:lblAlgn val="ctr"/>
        <c:lblOffset val="100"/>
        <c:noMultiLvlLbl val="0"/>
      </c:catAx>
      <c:valAx>
        <c:axId val="3681816"/>
        <c:scaling>
          <c:orientation val="minMax"/>
        </c:scaling>
        <c:delete val="1"/>
        <c:axPos val="l"/>
        <c:numFmt formatCode="0.0%" sourceLinked="1"/>
        <c:majorTickMark val="none"/>
        <c:minorTickMark val="none"/>
        <c:tickLblPos val="nextTo"/>
        <c:crossAx val="3681424"/>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s-MX" sz="900">
                <a:latin typeface="Arial" panose="020B0604020202020204" pitchFamily="34" charset="0"/>
                <a:cs typeface="Arial" panose="020B0604020202020204" pitchFamily="34" charset="0"/>
              </a:rPr>
              <a:t>Ganado</a:t>
            </a:r>
            <a:r>
              <a:rPr lang="es-MX" sz="900" baseline="0">
                <a:latin typeface="Arial" panose="020B0604020202020204" pitchFamily="34" charset="0"/>
                <a:cs typeface="Arial" panose="020B0604020202020204" pitchFamily="34" charset="0"/>
              </a:rPr>
              <a:t> porcino</a:t>
            </a:r>
            <a:endParaRPr lang="es-MX" sz="900">
              <a:latin typeface="Arial" panose="020B0604020202020204" pitchFamily="34" charset="0"/>
              <a:cs typeface="Arial" panose="020B0604020202020204" pitchFamily="34" charset="0"/>
            </a:endParaRPr>
          </a:p>
        </c:rich>
      </c:tx>
      <c:overlay val="0"/>
    </c:title>
    <c:autoTitleDeleted val="0"/>
    <c:plotArea>
      <c:layout>
        <c:manualLayout>
          <c:layoutTarget val="inner"/>
          <c:xMode val="edge"/>
          <c:yMode val="edge"/>
          <c:x val="3.6429872495446269E-2"/>
          <c:y val="5.8462980474522794E-2"/>
          <c:w val="0.95777729969546155"/>
          <c:h val="0.83969827934405039"/>
        </c:manualLayout>
      </c:layout>
      <c:barChart>
        <c:barDir val="col"/>
        <c:grouping val="clustered"/>
        <c:varyColors val="0"/>
        <c:ser>
          <c:idx val="1"/>
          <c:order val="0"/>
          <c:tx>
            <c:strRef>
              <c:f>'F152 porcino'!$J$16</c:f>
              <c:strCache>
                <c:ptCount val="1"/>
                <c:pt idx="0">
                  <c:v>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E914-48BF-816B-328DF569801C}"/>
              </c:ext>
            </c:extLst>
          </c:dPt>
          <c:dPt>
            <c:idx val="1"/>
            <c:invertIfNegative val="0"/>
            <c:bubble3D val="0"/>
            <c:extLst>
              <c:ext xmlns:c16="http://schemas.microsoft.com/office/drawing/2014/chart" uri="{C3380CC4-5D6E-409C-BE32-E72D297353CC}">
                <c16:uniqueId val="{00000001-E914-48BF-816B-328DF569801C}"/>
              </c:ext>
            </c:extLst>
          </c:dPt>
          <c:dPt>
            <c:idx val="2"/>
            <c:invertIfNegative val="0"/>
            <c:bubble3D val="0"/>
            <c:extLst>
              <c:ext xmlns:c16="http://schemas.microsoft.com/office/drawing/2014/chart" uri="{C3380CC4-5D6E-409C-BE32-E72D297353CC}">
                <c16:uniqueId val="{00000002-E914-48BF-816B-328DF569801C}"/>
              </c:ext>
            </c:extLst>
          </c:dPt>
          <c:dPt>
            <c:idx val="3"/>
            <c:invertIfNegative val="0"/>
            <c:bubble3D val="0"/>
            <c:extLst>
              <c:ext xmlns:c16="http://schemas.microsoft.com/office/drawing/2014/chart" uri="{C3380CC4-5D6E-409C-BE32-E72D297353CC}">
                <c16:uniqueId val="{00000003-E914-48BF-816B-328DF569801C}"/>
              </c:ext>
            </c:extLst>
          </c:dPt>
          <c:dPt>
            <c:idx val="4"/>
            <c:invertIfNegative val="0"/>
            <c:bubble3D val="0"/>
            <c:extLst>
              <c:ext xmlns:c16="http://schemas.microsoft.com/office/drawing/2014/chart" uri="{C3380CC4-5D6E-409C-BE32-E72D297353CC}">
                <c16:uniqueId val="{00000004-E914-48BF-816B-328DF569801C}"/>
              </c:ext>
            </c:extLst>
          </c:dPt>
          <c:dPt>
            <c:idx val="5"/>
            <c:invertIfNegative val="0"/>
            <c:bubble3D val="0"/>
            <c:extLst>
              <c:ext xmlns:c16="http://schemas.microsoft.com/office/drawing/2014/chart" uri="{C3380CC4-5D6E-409C-BE32-E72D297353CC}">
                <c16:uniqueId val="{00000005-E914-48BF-816B-328DF569801C}"/>
              </c:ext>
            </c:extLst>
          </c:dPt>
          <c:dPt>
            <c:idx val="6"/>
            <c:invertIfNegative val="0"/>
            <c:bubble3D val="0"/>
            <c:extLst>
              <c:ext xmlns:c16="http://schemas.microsoft.com/office/drawing/2014/chart" uri="{C3380CC4-5D6E-409C-BE32-E72D297353CC}">
                <c16:uniqueId val="{00000006-E914-48BF-816B-328DF569801C}"/>
              </c:ext>
            </c:extLst>
          </c:dPt>
          <c:dPt>
            <c:idx val="7"/>
            <c:invertIfNegative val="0"/>
            <c:bubble3D val="0"/>
            <c:extLst>
              <c:ext xmlns:c16="http://schemas.microsoft.com/office/drawing/2014/chart" uri="{C3380CC4-5D6E-409C-BE32-E72D297353CC}">
                <c16:uniqueId val="{00000007-E914-48BF-816B-328DF569801C}"/>
              </c:ext>
            </c:extLst>
          </c:dPt>
          <c:dPt>
            <c:idx val="8"/>
            <c:invertIfNegative val="0"/>
            <c:bubble3D val="0"/>
            <c:extLst>
              <c:ext xmlns:c16="http://schemas.microsoft.com/office/drawing/2014/chart" uri="{C3380CC4-5D6E-409C-BE32-E72D297353CC}">
                <c16:uniqueId val="{00000008-E914-48BF-816B-328DF569801C}"/>
              </c:ext>
            </c:extLst>
          </c:dPt>
          <c:dPt>
            <c:idx val="9"/>
            <c:invertIfNegative val="0"/>
            <c:bubble3D val="0"/>
            <c:extLst>
              <c:ext xmlns:c16="http://schemas.microsoft.com/office/drawing/2014/chart" uri="{C3380CC4-5D6E-409C-BE32-E72D297353CC}">
                <c16:uniqueId val="{00000009-E914-48BF-816B-328DF569801C}"/>
              </c:ext>
            </c:extLst>
          </c:dPt>
          <c:dPt>
            <c:idx val="10"/>
            <c:invertIfNegative val="0"/>
            <c:bubble3D val="0"/>
            <c:extLst>
              <c:ext xmlns:c16="http://schemas.microsoft.com/office/drawing/2014/chart" uri="{C3380CC4-5D6E-409C-BE32-E72D297353CC}">
                <c16:uniqueId val="{0000000A-E914-48BF-816B-328DF569801C}"/>
              </c:ext>
            </c:extLst>
          </c:dPt>
          <c:dPt>
            <c:idx val="11"/>
            <c:invertIfNegative val="0"/>
            <c:bubble3D val="0"/>
            <c:extLst>
              <c:ext xmlns:c16="http://schemas.microsoft.com/office/drawing/2014/chart" uri="{C3380CC4-5D6E-409C-BE32-E72D297353CC}">
                <c16:uniqueId val="{0000000B-E914-48BF-816B-328DF569801C}"/>
              </c:ext>
            </c:extLst>
          </c:dPt>
          <c:dPt>
            <c:idx val="12"/>
            <c:invertIfNegative val="0"/>
            <c:bubble3D val="0"/>
            <c:extLst>
              <c:ext xmlns:c16="http://schemas.microsoft.com/office/drawing/2014/chart" uri="{C3380CC4-5D6E-409C-BE32-E72D297353CC}">
                <c16:uniqueId val="{0000000C-E914-48BF-816B-328DF569801C}"/>
              </c:ext>
            </c:extLst>
          </c:dPt>
          <c:dPt>
            <c:idx val="13"/>
            <c:invertIfNegative val="0"/>
            <c:bubble3D val="0"/>
            <c:extLst>
              <c:ext xmlns:c16="http://schemas.microsoft.com/office/drawing/2014/chart" uri="{C3380CC4-5D6E-409C-BE32-E72D297353CC}">
                <c16:uniqueId val="{0000000D-E914-48BF-816B-328DF569801C}"/>
              </c:ext>
            </c:extLst>
          </c:dPt>
          <c:dPt>
            <c:idx val="14"/>
            <c:invertIfNegative val="0"/>
            <c:bubble3D val="0"/>
            <c:extLst>
              <c:ext xmlns:c16="http://schemas.microsoft.com/office/drawing/2014/chart" uri="{C3380CC4-5D6E-409C-BE32-E72D297353CC}">
                <c16:uniqueId val="{0000000F-E914-48BF-816B-328DF569801C}"/>
              </c:ext>
            </c:extLst>
          </c:dPt>
          <c:dPt>
            <c:idx val="16"/>
            <c:invertIfNegative val="0"/>
            <c:bubble3D val="0"/>
            <c:extLst>
              <c:ext xmlns:c16="http://schemas.microsoft.com/office/drawing/2014/chart" uri="{C3380CC4-5D6E-409C-BE32-E72D297353CC}">
                <c16:uniqueId val="{0000000F-8D15-4980-B2E4-F94F92943E0B}"/>
              </c:ext>
            </c:extLst>
          </c:dPt>
          <c:dPt>
            <c:idx val="18"/>
            <c:invertIfNegative val="0"/>
            <c:bubble3D val="0"/>
            <c:extLst>
              <c:ext xmlns:c16="http://schemas.microsoft.com/office/drawing/2014/chart" uri="{C3380CC4-5D6E-409C-BE32-E72D297353CC}">
                <c16:uniqueId val="{00000011-517E-44ED-B400-BBAE6C239A86}"/>
              </c:ext>
            </c:extLst>
          </c:dPt>
          <c:dPt>
            <c:idx val="20"/>
            <c:invertIfNegative val="0"/>
            <c:bubble3D val="0"/>
            <c:spPr>
              <a:solidFill>
                <a:srgbClr val="FFC000"/>
              </a:solidFill>
            </c:spPr>
            <c:extLst>
              <c:ext xmlns:c16="http://schemas.microsoft.com/office/drawing/2014/chart" uri="{C3380CC4-5D6E-409C-BE32-E72D297353CC}">
                <c16:uniqueId val="{00000012-64FF-4A8F-8F6F-F57862E465BD}"/>
              </c:ext>
            </c:extLst>
          </c:dPt>
          <c:dLbls>
            <c:numFmt formatCode="0.0%" sourceLinked="0"/>
            <c:spPr>
              <a:noFill/>
              <a:ln>
                <a:noFill/>
              </a:ln>
              <a:effectLst/>
            </c:spPr>
            <c:txPr>
              <a:bodyPr/>
              <a:lstStyle/>
              <a:p>
                <a:pPr>
                  <a:defRPr sz="7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extLst>
                <c:ext xmlns:c15="http://schemas.microsoft.com/office/drawing/2012/chart" uri="{02D57815-91ED-43cb-92C2-25804820EDAC}">
                  <c15:fullRef>
                    <c15:sqref>'F152 porcino'!$G$17:$H$61</c15:sqref>
                  </c15:fullRef>
                </c:ext>
              </c:extLst>
              <c:f>'F152 porcino'!$G$41:$H$61</c:f>
              <c:multiLvlStrCache>
                <c:ptCount val="2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lvl>
                <c:lvl>
                  <c:pt idx="0">
                    <c:v>2019 - 2020</c:v>
                  </c:pt>
                  <c:pt idx="12">
                    <c:v>2020-2021</c:v>
                  </c:pt>
                </c:lvl>
              </c:multiLvlStrCache>
            </c:multiLvlStrRef>
          </c:cat>
          <c:val>
            <c:numRef>
              <c:extLst>
                <c:ext xmlns:c15="http://schemas.microsoft.com/office/drawing/2012/chart" uri="{02D57815-91ED-43cb-92C2-25804820EDAC}">
                  <c15:fullRef>
                    <c15:sqref>'F152 porcino'!$J$17:$J$61</c15:sqref>
                  </c15:fullRef>
                </c:ext>
              </c:extLst>
              <c:f>'F152 porcino'!$J$41:$J$61</c:f>
              <c:numCache>
                <c:formatCode>0.0%</c:formatCode>
                <c:ptCount val="21"/>
                <c:pt idx="0">
                  <c:v>-2.6703658748049253E-2</c:v>
                </c:pt>
                <c:pt idx="1">
                  <c:v>-0.10374429223744297</c:v>
                </c:pt>
                <c:pt idx="2">
                  <c:v>2.5855048859934948E-2</c:v>
                </c:pt>
                <c:pt idx="3">
                  <c:v>-5.0573300573300561E-2</c:v>
                </c:pt>
                <c:pt idx="4">
                  <c:v>-7.1195745410876699E-2</c:v>
                </c:pt>
                <c:pt idx="5">
                  <c:v>-1.3747645951035836E-2</c:v>
                </c:pt>
                <c:pt idx="6">
                  <c:v>-4.8993875765529271E-2</c:v>
                </c:pt>
                <c:pt idx="7">
                  <c:v>-0.11601642710472282</c:v>
                </c:pt>
                <c:pt idx="8">
                  <c:v>-4.5235446792732614E-2</c:v>
                </c:pt>
                <c:pt idx="9">
                  <c:v>-6.7357512953367893E-2</c:v>
                </c:pt>
                <c:pt idx="10">
                  <c:v>-0.17743020517995289</c:v>
                </c:pt>
                <c:pt idx="11">
                  <c:v>-9.2254784688995173E-2</c:v>
                </c:pt>
                <c:pt idx="12">
                  <c:v>-0.11722786388740425</c:v>
                </c:pt>
                <c:pt idx="13">
                  <c:v>-0.11962502547381293</c:v>
                </c:pt>
                <c:pt idx="14">
                  <c:v>-5.2192895415757112E-2</c:v>
                </c:pt>
                <c:pt idx="15">
                  <c:v>5.4561138667241771E-2</c:v>
                </c:pt>
                <c:pt idx="16">
                  <c:v>-0.14203915773919473</c:v>
                </c:pt>
                <c:pt idx="17">
                  <c:v>-0.14244796639297308</c:v>
                </c:pt>
                <c:pt idx="18">
                  <c:v>-0.11904323827046914</c:v>
                </c:pt>
                <c:pt idx="19">
                  <c:v>-8.2849399922570677E-2</c:v>
                </c:pt>
                <c:pt idx="20">
                  <c:v>-5.5339805825242672E-2</c:v>
                </c:pt>
              </c:numCache>
            </c:numRef>
          </c:val>
          <c:extLst>
            <c:ext xmlns:c16="http://schemas.microsoft.com/office/drawing/2014/chart" uri="{C3380CC4-5D6E-409C-BE32-E72D297353CC}">
              <c16:uniqueId val="{00000010-E914-48BF-816B-328DF569801C}"/>
            </c:ext>
          </c:extLst>
        </c:ser>
        <c:dLbls>
          <c:showLegendKey val="0"/>
          <c:showVal val="0"/>
          <c:showCatName val="0"/>
          <c:showSerName val="0"/>
          <c:showPercent val="0"/>
          <c:showBubbleSize val="0"/>
        </c:dLbls>
        <c:gapWidth val="150"/>
        <c:axId val="3682600"/>
        <c:axId val="3682992"/>
      </c:barChart>
      <c:catAx>
        <c:axId val="3682600"/>
        <c:scaling>
          <c:orientation val="minMax"/>
        </c:scaling>
        <c:delete val="0"/>
        <c:axPos val="b"/>
        <c:numFmt formatCode="General" sourceLinked="0"/>
        <c:majorTickMark val="none"/>
        <c:minorTickMark val="none"/>
        <c:tickLblPos val="low"/>
        <c:txPr>
          <a:bodyPr/>
          <a:lstStyle/>
          <a:p>
            <a:pPr>
              <a:defRPr sz="600">
                <a:latin typeface="Arial" panose="020B0604020202020204" pitchFamily="34" charset="0"/>
                <a:cs typeface="Arial" panose="020B0604020202020204" pitchFamily="34" charset="0"/>
              </a:defRPr>
            </a:pPr>
            <a:endParaRPr lang="es-MX"/>
          </a:p>
        </c:txPr>
        <c:crossAx val="3682992"/>
        <c:crosses val="autoZero"/>
        <c:auto val="1"/>
        <c:lblAlgn val="ctr"/>
        <c:lblOffset val="100"/>
        <c:noMultiLvlLbl val="0"/>
      </c:catAx>
      <c:valAx>
        <c:axId val="3682992"/>
        <c:scaling>
          <c:orientation val="minMax"/>
        </c:scaling>
        <c:delete val="1"/>
        <c:axPos val="l"/>
        <c:numFmt formatCode="0.0%" sourceLinked="1"/>
        <c:majorTickMark val="none"/>
        <c:minorTickMark val="none"/>
        <c:tickLblPos val="nextTo"/>
        <c:crossAx val="3682600"/>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1"/>
          <c:order val="1"/>
          <c:tx>
            <c:strRef>
              <c:f>'F16'!$E$6</c:f>
              <c:strCache>
                <c:ptCount val="1"/>
                <c:pt idx="0">
                  <c:v> Jalisco </c:v>
                </c:pt>
              </c:strCache>
            </c:strRef>
          </c:tx>
          <c:spPr>
            <a:solidFill>
              <a:srgbClr val="FBBB27"/>
            </a:solidFill>
            <a:ln>
              <a:noFill/>
            </a:ln>
            <a:effectLst/>
          </c:spPr>
          <c:invertIfNegative val="0"/>
          <c:cat>
            <c:multiLvlStrRef>
              <c:f>'F16'!$B$7:$C$73</c:f>
              <c:multiLvlStrCache>
                <c:ptCount val="6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pt idx="35">
                    <c:v>IV</c:v>
                  </c:pt>
                  <c:pt idx="36">
                    <c:v>I</c:v>
                  </c:pt>
                  <c:pt idx="37">
                    <c:v>II</c:v>
                  </c:pt>
                  <c:pt idx="38">
                    <c:v>III</c:v>
                  </c:pt>
                  <c:pt idx="39">
                    <c:v>IV</c:v>
                  </c:pt>
                  <c:pt idx="40">
                    <c:v>I</c:v>
                  </c:pt>
                  <c:pt idx="41">
                    <c:v>II</c:v>
                  </c:pt>
                  <c:pt idx="42">
                    <c:v>III</c:v>
                  </c:pt>
                  <c:pt idx="43">
                    <c:v>IV</c:v>
                  </c:pt>
                  <c:pt idx="44">
                    <c:v>I</c:v>
                  </c:pt>
                  <c:pt idx="45">
                    <c:v>II</c:v>
                  </c:pt>
                  <c:pt idx="46">
                    <c:v>III</c:v>
                  </c:pt>
                  <c:pt idx="47">
                    <c:v>IV</c:v>
                  </c:pt>
                  <c:pt idx="48">
                    <c:v>I</c:v>
                  </c:pt>
                  <c:pt idx="49">
                    <c:v>II</c:v>
                  </c:pt>
                  <c:pt idx="50">
                    <c:v>III</c:v>
                  </c:pt>
                  <c:pt idx="51">
                    <c:v>IV</c:v>
                  </c:pt>
                  <c:pt idx="52">
                    <c:v>I</c:v>
                  </c:pt>
                  <c:pt idx="53">
                    <c:v>II</c:v>
                  </c:pt>
                  <c:pt idx="54">
                    <c:v>III</c:v>
                  </c:pt>
                  <c:pt idx="55">
                    <c:v>IV</c:v>
                  </c:pt>
                  <c:pt idx="56">
                    <c:v>I</c:v>
                  </c:pt>
                  <c:pt idx="57">
                    <c:v>II</c:v>
                  </c:pt>
                  <c:pt idx="58">
                    <c:v>III</c:v>
                  </c:pt>
                  <c:pt idx="59">
                    <c:v>IV</c:v>
                  </c:pt>
                  <c:pt idx="60">
                    <c:v>I</c:v>
                  </c:pt>
                  <c:pt idx="61">
                    <c:v>II*</c:v>
                  </c:pt>
                  <c:pt idx="62">
                    <c:v>III</c:v>
                  </c:pt>
                  <c:pt idx="63">
                    <c:v>IV</c:v>
                  </c:pt>
                  <c:pt idx="64">
                    <c:v>I</c:v>
                  </c:pt>
                  <c:pt idx="65">
                    <c:v>II</c:v>
                  </c:pt>
                  <c:pt idx="66">
                    <c:v>III</c:v>
                  </c:pt>
                </c:lvl>
                <c:lvl>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pt idx="60">
                    <c:v>2020*</c:v>
                  </c:pt>
                  <c:pt idx="64">
                    <c:v>2021</c:v>
                  </c:pt>
                </c:lvl>
              </c:multiLvlStrCache>
            </c:multiLvlStrRef>
          </c:cat>
          <c:val>
            <c:numRef>
              <c:f>'F16'!$E$7:$E$73</c:f>
              <c:numCache>
                <c:formatCode>_-* #,##0.0_-;\-* #,##0.0_-;_-* "-"??_-;_-@_-</c:formatCode>
                <c:ptCount val="67"/>
                <c:pt idx="0">
                  <c:v>3.6953561499999998</c:v>
                </c:pt>
                <c:pt idx="1">
                  <c:v>2.92937336</c:v>
                </c:pt>
                <c:pt idx="2">
                  <c:v>4.2433669099999998</c:v>
                </c:pt>
                <c:pt idx="3">
                  <c:v>3.37310255</c:v>
                </c:pt>
                <c:pt idx="4">
                  <c:v>3.8589334399999999</c:v>
                </c:pt>
                <c:pt idx="5">
                  <c:v>2.7464700199999998</c:v>
                </c:pt>
                <c:pt idx="6">
                  <c:v>3.8524556900000002</c:v>
                </c:pt>
                <c:pt idx="7">
                  <c:v>3.6980418899999998</c:v>
                </c:pt>
                <c:pt idx="8">
                  <c:v>3.43606174</c:v>
                </c:pt>
                <c:pt idx="9">
                  <c:v>2.9168219500000001</c:v>
                </c:pt>
                <c:pt idx="10">
                  <c:v>3.3613946299999999</c:v>
                </c:pt>
                <c:pt idx="11">
                  <c:v>3.2051870400000002</c:v>
                </c:pt>
                <c:pt idx="12">
                  <c:v>3.4719926700000001</c:v>
                </c:pt>
                <c:pt idx="13">
                  <c:v>2.9833037299999998</c:v>
                </c:pt>
                <c:pt idx="14">
                  <c:v>3.6758823500000002</c:v>
                </c:pt>
                <c:pt idx="15">
                  <c:v>4.0294015999999999</c:v>
                </c:pt>
                <c:pt idx="16">
                  <c:v>5.3551704100000004</c:v>
                </c:pt>
                <c:pt idx="17">
                  <c:v>4.3508509499999999</c:v>
                </c:pt>
                <c:pt idx="18">
                  <c:v>5.6716955699999998</c:v>
                </c:pt>
                <c:pt idx="19">
                  <c:v>4.9239498900000003</c:v>
                </c:pt>
                <c:pt idx="20">
                  <c:v>5.1510092500000004</c:v>
                </c:pt>
                <c:pt idx="21">
                  <c:v>4.9221901600000004</c:v>
                </c:pt>
                <c:pt idx="22">
                  <c:v>5.8433323000000001</c:v>
                </c:pt>
                <c:pt idx="23">
                  <c:v>5.7772105600000003</c:v>
                </c:pt>
                <c:pt idx="24">
                  <c:v>4.8310427200000001</c:v>
                </c:pt>
                <c:pt idx="25">
                  <c:v>5.66593664</c:v>
                </c:pt>
                <c:pt idx="26">
                  <c:v>5.47365879</c:v>
                </c:pt>
                <c:pt idx="27">
                  <c:v>5.2879028899999998</c:v>
                </c:pt>
                <c:pt idx="28">
                  <c:v>4.4432757399999998</c:v>
                </c:pt>
                <c:pt idx="29">
                  <c:v>4.6289862499999996</c:v>
                </c:pt>
                <c:pt idx="30">
                  <c:v>4.8800750600000002</c:v>
                </c:pt>
                <c:pt idx="31">
                  <c:v>5.3619573799999998</c:v>
                </c:pt>
                <c:pt idx="32">
                  <c:v>4.37808946</c:v>
                </c:pt>
                <c:pt idx="33">
                  <c:v>4.5103935999999996</c:v>
                </c:pt>
                <c:pt idx="34">
                  <c:v>5.4102123600000001</c:v>
                </c:pt>
                <c:pt idx="35">
                  <c:v>5.0557575100000003</c:v>
                </c:pt>
                <c:pt idx="36">
                  <c:v>5.0830679099999996</c:v>
                </c:pt>
                <c:pt idx="37">
                  <c:v>5.0084071899999998</c:v>
                </c:pt>
                <c:pt idx="38">
                  <c:v>5.7094358500000002</c:v>
                </c:pt>
                <c:pt idx="39">
                  <c:v>4.89353149</c:v>
                </c:pt>
                <c:pt idx="40">
                  <c:v>4.0437403099999996</c:v>
                </c:pt>
                <c:pt idx="41">
                  <c:v>5.2756087599999999</c:v>
                </c:pt>
                <c:pt idx="42">
                  <c:v>5.1913043999999999</c:v>
                </c:pt>
                <c:pt idx="43">
                  <c:v>4.2720879199999997</c:v>
                </c:pt>
                <c:pt idx="44">
                  <c:v>4.1684980600000001</c:v>
                </c:pt>
                <c:pt idx="45">
                  <c:v>3.6796891700000001</c:v>
                </c:pt>
                <c:pt idx="46">
                  <c:v>3.5014769499999998</c:v>
                </c:pt>
                <c:pt idx="47">
                  <c:v>3.3245582100000002</c:v>
                </c:pt>
                <c:pt idx="48">
                  <c:v>2.7226908600000002</c:v>
                </c:pt>
                <c:pt idx="49">
                  <c:v>2.5987560799999998</c:v>
                </c:pt>
                <c:pt idx="50">
                  <c:v>3.16900804</c:v>
                </c:pt>
                <c:pt idx="51">
                  <c:v>2.93653896</c:v>
                </c:pt>
                <c:pt idx="52">
                  <c:v>2.3479414300000001</c:v>
                </c:pt>
                <c:pt idx="53">
                  <c:v>3.0411718300000001</c:v>
                </c:pt>
                <c:pt idx="54">
                  <c:v>3.0576378100000001</c:v>
                </c:pt>
                <c:pt idx="55">
                  <c:v>2.5498043199999998</c:v>
                </c:pt>
                <c:pt idx="56">
                  <c:v>2.6216510199999998</c:v>
                </c:pt>
                <c:pt idx="57">
                  <c:v>2.9753579499999998</c:v>
                </c:pt>
                <c:pt idx="58">
                  <c:v>3.2149724800000001</c:v>
                </c:pt>
                <c:pt idx="59">
                  <c:v>3.1536607800000001</c:v>
                </c:pt>
                <c:pt idx="60">
                  <c:v>2.9374560000000001</c:v>
                </c:pt>
                <c:pt idx="61">
                  <c:v>4.1598062785689365</c:v>
                </c:pt>
                <c:pt idx="62">
                  <c:v>5.0007939300000004</c:v>
                </c:pt>
                <c:pt idx="63">
                  <c:v>4.1023746299999999</c:v>
                </c:pt>
                <c:pt idx="64">
                  <c:v>3.7193999999999998</c:v>
                </c:pt>
                <c:pt idx="65">
                  <c:v>3.3462999999999998</c:v>
                </c:pt>
                <c:pt idx="66">
                  <c:v>3.3863619143831292</c:v>
                </c:pt>
              </c:numCache>
            </c:numRef>
          </c:val>
          <c:extLst>
            <c:ext xmlns:c16="http://schemas.microsoft.com/office/drawing/2014/chart" uri="{C3380CC4-5D6E-409C-BE32-E72D297353CC}">
              <c16:uniqueId val="{00000000-F61B-4E65-9F8B-29F404A73F6C}"/>
            </c:ext>
          </c:extLst>
        </c:ser>
        <c:dLbls>
          <c:showLegendKey val="0"/>
          <c:showVal val="0"/>
          <c:showCatName val="0"/>
          <c:showSerName val="0"/>
          <c:showPercent val="0"/>
          <c:showBubbleSize val="0"/>
        </c:dLbls>
        <c:gapWidth val="150"/>
        <c:axId val="298196847"/>
        <c:axId val="394456927"/>
      </c:barChart>
      <c:lineChart>
        <c:grouping val="standard"/>
        <c:varyColors val="0"/>
        <c:ser>
          <c:idx val="0"/>
          <c:order val="0"/>
          <c:tx>
            <c:strRef>
              <c:f>'F16'!$D$6</c:f>
              <c:strCache>
                <c:ptCount val="1"/>
                <c:pt idx="0">
                  <c:v> Nacional </c:v>
                </c:pt>
              </c:strCache>
            </c:strRef>
          </c:tx>
          <c:spPr>
            <a:ln w="28575" cap="rnd">
              <a:solidFill>
                <a:srgbClr val="95682B"/>
              </a:solidFill>
              <a:round/>
            </a:ln>
            <a:effectLst/>
          </c:spPr>
          <c:marker>
            <c:symbol val="none"/>
          </c:marker>
          <c:cat>
            <c:multiLvlStrRef>
              <c:f>'F16'!$B$7:$C$73</c:f>
              <c:multiLvlStrCache>
                <c:ptCount val="6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pt idx="35">
                    <c:v>IV</c:v>
                  </c:pt>
                  <c:pt idx="36">
                    <c:v>I</c:v>
                  </c:pt>
                  <c:pt idx="37">
                    <c:v>II</c:v>
                  </c:pt>
                  <c:pt idx="38">
                    <c:v>III</c:v>
                  </c:pt>
                  <c:pt idx="39">
                    <c:v>IV</c:v>
                  </c:pt>
                  <c:pt idx="40">
                    <c:v>I</c:v>
                  </c:pt>
                  <c:pt idx="41">
                    <c:v>II</c:v>
                  </c:pt>
                  <c:pt idx="42">
                    <c:v>III</c:v>
                  </c:pt>
                  <c:pt idx="43">
                    <c:v>IV</c:v>
                  </c:pt>
                  <c:pt idx="44">
                    <c:v>I</c:v>
                  </c:pt>
                  <c:pt idx="45">
                    <c:v>II</c:v>
                  </c:pt>
                  <c:pt idx="46">
                    <c:v>III</c:v>
                  </c:pt>
                  <c:pt idx="47">
                    <c:v>IV</c:v>
                  </c:pt>
                  <c:pt idx="48">
                    <c:v>I</c:v>
                  </c:pt>
                  <c:pt idx="49">
                    <c:v>II</c:v>
                  </c:pt>
                  <c:pt idx="50">
                    <c:v>III</c:v>
                  </c:pt>
                  <c:pt idx="51">
                    <c:v>IV</c:v>
                  </c:pt>
                  <c:pt idx="52">
                    <c:v>I</c:v>
                  </c:pt>
                  <c:pt idx="53">
                    <c:v>II</c:v>
                  </c:pt>
                  <c:pt idx="54">
                    <c:v>III</c:v>
                  </c:pt>
                  <c:pt idx="55">
                    <c:v>IV</c:v>
                  </c:pt>
                  <c:pt idx="56">
                    <c:v>I</c:v>
                  </c:pt>
                  <c:pt idx="57">
                    <c:v>II</c:v>
                  </c:pt>
                  <c:pt idx="58">
                    <c:v>III</c:v>
                  </c:pt>
                  <c:pt idx="59">
                    <c:v>IV</c:v>
                  </c:pt>
                  <c:pt idx="60">
                    <c:v>I</c:v>
                  </c:pt>
                  <c:pt idx="61">
                    <c:v>II*</c:v>
                  </c:pt>
                  <c:pt idx="62">
                    <c:v>III</c:v>
                  </c:pt>
                  <c:pt idx="63">
                    <c:v>IV</c:v>
                  </c:pt>
                  <c:pt idx="64">
                    <c:v>I</c:v>
                  </c:pt>
                  <c:pt idx="65">
                    <c:v>II</c:v>
                  </c:pt>
                  <c:pt idx="66">
                    <c:v>III</c:v>
                  </c:pt>
                </c:lvl>
                <c:lvl>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pt idx="60">
                    <c:v>2020*</c:v>
                  </c:pt>
                  <c:pt idx="64">
                    <c:v>2021</c:v>
                  </c:pt>
                </c:lvl>
              </c:multiLvlStrCache>
            </c:multiLvlStrRef>
          </c:cat>
          <c:val>
            <c:numRef>
              <c:f>'F16'!$D$7:$D$73</c:f>
              <c:numCache>
                <c:formatCode>_-* #,##0.0_-;\-* #,##0.0_-;_-* "-"??_-;_-@_-</c:formatCode>
                <c:ptCount val="67"/>
                <c:pt idx="0">
                  <c:v>3.8486702699999999</c:v>
                </c:pt>
                <c:pt idx="1">
                  <c:v>3.4820517</c:v>
                </c:pt>
                <c:pt idx="2">
                  <c:v>3.78476882</c:v>
                </c:pt>
                <c:pt idx="3">
                  <c:v>3.1230642799999999</c:v>
                </c:pt>
                <c:pt idx="4">
                  <c:v>3.5324235499999999</c:v>
                </c:pt>
                <c:pt idx="5">
                  <c:v>3.1364841000000001</c:v>
                </c:pt>
                <c:pt idx="6">
                  <c:v>3.9917883199999999</c:v>
                </c:pt>
                <c:pt idx="7">
                  <c:v>3.5944521100000002</c:v>
                </c:pt>
                <c:pt idx="8">
                  <c:v>3.94740687</c:v>
                </c:pt>
                <c:pt idx="9">
                  <c:v>3.33220794</c:v>
                </c:pt>
                <c:pt idx="10">
                  <c:v>3.8440397800000001</c:v>
                </c:pt>
                <c:pt idx="11">
                  <c:v>3.4625736900000001</c:v>
                </c:pt>
                <c:pt idx="12">
                  <c:v>3.8775179199999998</c:v>
                </c:pt>
                <c:pt idx="13">
                  <c:v>3.4373165800000001</c:v>
                </c:pt>
                <c:pt idx="14">
                  <c:v>4.1185538299999997</c:v>
                </c:pt>
                <c:pt idx="15">
                  <c:v>4.1814290600000001</c:v>
                </c:pt>
                <c:pt idx="16">
                  <c:v>5.0034586499999998</c:v>
                </c:pt>
                <c:pt idx="17">
                  <c:v>5.1125338100000004</c:v>
                </c:pt>
                <c:pt idx="18">
                  <c:v>6.1457954800000003</c:v>
                </c:pt>
                <c:pt idx="19">
                  <c:v>5.2349478300000003</c:v>
                </c:pt>
                <c:pt idx="20">
                  <c:v>5.29430713</c:v>
                </c:pt>
                <c:pt idx="21">
                  <c:v>5.1604851900000002</c:v>
                </c:pt>
                <c:pt idx="22">
                  <c:v>5.5650380500000001</c:v>
                </c:pt>
                <c:pt idx="23">
                  <c:v>5.2946614600000004</c:v>
                </c:pt>
                <c:pt idx="24">
                  <c:v>5.1527560899999996</c:v>
                </c:pt>
                <c:pt idx="25">
                  <c:v>5.2352777499999998</c:v>
                </c:pt>
                <c:pt idx="26">
                  <c:v>5.5386303300000002</c:v>
                </c:pt>
                <c:pt idx="27">
                  <c:v>4.8550478999999997</c:v>
                </c:pt>
                <c:pt idx="28">
                  <c:v>4.9142007100000002</c:v>
                </c:pt>
                <c:pt idx="29">
                  <c:v>4.8056208500000004</c:v>
                </c:pt>
                <c:pt idx="30">
                  <c:v>5.1072225400000004</c:v>
                </c:pt>
                <c:pt idx="31">
                  <c:v>4.8632605499999997</c:v>
                </c:pt>
                <c:pt idx="32">
                  <c:v>4.8950285200000003</c:v>
                </c:pt>
                <c:pt idx="33">
                  <c:v>5.0093316699999999</c:v>
                </c:pt>
                <c:pt idx="34">
                  <c:v>5.2372823799999999</c:v>
                </c:pt>
                <c:pt idx="35">
                  <c:v>4.6309833300000003</c:v>
                </c:pt>
                <c:pt idx="36">
                  <c:v>4.80628045</c:v>
                </c:pt>
                <c:pt idx="37">
                  <c:v>4.8907288800000002</c:v>
                </c:pt>
                <c:pt idx="38">
                  <c:v>5.2435176800000001</c:v>
                </c:pt>
                <c:pt idx="39">
                  <c:v>4.3843257500000004</c:v>
                </c:pt>
                <c:pt idx="40">
                  <c:v>4.2335500100000001</c:v>
                </c:pt>
                <c:pt idx="41">
                  <c:v>4.3471517300000002</c:v>
                </c:pt>
                <c:pt idx="42">
                  <c:v>4.5980946300000003</c:v>
                </c:pt>
                <c:pt idx="43">
                  <c:v>4.1637965599999998</c:v>
                </c:pt>
                <c:pt idx="44">
                  <c:v>4.04398079</c:v>
                </c:pt>
                <c:pt idx="45">
                  <c:v>3.9334929199999999</c:v>
                </c:pt>
                <c:pt idx="46">
                  <c:v>4.0269808999999999</c:v>
                </c:pt>
                <c:pt idx="47">
                  <c:v>3.5368429199999998</c:v>
                </c:pt>
                <c:pt idx="48">
                  <c:v>3.393753031758</c:v>
                </c:pt>
                <c:pt idx="49">
                  <c:v>3.4588899899999999</c:v>
                </c:pt>
                <c:pt idx="50">
                  <c:v>3.5520912600000001</c:v>
                </c:pt>
                <c:pt idx="51">
                  <c:v>3.3471764799999999</c:v>
                </c:pt>
                <c:pt idx="52">
                  <c:v>3.1394627800000001</c:v>
                </c:pt>
                <c:pt idx="53">
                  <c:v>3.33940671</c:v>
                </c:pt>
                <c:pt idx="54">
                  <c:v>3.4563963000000002</c:v>
                </c:pt>
                <c:pt idx="55">
                  <c:v>3.2639889100000001</c:v>
                </c:pt>
                <c:pt idx="56">
                  <c:v>3.3659108899999999</c:v>
                </c:pt>
                <c:pt idx="57">
                  <c:v>3.5372309400000002</c:v>
                </c:pt>
                <c:pt idx="58">
                  <c:v>3.7448192499999999</c:v>
                </c:pt>
                <c:pt idx="59">
                  <c:v>3.3701578200000002</c:v>
                </c:pt>
                <c:pt idx="60">
                  <c:v>3.4315848999999998</c:v>
                </c:pt>
                <c:pt idx="61">
                  <c:v>4.7904666666670002</c:v>
                </c:pt>
                <c:pt idx="62">
                  <c:v>5.1539773999999996</c:v>
                </c:pt>
                <c:pt idx="63">
                  <c:v>4.5623572100000001</c:v>
                </c:pt>
                <c:pt idx="64">
                  <c:v>4.3547000000000002</c:v>
                </c:pt>
                <c:pt idx="65">
                  <c:v>4.2060000000000004</c:v>
                </c:pt>
                <c:pt idx="66">
                  <c:v>4.2382999999999997</c:v>
                </c:pt>
              </c:numCache>
            </c:numRef>
          </c:val>
          <c:smooth val="0"/>
          <c:extLst>
            <c:ext xmlns:c16="http://schemas.microsoft.com/office/drawing/2014/chart" uri="{C3380CC4-5D6E-409C-BE32-E72D297353CC}">
              <c16:uniqueId val="{00000001-F61B-4E65-9F8B-29F404A73F6C}"/>
            </c:ext>
          </c:extLst>
        </c:ser>
        <c:dLbls>
          <c:showLegendKey val="0"/>
          <c:showVal val="0"/>
          <c:showCatName val="0"/>
          <c:showSerName val="0"/>
          <c:showPercent val="0"/>
          <c:showBubbleSize val="0"/>
        </c:dLbls>
        <c:marker val="1"/>
        <c:smooth val="0"/>
        <c:axId val="298196847"/>
        <c:axId val="394456927"/>
      </c:lineChart>
      <c:catAx>
        <c:axId val="2981968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94456927"/>
        <c:crosses val="autoZero"/>
        <c:auto val="0"/>
        <c:lblAlgn val="ctr"/>
        <c:lblOffset val="100"/>
        <c:tickMarkSkip val="1"/>
        <c:noMultiLvlLbl val="0"/>
      </c:catAx>
      <c:valAx>
        <c:axId val="394456927"/>
        <c:scaling>
          <c:orientation val="minMax"/>
        </c:scaling>
        <c:delete val="0"/>
        <c:axPos val="l"/>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981968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E366-43D8-A1B5-420993E6CEBC}"/>
              </c:ext>
            </c:extLst>
          </c:dPt>
          <c:dPt>
            <c:idx val="1"/>
            <c:invertIfNegative val="0"/>
            <c:bubble3D val="0"/>
            <c:spPr>
              <a:solidFill>
                <a:srgbClr val="7C878E"/>
              </a:solidFill>
              <a:ln>
                <a:noFill/>
              </a:ln>
              <a:effectLst/>
            </c:spPr>
            <c:extLst>
              <c:ext xmlns:c16="http://schemas.microsoft.com/office/drawing/2014/chart" uri="{C3380CC4-5D6E-409C-BE32-E72D297353CC}">
                <c16:uniqueId val="{00000003-E366-43D8-A1B5-420993E6CEBC}"/>
              </c:ext>
            </c:extLst>
          </c:dPt>
          <c:dPt>
            <c:idx val="2"/>
            <c:invertIfNegative val="0"/>
            <c:bubble3D val="0"/>
            <c:spPr>
              <a:solidFill>
                <a:srgbClr val="7C878E"/>
              </a:solidFill>
              <a:ln>
                <a:noFill/>
              </a:ln>
              <a:effectLst/>
            </c:spPr>
            <c:extLst>
              <c:ext xmlns:c16="http://schemas.microsoft.com/office/drawing/2014/chart" uri="{C3380CC4-5D6E-409C-BE32-E72D297353CC}">
                <c16:uniqueId val="{00000005-E366-43D8-A1B5-420993E6CEBC}"/>
              </c:ext>
            </c:extLst>
          </c:dPt>
          <c:dPt>
            <c:idx val="3"/>
            <c:invertIfNegative val="0"/>
            <c:bubble3D val="0"/>
            <c:spPr>
              <a:solidFill>
                <a:srgbClr val="7C878E"/>
              </a:solidFill>
              <a:ln>
                <a:noFill/>
              </a:ln>
              <a:effectLst/>
            </c:spPr>
            <c:extLst>
              <c:ext xmlns:c16="http://schemas.microsoft.com/office/drawing/2014/chart" uri="{C3380CC4-5D6E-409C-BE32-E72D297353CC}">
                <c16:uniqueId val="{00000007-E366-43D8-A1B5-420993E6CEBC}"/>
              </c:ext>
            </c:extLst>
          </c:dPt>
          <c:dPt>
            <c:idx val="4"/>
            <c:invertIfNegative val="0"/>
            <c:bubble3D val="0"/>
            <c:spPr>
              <a:solidFill>
                <a:srgbClr val="7C878E"/>
              </a:solidFill>
              <a:ln>
                <a:noFill/>
              </a:ln>
              <a:effectLst/>
            </c:spPr>
            <c:extLst>
              <c:ext xmlns:c16="http://schemas.microsoft.com/office/drawing/2014/chart" uri="{C3380CC4-5D6E-409C-BE32-E72D297353CC}">
                <c16:uniqueId val="{00000009-E366-43D8-A1B5-420993E6CEBC}"/>
              </c:ext>
            </c:extLst>
          </c:dPt>
          <c:dPt>
            <c:idx val="5"/>
            <c:invertIfNegative val="0"/>
            <c:bubble3D val="0"/>
            <c:spPr>
              <a:solidFill>
                <a:srgbClr val="7C878E"/>
              </a:solidFill>
              <a:ln>
                <a:noFill/>
              </a:ln>
              <a:effectLst/>
            </c:spPr>
            <c:extLst>
              <c:ext xmlns:c16="http://schemas.microsoft.com/office/drawing/2014/chart" uri="{C3380CC4-5D6E-409C-BE32-E72D297353CC}">
                <c16:uniqueId val="{0000000B-E366-43D8-A1B5-420993E6CEBC}"/>
              </c:ext>
            </c:extLst>
          </c:dPt>
          <c:dPt>
            <c:idx val="6"/>
            <c:invertIfNegative val="0"/>
            <c:bubble3D val="0"/>
            <c:spPr>
              <a:solidFill>
                <a:srgbClr val="7C878E"/>
              </a:solidFill>
              <a:ln>
                <a:noFill/>
              </a:ln>
              <a:effectLst/>
            </c:spPr>
            <c:extLst>
              <c:ext xmlns:c16="http://schemas.microsoft.com/office/drawing/2014/chart" uri="{C3380CC4-5D6E-409C-BE32-E72D297353CC}">
                <c16:uniqueId val="{0000000D-E366-43D8-A1B5-420993E6CEBC}"/>
              </c:ext>
            </c:extLst>
          </c:dPt>
          <c:dPt>
            <c:idx val="7"/>
            <c:invertIfNegative val="0"/>
            <c:bubble3D val="0"/>
            <c:spPr>
              <a:solidFill>
                <a:srgbClr val="7C878E"/>
              </a:solidFill>
              <a:ln>
                <a:noFill/>
              </a:ln>
              <a:effectLst/>
            </c:spPr>
            <c:extLst>
              <c:ext xmlns:c16="http://schemas.microsoft.com/office/drawing/2014/chart" uri="{C3380CC4-5D6E-409C-BE32-E72D297353CC}">
                <c16:uniqueId val="{0000000F-E366-43D8-A1B5-420993E6CEBC}"/>
              </c:ext>
            </c:extLst>
          </c:dPt>
          <c:dPt>
            <c:idx val="8"/>
            <c:invertIfNegative val="0"/>
            <c:bubble3D val="0"/>
            <c:spPr>
              <a:solidFill>
                <a:srgbClr val="7C878E"/>
              </a:solidFill>
              <a:ln>
                <a:noFill/>
              </a:ln>
              <a:effectLst/>
            </c:spPr>
            <c:extLst>
              <c:ext xmlns:c16="http://schemas.microsoft.com/office/drawing/2014/chart" uri="{C3380CC4-5D6E-409C-BE32-E72D297353CC}">
                <c16:uniqueId val="{00000011-E366-43D8-A1B5-420993E6CEBC}"/>
              </c:ext>
            </c:extLst>
          </c:dPt>
          <c:dPt>
            <c:idx val="9"/>
            <c:invertIfNegative val="0"/>
            <c:bubble3D val="0"/>
            <c:spPr>
              <a:solidFill>
                <a:srgbClr val="7C878E"/>
              </a:solidFill>
              <a:ln>
                <a:noFill/>
              </a:ln>
              <a:effectLst/>
            </c:spPr>
            <c:extLst>
              <c:ext xmlns:c16="http://schemas.microsoft.com/office/drawing/2014/chart" uri="{C3380CC4-5D6E-409C-BE32-E72D297353CC}">
                <c16:uniqueId val="{00000013-E366-43D8-A1B5-420993E6CEBC}"/>
              </c:ext>
            </c:extLst>
          </c:dPt>
          <c:dPt>
            <c:idx val="10"/>
            <c:invertIfNegative val="0"/>
            <c:bubble3D val="0"/>
            <c:spPr>
              <a:solidFill>
                <a:srgbClr val="7C878E"/>
              </a:solidFill>
              <a:ln>
                <a:noFill/>
              </a:ln>
              <a:effectLst/>
            </c:spPr>
            <c:extLst>
              <c:ext xmlns:c16="http://schemas.microsoft.com/office/drawing/2014/chart" uri="{C3380CC4-5D6E-409C-BE32-E72D297353CC}">
                <c16:uniqueId val="{00000015-E366-43D8-A1B5-420993E6CEBC}"/>
              </c:ext>
            </c:extLst>
          </c:dPt>
          <c:dPt>
            <c:idx val="11"/>
            <c:invertIfNegative val="0"/>
            <c:bubble3D val="0"/>
            <c:spPr>
              <a:solidFill>
                <a:srgbClr val="7C878E"/>
              </a:solidFill>
              <a:ln>
                <a:noFill/>
              </a:ln>
              <a:effectLst/>
            </c:spPr>
            <c:extLst>
              <c:ext xmlns:c16="http://schemas.microsoft.com/office/drawing/2014/chart" uri="{C3380CC4-5D6E-409C-BE32-E72D297353CC}">
                <c16:uniqueId val="{00000017-E366-43D8-A1B5-420993E6CEBC}"/>
              </c:ext>
            </c:extLst>
          </c:dPt>
          <c:dPt>
            <c:idx val="12"/>
            <c:invertIfNegative val="0"/>
            <c:bubble3D val="0"/>
            <c:spPr>
              <a:solidFill>
                <a:srgbClr val="95682B"/>
              </a:solidFill>
              <a:ln>
                <a:noFill/>
              </a:ln>
              <a:effectLst/>
            </c:spPr>
            <c:extLst>
              <c:ext xmlns:c16="http://schemas.microsoft.com/office/drawing/2014/chart" uri="{C3380CC4-5D6E-409C-BE32-E72D297353CC}">
                <c16:uniqueId val="{00000019-E366-43D8-A1B5-420993E6CEBC}"/>
              </c:ext>
            </c:extLst>
          </c:dPt>
          <c:dPt>
            <c:idx val="13"/>
            <c:invertIfNegative val="0"/>
            <c:bubble3D val="0"/>
            <c:spPr>
              <a:solidFill>
                <a:srgbClr val="7C878E"/>
              </a:solidFill>
              <a:ln>
                <a:noFill/>
              </a:ln>
              <a:effectLst/>
            </c:spPr>
            <c:extLst>
              <c:ext xmlns:c16="http://schemas.microsoft.com/office/drawing/2014/chart" uri="{C3380CC4-5D6E-409C-BE32-E72D297353CC}">
                <c16:uniqueId val="{0000001B-E366-43D8-A1B5-420993E6CEBC}"/>
              </c:ext>
            </c:extLst>
          </c:dPt>
          <c:dPt>
            <c:idx val="14"/>
            <c:invertIfNegative val="0"/>
            <c:bubble3D val="0"/>
            <c:spPr>
              <a:solidFill>
                <a:srgbClr val="7C878E"/>
              </a:solidFill>
              <a:ln>
                <a:noFill/>
              </a:ln>
              <a:effectLst/>
            </c:spPr>
            <c:extLst>
              <c:ext xmlns:c16="http://schemas.microsoft.com/office/drawing/2014/chart" uri="{C3380CC4-5D6E-409C-BE32-E72D297353CC}">
                <c16:uniqueId val="{0000001D-E366-43D8-A1B5-420993E6CEBC}"/>
              </c:ext>
            </c:extLst>
          </c:dPt>
          <c:dPt>
            <c:idx val="15"/>
            <c:invertIfNegative val="0"/>
            <c:bubble3D val="0"/>
            <c:spPr>
              <a:solidFill>
                <a:srgbClr val="7C878E"/>
              </a:solidFill>
              <a:ln>
                <a:noFill/>
              </a:ln>
              <a:effectLst/>
            </c:spPr>
            <c:extLst>
              <c:ext xmlns:c16="http://schemas.microsoft.com/office/drawing/2014/chart" uri="{C3380CC4-5D6E-409C-BE32-E72D297353CC}">
                <c16:uniqueId val="{0000001F-E366-43D8-A1B5-420993E6CEBC}"/>
              </c:ext>
            </c:extLst>
          </c:dPt>
          <c:dPt>
            <c:idx val="16"/>
            <c:invertIfNegative val="0"/>
            <c:bubble3D val="0"/>
            <c:spPr>
              <a:solidFill>
                <a:srgbClr val="7C878E"/>
              </a:solidFill>
              <a:ln>
                <a:noFill/>
              </a:ln>
              <a:effectLst/>
            </c:spPr>
            <c:extLst>
              <c:ext xmlns:c16="http://schemas.microsoft.com/office/drawing/2014/chart" uri="{C3380CC4-5D6E-409C-BE32-E72D297353CC}">
                <c16:uniqueId val="{00000021-E366-43D8-A1B5-420993E6CEBC}"/>
              </c:ext>
            </c:extLst>
          </c:dPt>
          <c:dPt>
            <c:idx val="17"/>
            <c:invertIfNegative val="0"/>
            <c:bubble3D val="0"/>
            <c:spPr>
              <a:solidFill>
                <a:srgbClr val="7C878E"/>
              </a:solidFill>
              <a:ln>
                <a:noFill/>
              </a:ln>
              <a:effectLst/>
            </c:spPr>
            <c:extLst>
              <c:ext xmlns:c16="http://schemas.microsoft.com/office/drawing/2014/chart" uri="{C3380CC4-5D6E-409C-BE32-E72D297353CC}">
                <c16:uniqueId val="{00000023-E366-43D8-A1B5-420993E6CEBC}"/>
              </c:ext>
            </c:extLst>
          </c:dPt>
          <c:dPt>
            <c:idx val="18"/>
            <c:invertIfNegative val="0"/>
            <c:bubble3D val="0"/>
            <c:spPr>
              <a:solidFill>
                <a:srgbClr val="FBBB27"/>
              </a:solidFill>
              <a:ln>
                <a:noFill/>
              </a:ln>
              <a:effectLst/>
            </c:spPr>
            <c:extLst>
              <c:ext xmlns:c16="http://schemas.microsoft.com/office/drawing/2014/chart" uri="{C3380CC4-5D6E-409C-BE32-E72D297353CC}">
                <c16:uniqueId val="{00000025-E366-43D8-A1B5-420993E6CEBC}"/>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'F17'!$A$7:$A$39</c:f>
              <c:strCache>
                <c:ptCount val="33"/>
                <c:pt idx="0">
                  <c:v>Ciudad de México</c:v>
                </c:pt>
                <c:pt idx="1">
                  <c:v>Tabasco</c:v>
                </c:pt>
                <c:pt idx="2">
                  <c:v>Estado de México</c:v>
                </c:pt>
                <c:pt idx="3">
                  <c:v>Tlaxcala</c:v>
                </c:pt>
                <c:pt idx="4">
                  <c:v>Guanajuato</c:v>
                </c:pt>
                <c:pt idx="5">
                  <c:v>Querétaro</c:v>
                </c:pt>
                <c:pt idx="6">
                  <c:v>Coahuila</c:v>
                </c:pt>
                <c:pt idx="7">
                  <c:v>Quintana Roo</c:v>
                </c:pt>
                <c:pt idx="8">
                  <c:v>Aguascalientes</c:v>
                </c:pt>
                <c:pt idx="9">
                  <c:v>Nuevo León</c:v>
                </c:pt>
                <c:pt idx="10">
                  <c:v>Sonora</c:v>
                </c:pt>
                <c:pt idx="11">
                  <c:v>Baja California Sur</c:v>
                </c:pt>
                <c:pt idx="12">
                  <c:v>Nacional</c:v>
                </c:pt>
                <c:pt idx="13">
                  <c:v>Durango</c:v>
                </c:pt>
                <c:pt idx="14">
                  <c:v>Puebla</c:v>
                </c:pt>
                <c:pt idx="15">
                  <c:v>San Luis Potosí</c:v>
                </c:pt>
                <c:pt idx="16">
                  <c:v>Zacatecas</c:v>
                </c:pt>
                <c:pt idx="17">
                  <c:v>Tamaulipas</c:v>
                </c:pt>
                <c:pt idx="18">
                  <c:v>Jalisco</c:v>
                </c:pt>
                <c:pt idx="19">
                  <c:v>Nayarit</c:v>
                </c:pt>
                <c:pt idx="20">
                  <c:v>Veracruz</c:v>
                </c:pt>
                <c:pt idx="21">
                  <c:v>Chiapas</c:v>
                </c:pt>
                <c:pt idx="22">
                  <c:v>Campeche</c:v>
                </c:pt>
                <c:pt idx="23">
                  <c:v>Chihuahua</c:v>
                </c:pt>
                <c:pt idx="24">
                  <c:v>Baja California</c:v>
                </c:pt>
                <c:pt idx="25">
                  <c:v>Colima</c:v>
                </c:pt>
                <c:pt idx="26">
                  <c:v>Hidalgo</c:v>
                </c:pt>
                <c:pt idx="27">
                  <c:v>Sinaloa</c:v>
                </c:pt>
                <c:pt idx="28">
                  <c:v>Morelos</c:v>
                </c:pt>
                <c:pt idx="29">
                  <c:v>Yucatán</c:v>
                </c:pt>
                <c:pt idx="30">
                  <c:v>Michoacán</c:v>
                </c:pt>
                <c:pt idx="31">
                  <c:v>Oaxaca</c:v>
                </c:pt>
                <c:pt idx="32">
                  <c:v>Guerrero</c:v>
                </c:pt>
              </c:strCache>
            </c:strRef>
          </c:cat>
          <c:val>
            <c:numRef>
              <c:f>'F17'!$B$7:$B$39</c:f>
              <c:numCache>
                <c:formatCode>_-* #,##0.0_-;\-* #,##0.0_-;_-* "-"??_-;_-@_-</c:formatCode>
                <c:ptCount val="33"/>
                <c:pt idx="0">
                  <c:v>7</c:v>
                </c:pt>
                <c:pt idx="1">
                  <c:v>6.3</c:v>
                </c:pt>
                <c:pt idx="2">
                  <c:v>5.9245999999999999</c:v>
                </c:pt>
                <c:pt idx="3">
                  <c:v>5.5</c:v>
                </c:pt>
                <c:pt idx="4">
                  <c:v>5.4</c:v>
                </c:pt>
                <c:pt idx="5">
                  <c:v>5.4</c:v>
                </c:pt>
                <c:pt idx="6">
                  <c:v>4.9000000000000004</c:v>
                </c:pt>
                <c:pt idx="7">
                  <c:v>4.7</c:v>
                </c:pt>
                <c:pt idx="8">
                  <c:v>4.5999999999999996</c:v>
                </c:pt>
                <c:pt idx="9">
                  <c:v>4.5999999999999996</c:v>
                </c:pt>
                <c:pt idx="10">
                  <c:v>4.4000000000000004</c:v>
                </c:pt>
                <c:pt idx="11">
                  <c:v>4.3</c:v>
                </c:pt>
                <c:pt idx="12">
                  <c:v>4.2</c:v>
                </c:pt>
                <c:pt idx="13">
                  <c:v>4.2</c:v>
                </c:pt>
                <c:pt idx="14">
                  <c:v>4.2</c:v>
                </c:pt>
                <c:pt idx="15">
                  <c:v>4.2</c:v>
                </c:pt>
                <c:pt idx="16">
                  <c:v>3.8</c:v>
                </c:pt>
                <c:pt idx="17">
                  <c:v>3.7</c:v>
                </c:pt>
                <c:pt idx="18">
                  <c:v>3.4</c:v>
                </c:pt>
                <c:pt idx="19">
                  <c:v>3.4</c:v>
                </c:pt>
                <c:pt idx="20">
                  <c:v>3.4</c:v>
                </c:pt>
                <c:pt idx="21">
                  <c:v>3.3</c:v>
                </c:pt>
                <c:pt idx="22">
                  <c:v>3.1</c:v>
                </c:pt>
                <c:pt idx="23">
                  <c:v>3</c:v>
                </c:pt>
                <c:pt idx="24">
                  <c:v>2.9</c:v>
                </c:pt>
                <c:pt idx="25">
                  <c:v>2.9</c:v>
                </c:pt>
                <c:pt idx="26">
                  <c:v>2.9</c:v>
                </c:pt>
                <c:pt idx="27">
                  <c:v>2.9</c:v>
                </c:pt>
                <c:pt idx="28">
                  <c:v>2.5</c:v>
                </c:pt>
                <c:pt idx="29">
                  <c:v>2.4</c:v>
                </c:pt>
                <c:pt idx="30">
                  <c:v>2.2000000000000002</c:v>
                </c:pt>
                <c:pt idx="31">
                  <c:v>1.7</c:v>
                </c:pt>
                <c:pt idx="32">
                  <c:v>1.6</c:v>
                </c:pt>
              </c:numCache>
            </c:numRef>
          </c:val>
          <c:extLst>
            <c:ext xmlns:c16="http://schemas.microsoft.com/office/drawing/2014/chart" uri="{C3380CC4-5D6E-409C-BE32-E72D297353CC}">
              <c16:uniqueId val="{00000026-E366-43D8-A1B5-420993E6CEBC}"/>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_-* #,##0.0_-;\-* #,##0.0_-;_-* &quot;-&quot;??_-;_-@_-"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49D2-4062-A3AF-06DACE1CE63C}"/>
              </c:ext>
            </c:extLst>
          </c:dPt>
          <c:dPt>
            <c:idx val="1"/>
            <c:invertIfNegative val="0"/>
            <c:bubble3D val="0"/>
            <c:spPr>
              <a:solidFill>
                <a:srgbClr val="7C878E"/>
              </a:solidFill>
              <a:ln>
                <a:noFill/>
              </a:ln>
              <a:effectLst/>
            </c:spPr>
            <c:extLst>
              <c:ext xmlns:c16="http://schemas.microsoft.com/office/drawing/2014/chart" uri="{C3380CC4-5D6E-409C-BE32-E72D297353CC}">
                <c16:uniqueId val="{00000003-49D2-4062-A3AF-06DACE1CE63C}"/>
              </c:ext>
            </c:extLst>
          </c:dPt>
          <c:dPt>
            <c:idx val="2"/>
            <c:invertIfNegative val="0"/>
            <c:bubble3D val="0"/>
            <c:spPr>
              <a:solidFill>
                <a:srgbClr val="7C878E"/>
              </a:solidFill>
              <a:ln>
                <a:noFill/>
              </a:ln>
              <a:effectLst/>
            </c:spPr>
            <c:extLst>
              <c:ext xmlns:c16="http://schemas.microsoft.com/office/drawing/2014/chart" uri="{C3380CC4-5D6E-409C-BE32-E72D297353CC}">
                <c16:uniqueId val="{00000005-49D2-4062-A3AF-06DACE1CE63C}"/>
              </c:ext>
            </c:extLst>
          </c:dPt>
          <c:dPt>
            <c:idx val="3"/>
            <c:invertIfNegative val="0"/>
            <c:bubble3D val="0"/>
            <c:spPr>
              <a:solidFill>
                <a:srgbClr val="7C878E"/>
              </a:solidFill>
              <a:ln>
                <a:noFill/>
              </a:ln>
              <a:effectLst/>
            </c:spPr>
            <c:extLst>
              <c:ext xmlns:c16="http://schemas.microsoft.com/office/drawing/2014/chart" uri="{C3380CC4-5D6E-409C-BE32-E72D297353CC}">
                <c16:uniqueId val="{00000007-49D2-4062-A3AF-06DACE1CE63C}"/>
              </c:ext>
            </c:extLst>
          </c:dPt>
          <c:dPt>
            <c:idx val="4"/>
            <c:invertIfNegative val="0"/>
            <c:bubble3D val="0"/>
            <c:spPr>
              <a:solidFill>
                <a:srgbClr val="7C878E"/>
              </a:solidFill>
              <a:ln>
                <a:noFill/>
              </a:ln>
              <a:effectLst/>
            </c:spPr>
            <c:extLst>
              <c:ext xmlns:c16="http://schemas.microsoft.com/office/drawing/2014/chart" uri="{C3380CC4-5D6E-409C-BE32-E72D297353CC}">
                <c16:uniqueId val="{00000009-49D2-4062-A3AF-06DACE1CE63C}"/>
              </c:ext>
            </c:extLst>
          </c:dPt>
          <c:dPt>
            <c:idx val="5"/>
            <c:invertIfNegative val="0"/>
            <c:bubble3D val="0"/>
            <c:spPr>
              <a:solidFill>
                <a:srgbClr val="7C878E"/>
              </a:solidFill>
              <a:ln>
                <a:noFill/>
              </a:ln>
              <a:effectLst/>
            </c:spPr>
            <c:extLst>
              <c:ext xmlns:c16="http://schemas.microsoft.com/office/drawing/2014/chart" uri="{C3380CC4-5D6E-409C-BE32-E72D297353CC}">
                <c16:uniqueId val="{0000000B-49D2-4062-A3AF-06DACE1CE63C}"/>
              </c:ext>
            </c:extLst>
          </c:dPt>
          <c:dPt>
            <c:idx val="6"/>
            <c:invertIfNegative val="0"/>
            <c:bubble3D val="0"/>
            <c:spPr>
              <a:solidFill>
                <a:srgbClr val="7C878E"/>
              </a:solidFill>
              <a:ln>
                <a:noFill/>
              </a:ln>
              <a:effectLst/>
            </c:spPr>
            <c:extLst>
              <c:ext xmlns:c16="http://schemas.microsoft.com/office/drawing/2014/chart" uri="{C3380CC4-5D6E-409C-BE32-E72D297353CC}">
                <c16:uniqueId val="{0000000D-49D2-4062-A3AF-06DACE1CE63C}"/>
              </c:ext>
            </c:extLst>
          </c:dPt>
          <c:dPt>
            <c:idx val="7"/>
            <c:invertIfNegative val="0"/>
            <c:bubble3D val="0"/>
            <c:spPr>
              <a:solidFill>
                <a:srgbClr val="7C878E"/>
              </a:solidFill>
              <a:ln>
                <a:noFill/>
              </a:ln>
              <a:effectLst/>
            </c:spPr>
            <c:extLst>
              <c:ext xmlns:c16="http://schemas.microsoft.com/office/drawing/2014/chart" uri="{C3380CC4-5D6E-409C-BE32-E72D297353CC}">
                <c16:uniqueId val="{0000000F-49D2-4062-A3AF-06DACE1CE63C}"/>
              </c:ext>
            </c:extLst>
          </c:dPt>
          <c:dPt>
            <c:idx val="8"/>
            <c:invertIfNegative val="0"/>
            <c:bubble3D val="0"/>
            <c:spPr>
              <a:solidFill>
                <a:srgbClr val="7C878E"/>
              </a:solidFill>
              <a:ln>
                <a:noFill/>
              </a:ln>
              <a:effectLst/>
            </c:spPr>
            <c:extLst>
              <c:ext xmlns:c16="http://schemas.microsoft.com/office/drawing/2014/chart" uri="{C3380CC4-5D6E-409C-BE32-E72D297353CC}">
                <c16:uniqueId val="{00000011-49D2-4062-A3AF-06DACE1CE63C}"/>
              </c:ext>
            </c:extLst>
          </c:dPt>
          <c:dPt>
            <c:idx val="9"/>
            <c:invertIfNegative val="0"/>
            <c:bubble3D val="0"/>
            <c:spPr>
              <a:solidFill>
                <a:srgbClr val="7C878E"/>
              </a:solidFill>
              <a:ln>
                <a:noFill/>
              </a:ln>
              <a:effectLst/>
            </c:spPr>
            <c:extLst>
              <c:ext xmlns:c16="http://schemas.microsoft.com/office/drawing/2014/chart" uri="{C3380CC4-5D6E-409C-BE32-E72D297353CC}">
                <c16:uniqueId val="{00000013-49D2-4062-A3AF-06DACE1CE63C}"/>
              </c:ext>
            </c:extLst>
          </c:dPt>
          <c:dPt>
            <c:idx val="10"/>
            <c:invertIfNegative val="0"/>
            <c:bubble3D val="0"/>
            <c:spPr>
              <a:solidFill>
                <a:srgbClr val="7C878E"/>
              </a:solidFill>
              <a:ln>
                <a:noFill/>
              </a:ln>
              <a:effectLst/>
            </c:spPr>
            <c:extLst>
              <c:ext xmlns:c16="http://schemas.microsoft.com/office/drawing/2014/chart" uri="{C3380CC4-5D6E-409C-BE32-E72D297353CC}">
                <c16:uniqueId val="{00000015-49D2-4062-A3AF-06DACE1CE63C}"/>
              </c:ext>
            </c:extLst>
          </c:dPt>
          <c:dPt>
            <c:idx val="11"/>
            <c:invertIfNegative val="0"/>
            <c:bubble3D val="0"/>
            <c:spPr>
              <a:solidFill>
                <a:srgbClr val="7C878E"/>
              </a:solidFill>
              <a:ln>
                <a:noFill/>
              </a:ln>
              <a:effectLst/>
            </c:spPr>
            <c:extLst>
              <c:ext xmlns:c16="http://schemas.microsoft.com/office/drawing/2014/chart" uri="{C3380CC4-5D6E-409C-BE32-E72D297353CC}">
                <c16:uniqueId val="{00000017-49D2-4062-A3AF-06DACE1CE63C}"/>
              </c:ext>
            </c:extLst>
          </c:dPt>
          <c:dPt>
            <c:idx val="12"/>
            <c:invertIfNegative val="0"/>
            <c:bubble3D val="0"/>
            <c:spPr>
              <a:solidFill>
                <a:srgbClr val="7C878E"/>
              </a:solidFill>
              <a:ln>
                <a:noFill/>
              </a:ln>
              <a:effectLst/>
            </c:spPr>
            <c:extLst>
              <c:ext xmlns:c16="http://schemas.microsoft.com/office/drawing/2014/chart" uri="{C3380CC4-5D6E-409C-BE32-E72D297353CC}">
                <c16:uniqueId val="{00000019-49D2-4062-A3AF-06DACE1CE63C}"/>
              </c:ext>
            </c:extLst>
          </c:dPt>
          <c:dPt>
            <c:idx val="13"/>
            <c:invertIfNegative val="0"/>
            <c:bubble3D val="0"/>
            <c:spPr>
              <a:solidFill>
                <a:srgbClr val="7C878E"/>
              </a:solidFill>
              <a:ln>
                <a:noFill/>
              </a:ln>
              <a:effectLst/>
            </c:spPr>
            <c:extLst>
              <c:ext xmlns:c16="http://schemas.microsoft.com/office/drawing/2014/chart" uri="{C3380CC4-5D6E-409C-BE32-E72D297353CC}">
                <c16:uniqueId val="{0000001B-49D2-4062-A3AF-06DACE1CE63C}"/>
              </c:ext>
            </c:extLst>
          </c:dPt>
          <c:dPt>
            <c:idx val="14"/>
            <c:invertIfNegative val="0"/>
            <c:bubble3D val="0"/>
            <c:spPr>
              <a:solidFill>
                <a:srgbClr val="7C878E"/>
              </a:solidFill>
              <a:ln>
                <a:noFill/>
              </a:ln>
              <a:effectLst/>
            </c:spPr>
            <c:extLst>
              <c:ext xmlns:c16="http://schemas.microsoft.com/office/drawing/2014/chart" uri="{C3380CC4-5D6E-409C-BE32-E72D297353CC}">
                <c16:uniqueId val="{0000001D-49D2-4062-A3AF-06DACE1CE63C}"/>
              </c:ext>
            </c:extLst>
          </c:dPt>
          <c:dPt>
            <c:idx val="15"/>
            <c:invertIfNegative val="0"/>
            <c:bubble3D val="0"/>
            <c:spPr>
              <a:solidFill>
                <a:srgbClr val="7C878E"/>
              </a:solidFill>
              <a:ln>
                <a:noFill/>
              </a:ln>
              <a:effectLst/>
            </c:spPr>
            <c:extLst>
              <c:ext xmlns:c16="http://schemas.microsoft.com/office/drawing/2014/chart" uri="{C3380CC4-5D6E-409C-BE32-E72D297353CC}">
                <c16:uniqueId val="{0000001F-49D2-4062-A3AF-06DACE1CE63C}"/>
              </c:ext>
            </c:extLst>
          </c:dPt>
          <c:dPt>
            <c:idx val="16"/>
            <c:invertIfNegative val="0"/>
            <c:bubble3D val="0"/>
            <c:spPr>
              <a:solidFill>
                <a:srgbClr val="7C878E"/>
              </a:solidFill>
              <a:ln>
                <a:noFill/>
              </a:ln>
              <a:effectLst/>
            </c:spPr>
            <c:extLst>
              <c:ext xmlns:c16="http://schemas.microsoft.com/office/drawing/2014/chart" uri="{C3380CC4-5D6E-409C-BE32-E72D297353CC}">
                <c16:uniqueId val="{00000021-49D2-4062-A3AF-06DACE1CE63C}"/>
              </c:ext>
            </c:extLst>
          </c:dPt>
          <c:dPt>
            <c:idx val="17"/>
            <c:invertIfNegative val="0"/>
            <c:bubble3D val="0"/>
            <c:spPr>
              <a:solidFill>
                <a:srgbClr val="95682B"/>
              </a:solidFill>
              <a:ln>
                <a:noFill/>
              </a:ln>
              <a:effectLst/>
            </c:spPr>
            <c:extLst>
              <c:ext xmlns:c16="http://schemas.microsoft.com/office/drawing/2014/chart" uri="{C3380CC4-5D6E-409C-BE32-E72D297353CC}">
                <c16:uniqueId val="{00000023-49D2-4062-A3AF-06DACE1CE63C}"/>
              </c:ext>
            </c:extLst>
          </c:dPt>
          <c:dPt>
            <c:idx val="20"/>
            <c:invertIfNegative val="0"/>
            <c:bubble3D val="0"/>
            <c:spPr>
              <a:solidFill>
                <a:srgbClr val="7C878E"/>
              </a:solidFill>
              <a:ln>
                <a:noFill/>
              </a:ln>
              <a:effectLst/>
            </c:spPr>
            <c:extLst>
              <c:ext xmlns:c16="http://schemas.microsoft.com/office/drawing/2014/chart" uri="{C3380CC4-5D6E-409C-BE32-E72D297353CC}">
                <c16:uniqueId val="{00000025-49D2-4062-A3AF-06DACE1CE63C}"/>
              </c:ext>
            </c:extLst>
          </c:dPt>
          <c:dPt>
            <c:idx val="21"/>
            <c:invertIfNegative val="0"/>
            <c:bubble3D val="0"/>
            <c:spPr>
              <a:solidFill>
                <a:srgbClr val="7C878E"/>
              </a:solidFill>
              <a:ln>
                <a:noFill/>
              </a:ln>
              <a:effectLst/>
            </c:spPr>
            <c:extLst>
              <c:ext xmlns:c16="http://schemas.microsoft.com/office/drawing/2014/chart" uri="{C3380CC4-5D6E-409C-BE32-E72D297353CC}">
                <c16:uniqueId val="{00000027-49D2-4062-A3AF-06DACE1CE63C}"/>
              </c:ext>
            </c:extLst>
          </c:dPt>
          <c:dPt>
            <c:idx val="22"/>
            <c:invertIfNegative val="0"/>
            <c:bubble3D val="0"/>
            <c:spPr>
              <a:solidFill>
                <a:srgbClr val="FBBB27"/>
              </a:solidFill>
              <a:ln>
                <a:noFill/>
              </a:ln>
              <a:effectLst/>
            </c:spPr>
            <c:extLst>
              <c:ext xmlns:c16="http://schemas.microsoft.com/office/drawing/2014/chart" uri="{C3380CC4-5D6E-409C-BE32-E72D297353CC}">
                <c16:uniqueId val="{00000029-49D2-4062-A3AF-06DACE1CE63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'F18'!$A$5:$A$37</c:f>
              <c:strCache>
                <c:ptCount val="33"/>
                <c:pt idx="0">
                  <c:v>Oaxaca</c:v>
                </c:pt>
                <c:pt idx="1">
                  <c:v>Guerrero</c:v>
                </c:pt>
                <c:pt idx="2">
                  <c:v>Chiapas</c:v>
                </c:pt>
                <c:pt idx="3">
                  <c:v>Hidalgo</c:v>
                </c:pt>
                <c:pt idx="4">
                  <c:v>Tlaxcala</c:v>
                </c:pt>
                <c:pt idx="5">
                  <c:v>Veracruz</c:v>
                </c:pt>
                <c:pt idx="6">
                  <c:v>Puebla</c:v>
                </c:pt>
                <c:pt idx="7">
                  <c:v>Morelos</c:v>
                </c:pt>
                <c:pt idx="8">
                  <c:v>Michoacán</c:v>
                </c:pt>
                <c:pt idx="9">
                  <c:v>Campeche</c:v>
                </c:pt>
                <c:pt idx="10">
                  <c:v>Tabasco</c:v>
                </c:pt>
                <c:pt idx="11">
                  <c:v>Zacatecas</c:v>
                </c:pt>
                <c:pt idx="12">
                  <c:v>Yucatán</c:v>
                </c:pt>
                <c:pt idx="13">
                  <c:v>Nayarit</c:v>
                </c:pt>
                <c:pt idx="14">
                  <c:v>San Luis Potosí</c:v>
                </c:pt>
                <c:pt idx="15">
                  <c:v>Estado de México</c:v>
                </c:pt>
                <c:pt idx="16">
                  <c:v>Guanajuato</c:v>
                </c:pt>
                <c:pt idx="17">
                  <c:v>Nacional</c:v>
                </c:pt>
                <c:pt idx="18">
                  <c:v>Durango</c:v>
                </c:pt>
                <c:pt idx="19">
                  <c:v>Colima</c:v>
                </c:pt>
                <c:pt idx="20">
                  <c:v>Ciudad de México</c:v>
                </c:pt>
                <c:pt idx="21">
                  <c:v>Sinaloa</c:v>
                </c:pt>
                <c:pt idx="22">
                  <c:v>Jalisco</c:v>
                </c:pt>
                <c:pt idx="23">
                  <c:v>Quintana Roo</c:v>
                </c:pt>
                <c:pt idx="24">
                  <c:v>Tamaulipas</c:v>
                </c:pt>
                <c:pt idx="25">
                  <c:v>Querétaro</c:v>
                </c:pt>
                <c:pt idx="26">
                  <c:v>Sonora</c:v>
                </c:pt>
                <c:pt idx="27">
                  <c:v>Aguascalientes</c:v>
                </c:pt>
                <c:pt idx="28">
                  <c:v>Baja California</c:v>
                </c:pt>
                <c:pt idx="29">
                  <c:v>Chihuahua</c:v>
                </c:pt>
                <c:pt idx="30">
                  <c:v>Nuevo León</c:v>
                </c:pt>
                <c:pt idx="31">
                  <c:v>Baja California Sur</c:v>
                </c:pt>
                <c:pt idx="32">
                  <c:v>Coahuila</c:v>
                </c:pt>
              </c:strCache>
            </c:strRef>
          </c:cat>
          <c:val>
            <c:numRef>
              <c:f>'F18'!$B$5:$B$37</c:f>
              <c:numCache>
                <c:formatCode>_-* #,##0.0_-;\-* #,##0.0_-;_-* "-"??_-;_-@_-</c:formatCode>
                <c:ptCount val="33"/>
                <c:pt idx="0">
                  <c:v>80.7</c:v>
                </c:pt>
                <c:pt idx="1">
                  <c:v>78.2</c:v>
                </c:pt>
                <c:pt idx="2">
                  <c:v>78</c:v>
                </c:pt>
                <c:pt idx="3">
                  <c:v>73.400000000000006</c:v>
                </c:pt>
                <c:pt idx="4">
                  <c:v>71.8</c:v>
                </c:pt>
                <c:pt idx="5">
                  <c:v>71.5</c:v>
                </c:pt>
                <c:pt idx="6">
                  <c:v>71.400000000000006</c:v>
                </c:pt>
                <c:pt idx="7">
                  <c:v>67.2</c:v>
                </c:pt>
                <c:pt idx="8">
                  <c:v>64.3</c:v>
                </c:pt>
                <c:pt idx="9">
                  <c:v>62.6</c:v>
                </c:pt>
                <c:pt idx="10">
                  <c:v>62.4</c:v>
                </c:pt>
                <c:pt idx="11">
                  <c:v>62</c:v>
                </c:pt>
                <c:pt idx="12">
                  <c:v>61</c:v>
                </c:pt>
                <c:pt idx="13">
                  <c:v>60.8</c:v>
                </c:pt>
                <c:pt idx="14">
                  <c:v>57.5</c:v>
                </c:pt>
                <c:pt idx="15">
                  <c:v>57.019399999999997</c:v>
                </c:pt>
                <c:pt idx="16">
                  <c:v>56.6</c:v>
                </c:pt>
                <c:pt idx="17">
                  <c:v>56.3</c:v>
                </c:pt>
                <c:pt idx="18">
                  <c:v>51.9</c:v>
                </c:pt>
                <c:pt idx="19">
                  <c:v>49.3</c:v>
                </c:pt>
                <c:pt idx="20">
                  <c:v>49.3</c:v>
                </c:pt>
                <c:pt idx="21">
                  <c:v>48.2</c:v>
                </c:pt>
                <c:pt idx="22">
                  <c:v>47</c:v>
                </c:pt>
                <c:pt idx="23">
                  <c:v>46.5</c:v>
                </c:pt>
                <c:pt idx="24">
                  <c:v>45.9</c:v>
                </c:pt>
                <c:pt idx="25">
                  <c:v>43.8</c:v>
                </c:pt>
                <c:pt idx="26">
                  <c:v>41.1</c:v>
                </c:pt>
                <c:pt idx="27">
                  <c:v>40.799999999999997</c:v>
                </c:pt>
                <c:pt idx="28">
                  <c:v>37.700000000000003</c:v>
                </c:pt>
                <c:pt idx="29">
                  <c:v>37.4</c:v>
                </c:pt>
                <c:pt idx="30">
                  <c:v>37.1</c:v>
                </c:pt>
                <c:pt idx="31">
                  <c:v>36.700000000000003</c:v>
                </c:pt>
                <c:pt idx="32">
                  <c:v>36</c:v>
                </c:pt>
              </c:numCache>
            </c:numRef>
          </c:val>
          <c:extLst>
            <c:ext xmlns:c16="http://schemas.microsoft.com/office/drawing/2014/chart" uri="{C3380CC4-5D6E-409C-BE32-E72D297353CC}">
              <c16:uniqueId val="{0000002A-49D2-4062-A3AF-06DACE1CE63C}"/>
            </c:ext>
          </c:extLst>
        </c:ser>
        <c:dLbls>
          <c:dLblPos val="outEnd"/>
          <c:showLegendKey val="0"/>
          <c:showVal val="1"/>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_-* #,##0.0_-;\-* #,##0.0_-;_-* &quot;-&quot;??_-;_-@_-"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dPt>
            <c:idx val="0"/>
            <c:bubble3D val="0"/>
            <c:spPr>
              <a:solidFill>
                <a:srgbClr val="FBBB27"/>
              </a:solidFill>
              <a:ln w="19050">
                <a:solidFill>
                  <a:schemeClr val="lt1"/>
                </a:solidFill>
              </a:ln>
              <a:effectLst/>
            </c:spPr>
            <c:extLst>
              <c:ext xmlns:c16="http://schemas.microsoft.com/office/drawing/2014/chart" uri="{C3380CC4-5D6E-409C-BE32-E72D297353CC}">
                <c16:uniqueId val="{00000001-648D-4675-8B57-CFDC20696C72}"/>
              </c:ext>
            </c:extLst>
          </c:dPt>
          <c:dPt>
            <c:idx val="1"/>
            <c:bubble3D val="0"/>
            <c:spPr>
              <a:solidFill>
                <a:srgbClr val="FAD496"/>
              </a:solidFill>
              <a:ln w="19050">
                <a:solidFill>
                  <a:schemeClr val="lt1"/>
                </a:solidFill>
              </a:ln>
              <a:effectLst/>
            </c:spPr>
            <c:extLst>
              <c:ext xmlns:c16="http://schemas.microsoft.com/office/drawing/2014/chart" uri="{C3380CC4-5D6E-409C-BE32-E72D297353CC}">
                <c16:uniqueId val="{00000003-648D-4675-8B57-CFDC20696C72}"/>
              </c:ext>
            </c:extLst>
          </c:dPt>
          <c:dPt>
            <c:idx val="2"/>
            <c:bubble3D val="0"/>
            <c:spPr>
              <a:solidFill>
                <a:srgbClr val="95682B"/>
              </a:solidFill>
              <a:ln w="19050">
                <a:solidFill>
                  <a:schemeClr val="lt1"/>
                </a:solidFill>
              </a:ln>
              <a:effectLst/>
            </c:spPr>
            <c:extLst>
              <c:ext xmlns:c16="http://schemas.microsoft.com/office/drawing/2014/chart" uri="{C3380CC4-5D6E-409C-BE32-E72D297353CC}">
                <c16:uniqueId val="{00000005-648D-4675-8B57-CFDC20696C72}"/>
              </c:ext>
            </c:extLst>
          </c:dPt>
          <c:dPt>
            <c:idx val="3"/>
            <c:bubble3D val="0"/>
            <c:spPr>
              <a:solidFill>
                <a:srgbClr val="7C878E"/>
              </a:solidFill>
              <a:ln w="19050">
                <a:solidFill>
                  <a:schemeClr val="lt1"/>
                </a:solidFill>
              </a:ln>
              <a:effectLst/>
            </c:spPr>
            <c:extLst>
              <c:ext xmlns:c16="http://schemas.microsoft.com/office/drawing/2014/chart" uri="{C3380CC4-5D6E-409C-BE32-E72D297353CC}">
                <c16:uniqueId val="{00000007-648D-4675-8B57-CFDC20696C7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48D-4675-8B57-CFDC20696C7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648D-4675-8B57-CFDC20696C72}"/>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bestFit"/>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'F19'!$A$22:$A$25</c:f>
              <c:strCache>
                <c:ptCount val="4"/>
                <c:pt idx="0">
                  <c:v>PEA Ocupada</c:v>
                </c:pt>
                <c:pt idx="1">
                  <c:v>PEA Desocupada</c:v>
                </c:pt>
                <c:pt idx="2">
                  <c:v>PNEA Disponible</c:v>
                </c:pt>
                <c:pt idx="3">
                  <c:v>PNEA No disponible</c:v>
                </c:pt>
              </c:strCache>
            </c:strRef>
          </c:cat>
          <c:val>
            <c:numRef>
              <c:f>'F19'!$B$22:$B$25</c:f>
              <c:numCache>
                <c:formatCode>_(* #,##0.00_);_(* \(#,##0.00\);_(* "-"??_);_(@_)</c:formatCode>
                <c:ptCount val="4"/>
                <c:pt idx="0">
                  <c:v>3825.4169999999999</c:v>
                </c:pt>
                <c:pt idx="1">
                  <c:v>134.083</c:v>
                </c:pt>
                <c:pt idx="2">
                  <c:v>214.86500000000001</c:v>
                </c:pt>
                <c:pt idx="3">
                  <c:v>2306.971</c:v>
                </c:pt>
              </c:numCache>
            </c:numRef>
          </c:val>
          <c:extLst>
            <c:ext xmlns:c16="http://schemas.microsoft.com/office/drawing/2014/chart" uri="{C3380CC4-5D6E-409C-BE32-E72D297353CC}">
              <c16:uniqueId val="{0000000C-648D-4675-8B57-CFDC20696C72}"/>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518985843982624E-2"/>
          <c:y val="3.0241935483870969E-2"/>
          <c:w val="0.91060627939306937"/>
          <c:h val="0.7663788648040617"/>
        </c:manualLayout>
      </c:layout>
      <c:lineChart>
        <c:grouping val="standard"/>
        <c:varyColors val="0"/>
        <c:ser>
          <c:idx val="0"/>
          <c:order val="0"/>
          <c:tx>
            <c:strRef>
              <c:f>'F20'!$A$8</c:f>
              <c:strCache>
                <c:ptCount val="1"/>
                <c:pt idx="0">
                  <c:v>Jalisco</c:v>
                </c:pt>
              </c:strCache>
            </c:strRef>
          </c:tx>
          <c:spPr>
            <a:ln w="28575" cap="rnd">
              <a:solidFill>
                <a:schemeClr val="accent4"/>
              </a:solidFill>
              <a:round/>
            </a:ln>
            <a:effectLst/>
          </c:spPr>
          <c:marker>
            <c:symbol val="none"/>
          </c:marker>
          <c:dLbls>
            <c:dLbl>
              <c:idx val="60"/>
              <c:layout>
                <c:manualLayout>
                  <c:x val="-2.4154885623720836E-2"/>
                  <c:y val="1.71416917479909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CD2-4908-8918-758E20712E6D}"/>
                </c:ext>
              </c:extLst>
            </c:dLbl>
            <c:dLbl>
              <c:idx val="62"/>
              <c:layout>
                <c:manualLayout>
                  <c:x val="-2.7491408934708028E-2"/>
                  <c:y val="-2.4982155603140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CD2-4908-8918-758E20712E6D}"/>
                </c:ext>
              </c:extLst>
            </c:dLbl>
            <c:dLbl>
              <c:idx val="65"/>
              <c:layout>
                <c:manualLayout>
                  <c:x val="-1.97770586120102E-2"/>
                  <c:y val="2.5152308981511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CD2-4908-8918-758E20712E6D}"/>
                </c:ext>
              </c:extLst>
            </c:dLbl>
            <c:dLbl>
              <c:idx val="6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CD2-4908-8918-758E20712E6D}"/>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'F20'!$B$6:$BP$7</c:f>
              <c:multiLvlStrCache>
                <c:ptCount val="6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pt idx="35">
                    <c:v>IV</c:v>
                  </c:pt>
                  <c:pt idx="36">
                    <c:v>I</c:v>
                  </c:pt>
                  <c:pt idx="37">
                    <c:v>II</c:v>
                  </c:pt>
                  <c:pt idx="38">
                    <c:v>III</c:v>
                  </c:pt>
                  <c:pt idx="39">
                    <c:v>IV</c:v>
                  </c:pt>
                  <c:pt idx="40">
                    <c:v>I</c:v>
                  </c:pt>
                  <c:pt idx="41">
                    <c:v>II</c:v>
                  </c:pt>
                  <c:pt idx="42">
                    <c:v>III</c:v>
                  </c:pt>
                  <c:pt idx="43">
                    <c:v>IV</c:v>
                  </c:pt>
                  <c:pt idx="44">
                    <c:v>I</c:v>
                  </c:pt>
                  <c:pt idx="45">
                    <c:v>II</c:v>
                  </c:pt>
                  <c:pt idx="46">
                    <c:v>III</c:v>
                  </c:pt>
                  <c:pt idx="47">
                    <c:v>IV</c:v>
                  </c:pt>
                  <c:pt idx="48">
                    <c:v>I</c:v>
                  </c:pt>
                  <c:pt idx="49">
                    <c:v>II</c:v>
                  </c:pt>
                  <c:pt idx="50">
                    <c:v>III</c:v>
                  </c:pt>
                  <c:pt idx="51">
                    <c:v>IV</c:v>
                  </c:pt>
                  <c:pt idx="52">
                    <c:v>I</c:v>
                  </c:pt>
                  <c:pt idx="53">
                    <c:v>ll</c:v>
                  </c:pt>
                  <c:pt idx="54">
                    <c:v>III</c:v>
                  </c:pt>
                  <c:pt idx="55">
                    <c:v>IV</c:v>
                  </c:pt>
                  <c:pt idx="56">
                    <c:v>I</c:v>
                  </c:pt>
                  <c:pt idx="57">
                    <c:v>ll</c:v>
                  </c:pt>
                  <c:pt idx="58">
                    <c:v>III</c:v>
                  </c:pt>
                  <c:pt idx="59">
                    <c:v>IV</c:v>
                  </c:pt>
                  <c:pt idx="60">
                    <c:v>I</c:v>
                  </c:pt>
                  <c:pt idx="61">
                    <c:v>ll*</c:v>
                  </c:pt>
                  <c:pt idx="62">
                    <c:v>III</c:v>
                  </c:pt>
                  <c:pt idx="63">
                    <c:v>IV</c:v>
                  </c:pt>
                  <c:pt idx="64">
                    <c:v>I</c:v>
                  </c:pt>
                  <c:pt idx="65">
                    <c:v>II</c:v>
                  </c:pt>
                  <c:pt idx="66">
                    <c:v>III</c:v>
                  </c:pt>
                </c:lvl>
                <c:lvl>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pt idx="60">
                    <c:v>2020</c:v>
                  </c:pt>
                  <c:pt idx="64">
                    <c:v>2021</c:v>
                  </c:pt>
                </c:lvl>
              </c:multiLvlStrCache>
            </c:multiLvlStrRef>
          </c:cat>
          <c:val>
            <c:numRef>
              <c:f>'F20'!$B$8:$BP$8</c:f>
              <c:numCache>
                <c:formatCode>0.0</c:formatCode>
                <c:ptCount val="67"/>
                <c:pt idx="0">
                  <c:v>30.831500000000002</c:v>
                </c:pt>
                <c:pt idx="1">
                  <c:v>29.224400000000003</c:v>
                </c:pt>
                <c:pt idx="2">
                  <c:v>30.629300000000001</c:v>
                </c:pt>
                <c:pt idx="3">
                  <c:v>29.8429</c:v>
                </c:pt>
                <c:pt idx="4">
                  <c:v>26.0686</c:v>
                </c:pt>
                <c:pt idx="5">
                  <c:v>28.170400000000001</c:v>
                </c:pt>
                <c:pt idx="6">
                  <c:v>30.0655</c:v>
                </c:pt>
                <c:pt idx="7">
                  <c:v>27.484000000000002</c:v>
                </c:pt>
                <c:pt idx="8">
                  <c:v>26.508200000000002</c:v>
                </c:pt>
                <c:pt idx="9">
                  <c:v>24.673300000000001</c:v>
                </c:pt>
                <c:pt idx="10">
                  <c:v>26.232500000000002</c:v>
                </c:pt>
                <c:pt idx="11">
                  <c:v>27.656300000000002</c:v>
                </c:pt>
                <c:pt idx="12">
                  <c:v>26.4221</c:v>
                </c:pt>
                <c:pt idx="13">
                  <c:v>25.293600000000001</c:v>
                </c:pt>
                <c:pt idx="14">
                  <c:v>29.506400000000003</c:v>
                </c:pt>
                <c:pt idx="15">
                  <c:v>30.375500000000002</c:v>
                </c:pt>
                <c:pt idx="16">
                  <c:v>30.744200000000003</c:v>
                </c:pt>
                <c:pt idx="17">
                  <c:v>31.197500000000002</c:v>
                </c:pt>
                <c:pt idx="18">
                  <c:v>30.735800000000001</c:v>
                </c:pt>
                <c:pt idx="19">
                  <c:v>33.293199999999999</c:v>
                </c:pt>
                <c:pt idx="20">
                  <c:v>32.462800000000001</c:v>
                </c:pt>
                <c:pt idx="21">
                  <c:v>32.557700000000004</c:v>
                </c:pt>
                <c:pt idx="22">
                  <c:v>31.2943</c:v>
                </c:pt>
                <c:pt idx="23">
                  <c:v>32.004899999999999</c:v>
                </c:pt>
                <c:pt idx="24">
                  <c:v>31.184000000000001</c:v>
                </c:pt>
                <c:pt idx="25">
                  <c:v>31.294600000000003</c:v>
                </c:pt>
                <c:pt idx="26">
                  <c:v>32.165900000000001</c:v>
                </c:pt>
                <c:pt idx="27">
                  <c:v>30.932700000000001</c:v>
                </c:pt>
                <c:pt idx="28">
                  <c:v>28.828300000000002</c:v>
                </c:pt>
                <c:pt idx="29">
                  <c:v>28.3812</c:v>
                </c:pt>
                <c:pt idx="30">
                  <c:v>30.834100000000003</c:v>
                </c:pt>
                <c:pt idx="31">
                  <c:v>32.819099999999999</c:v>
                </c:pt>
                <c:pt idx="32">
                  <c:v>31.338100000000001</c:v>
                </c:pt>
                <c:pt idx="33">
                  <c:v>30.4892</c:v>
                </c:pt>
                <c:pt idx="34">
                  <c:v>31.936800000000002</c:v>
                </c:pt>
                <c:pt idx="35">
                  <c:v>32.6036</c:v>
                </c:pt>
                <c:pt idx="36">
                  <c:v>31.950300000000002</c:v>
                </c:pt>
                <c:pt idx="37">
                  <c:v>31.198</c:v>
                </c:pt>
                <c:pt idx="38">
                  <c:v>30.348800000000001</c:v>
                </c:pt>
                <c:pt idx="39">
                  <c:v>33.7211</c:v>
                </c:pt>
                <c:pt idx="40">
                  <c:v>33.517200000000003</c:v>
                </c:pt>
                <c:pt idx="41">
                  <c:v>31.171800000000001</c:v>
                </c:pt>
                <c:pt idx="42">
                  <c:v>31.436</c:v>
                </c:pt>
                <c:pt idx="43">
                  <c:v>30.241400000000002</c:v>
                </c:pt>
                <c:pt idx="44">
                  <c:v>29.302300000000002</c:v>
                </c:pt>
                <c:pt idx="45">
                  <c:v>29.365500000000001</c:v>
                </c:pt>
                <c:pt idx="46">
                  <c:v>28.489000000000001</c:v>
                </c:pt>
                <c:pt idx="47">
                  <c:v>28.3217</c:v>
                </c:pt>
                <c:pt idx="48">
                  <c:v>23.627000000000002</c:v>
                </c:pt>
                <c:pt idx="49">
                  <c:v>25.604700000000001</c:v>
                </c:pt>
                <c:pt idx="50">
                  <c:v>25.651600000000002</c:v>
                </c:pt>
                <c:pt idx="51">
                  <c:v>26.790400000000002</c:v>
                </c:pt>
                <c:pt idx="52">
                  <c:v>24.8934</c:v>
                </c:pt>
                <c:pt idx="53">
                  <c:v>26.497900000000001</c:v>
                </c:pt>
                <c:pt idx="54">
                  <c:v>25.808900000000001</c:v>
                </c:pt>
                <c:pt idx="55">
                  <c:v>27.799400000000002</c:v>
                </c:pt>
                <c:pt idx="56">
                  <c:v>25.9666</c:v>
                </c:pt>
                <c:pt idx="57">
                  <c:v>26.970400000000001</c:v>
                </c:pt>
                <c:pt idx="58">
                  <c:v>26.899100000000001</c:v>
                </c:pt>
                <c:pt idx="59">
                  <c:v>25.790600000000001</c:v>
                </c:pt>
                <c:pt idx="60">
                  <c:v>23.9117</c:v>
                </c:pt>
                <c:pt idx="62">
                  <c:v>28.949400000000001</c:v>
                </c:pt>
                <c:pt idx="63">
                  <c:v>25.8809</c:v>
                </c:pt>
                <c:pt idx="64">
                  <c:v>26.401300000000003</c:v>
                </c:pt>
                <c:pt idx="65">
                  <c:v>24.595300000000002</c:v>
                </c:pt>
                <c:pt idx="66">
                  <c:v>27.036300000000001</c:v>
                </c:pt>
              </c:numCache>
            </c:numRef>
          </c:val>
          <c:smooth val="0"/>
          <c:extLst>
            <c:ext xmlns:c16="http://schemas.microsoft.com/office/drawing/2014/chart" uri="{C3380CC4-5D6E-409C-BE32-E72D297353CC}">
              <c16:uniqueId val="{00000004-DCD2-4908-8918-758E20712E6D}"/>
            </c:ext>
          </c:extLst>
        </c:ser>
        <c:ser>
          <c:idx val="1"/>
          <c:order val="1"/>
          <c:tx>
            <c:strRef>
              <c:f>'F20'!$A$9</c:f>
              <c:strCache>
                <c:ptCount val="1"/>
                <c:pt idx="0">
                  <c:v>Nacional</c:v>
                </c:pt>
              </c:strCache>
            </c:strRef>
          </c:tx>
          <c:spPr>
            <a:ln w="28575" cap="rnd">
              <a:solidFill>
                <a:schemeClr val="tx1">
                  <a:lumMod val="50000"/>
                  <a:lumOff val="50000"/>
                </a:schemeClr>
              </a:solidFill>
              <a:round/>
            </a:ln>
            <a:effectLst/>
          </c:spPr>
          <c:marker>
            <c:symbol val="none"/>
          </c:marker>
          <c:dLbls>
            <c:dLbl>
              <c:idx val="60"/>
              <c:layout>
                <c:manualLayout>
                  <c:x val="-3.2722000092667541E-2"/>
                  <c:y val="2.58826599377780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CD2-4908-8918-758E20712E6D}"/>
                </c:ext>
              </c:extLst>
            </c:dLbl>
            <c:dLbl>
              <c:idx val="62"/>
              <c:layout>
                <c:manualLayout>
                  <c:x val="-2.7502994164564382E-2"/>
                  <c:y val="-2.60602491802618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CD2-4908-8918-758E20712E6D}"/>
                </c:ext>
              </c:extLst>
            </c:dLbl>
            <c:dLbl>
              <c:idx val="65"/>
              <c:layout>
                <c:manualLayout>
                  <c:x val="-3.0564545127652054E-2"/>
                  <c:y val="3.12328408613352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CD2-4908-8918-758E20712E6D}"/>
                </c:ext>
              </c:extLst>
            </c:dLbl>
            <c:dLbl>
              <c:idx val="66"/>
              <c:layout>
                <c:manualLayout>
                  <c:x val="-3.595828838547417E-3"/>
                  <c:y val="-1.5979546180888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CD2-4908-8918-758E20712E6D}"/>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'F20'!$B$6:$BP$7</c:f>
              <c:multiLvlStrCache>
                <c:ptCount val="6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pt idx="35">
                    <c:v>IV</c:v>
                  </c:pt>
                  <c:pt idx="36">
                    <c:v>I</c:v>
                  </c:pt>
                  <c:pt idx="37">
                    <c:v>II</c:v>
                  </c:pt>
                  <c:pt idx="38">
                    <c:v>III</c:v>
                  </c:pt>
                  <c:pt idx="39">
                    <c:v>IV</c:v>
                  </c:pt>
                  <c:pt idx="40">
                    <c:v>I</c:v>
                  </c:pt>
                  <c:pt idx="41">
                    <c:v>II</c:v>
                  </c:pt>
                  <c:pt idx="42">
                    <c:v>III</c:v>
                  </c:pt>
                  <c:pt idx="43">
                    <c:v>IV</c:v>
                  </c:pt>
                  <c:pt idx="44">
                    <c:v>I</c:v>
                  </c:pt>
                  <c:pt idx="45">
                    <c:v>II</c:v>
                  </c:pt>
                  <c:pt idx="46">
                    <c:v>III</c:v>
                  </c:pt>
                  <c:pt idx="47">
                    <c:v>IV</c:v>
                  </c:pt>
                  <c:pt idx="48">
                    <c:v>I</c:v>
                  </c:pt>
                  <c:pt idx="49">
                    <c:v>II</c:v>
                  </c:pt>
                  <c:pt idx="50">
                    <c:v>III</c:v>
                  </c:pt>
                  <c:pt idx="51">
                    <c:v>IV</c:v>
                  </c:pt>
                  <c:pt idx="52">
                    <c:v>I</c:v>
                  </c:pt>
                  <c:pt idx="53">
                    <c:v>ll</c:v>
                  </c:pt>
                  <c:pt idx="54">
                    <c:v>III</c:v>
                  </c:pt>
                  <c:pt idx="55">
                    <c:v>IV</c:v>
                  </c:pt>
                  <c:pt idx="56">
                    <c:v>I</c:v>
                  </c:pt>
                  <c:pt idx="57">
                    <c:v>ll</c:v>
                  </c:pt>
                  <c:pt idx="58">
                    <c:v>III</c:v>
                  </c:pt>
                  <c:pt idx="59">
                    <c:v>IV</c:v>
                  </c:pt>
                  <c:pt idx="60">
                    <c:v>I</c:v>
                  </c:pt>
                  <c:pt idx="61">
                    <c:v>ll*</c:v>
                  </c:pt>
                  <c:pt idx="62">
                    <c:v>III</c:v>
                  </c:pt>
                  <c:pt idx="63">
                    <c:v>IV</c:v>
                  </c:pt>
                  <c:pt idx="64">
                    <c:v>I</c:v>
                  </c:pt>
                  <c:pt idx="65">
                    <c:v>II</c:v>
                  </c:pt>
                  <c:pt idx="66">
                    <c:v>III</c:v>
                  </c:pt>
                </c:lvl>
                <c:lvl>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pt idx="60">
                    <c:v>2020</c:v>
                  </c:pt>
                  <c:pt idx="64">
                    <c:v>2021</c:v>
                  </c:pt>
                </c:lvl>
              </c:multiLvlStrCache>
            </c:multiLvlStrRef>
          </c:cat>
          <c:val>
            <c:numRef>
              <c:f>'F20'!$B$9:$BP$9</c:f>
              <c:numCache>
                <c:formatCode>0.0</c:formatCode>
                <c:ptCount val="67"/>
                <c:pt idx="0">
                  <c:v>38.142800000000001</c:v>
                </c:pt>
                <c:pt idx="1">
                  <c:v>38.84384184127633</c:v>
                </c:pt>
                <c:pt idx="2">
                  <c:v>38.115062279526967</c:v>
                </c:pt>
                <c:pt idx="3">
                  <c:v>36.571112670385986</c:v>
                </c:pt>
                <c:pt idx="4">
                  <c:v>36.086946527166667</c:v>
                </c:pt>
                <c:pt idx="5">
                  <c:v>35.033960346687984</c:v>
                </c:pt>
                <c:pt idx="6">
                  <c:v>35.675439287724366</c:v>
                </c:pt>
                <c:pt idx="7">
                  <c:v>36.222976514126728</c:v>
                </c:pt>
                <c:pt idx="8">
                  <c:v>36.359589669270342</c:v>
                </c:pt>
                <c:pt idx="9">
                  <c:v>34.553445103912644</c:v>
                </c:pt>
                <c:pt idx="10">
                  <c:v>35.243188860297373</c:v>
                </c:pt>
                <c:pt idx="11">
                  <c:v>36.431622430181513</c:v>
                </c:pt>
                <c:pt idx="12">
                  <c:v>36.562567520524219</c:v>
                </c:pt>
                <c:pt idx="13">
                  <c:v>36.029219060809176</c:v>
                </c:pt>
                <c:pt idx="14">
                  <c:v>37.558036512701271</c:v>
                </c:pt>
                <c:pt idx="15">
                  <c:v>39.247632810892718</c:v>
                </c:pt>
                <c:pt idx="16">
                  <c:v>38.862605088818725</c:v>
                </c:pt>
                <c:pt idx="17">
                  <c:v>40.402416139525634</c:v>
                </c:pt>
                <c:pt idx="18">
                  <c:v>40.871408584853185</c:v>
                </c:pt>
                <c:pt idx="19">
                  <c:v>40.393174553222835</c:v>
                </c:pt>
                <c:pt idx="20">
                  <c:v>41.191591835709715</c:v>
                </c:pt>
                <c:pt idx="21">
                  <c:v>40.184886203377985</c:v>
                </c:pt>
                <c:pt idx="22">
                  <c:v>40.170202505792943</c:v>
                </c:pt>
                <c:pt idx="23">
                  <c:v>41.731454391450185</c:v>
                </c:pt>
                <c:pt idx="24">
                  <c:v>40.102462552665685</c:v>
                </c:pt>
                <c:pt idx="25">
                  <c:v>39.997570299515885</c:v>
                </c:pt>
                <c:pt idx="26">
                  <c:v>40.640546655768468</c:v>
                </c:pt>
                <c:pt idx="27">
                  <c:v>41.540810775224742</c:v>
                </c:pt>
                <c:pt idx="28">
                  <c:v>40.824761453962857</c:v>
                </c:pt>
                <c:pt idx="29">
                  <c:v>40.073622111372188</c:v>
                </c:pt>
                <c:pt idx="30">
                  <c:v>42.06237375357636</c:v>
                </c:pt>
                <c:pt idx="31">
                  <c:v>42.728665935739542</c:v>
                </c:pt>
                <c:pt idx="32">
                  <c:v>41.771868628595996</c:v>
                </c:pt>
                <c:pt idx="33">
                  <c:v>42.423904068385568</c:v>
                </c:pt>
                <c:pt idx="34">
                  <c:v>43.019084040449975</c:v>
                </c:pt>
                <c:pt idx="35">
                  <c:v>42.903547974216607</c:v>
                </c:pt>
                <c:pt idx="36">
                  <c:v>42.946655009023075</c:v>
                </c:pt>
                <c:pt idx="37">
                  <c:v>43.003132924611393</c:v>
                </c:pt>
                <c:pt idx="38">
                  <c:v>43.883298161243921</c:v>
                </c:pt>
                <c:pt idx="39">
                  <c:v>45.490101604159513</c:v>
                </c:pt>
                <c:pt idx="40">
                  <c:v>43.909913826979526</c:v>
                </c:pt>
                <c:pt idx="41">
                  <c:v>44.121681145415479</c:v>
                </c:pt>
                <c:pt idx="42">
                  <c:v>43.585939706450233</c:v>
                </c:pt>
                <c:pt idx="43">
                  <c:v>43.466345281143113</c:v>
                </c:pt>
                <c:pt idx="44">
                  <c:v>43.046813836214923</c:v>
                </c:pt>
                <c:pt idx="45">
                  <c:v>42.058361217509166</c:v>
                </c:pt>
                <c:pt idx="46">
                  <c:v>41.211555451912758</c:v>
                </c:pt>
                <c:pt idx="47">
                  <c:v>41.553199613089568</c:v>
                </c:pt>
                <c:pt idx="48">
                  <c:v>40.293125840433738</c:v>
                </c:pt>
                <c:pt idx="49">
                  <c:v>41.730553325343031</c:v>
                </c:pt>
                <c:pt idx="50">
                  <c:v>42.804381051156398</c:v>
                </c:pt>
                <c:pt idx="51">
                  <c:v>42.596888265285081</c:v>
                </c:pt>
                <c:pt idx="52">
                  <c:v>40.874322794963255</c:v>
                </c:pt>
                <c:pt idx="53">
                  <c:v>40.264542177268851</c:v>
                </c:pt>
                <c:pt idx="54">
                  <c:v>40.396465767729097</c:v>
                </c:pt>
                <c:pt idx="55">
                  <c:v>40.917199599969663</c:v>
                </c:pt>
                <c:pt idx="56">
                  <c:v>39.568100000000001</c:v>
                </c:pt>
                <c:pt idx="57">
                  <c:v>39.003500000000003</c:v>
                </c:pt>
                <c:pt idx="58">
                  <c:v>39.596000000000004</c:v>
                </c:pt>
                <c:pt idx="59">
                  <c:v>38.870000000000005</c:v>
                </c:pt>
                <c:pt idx="60">
                  <c:v>36.636700000000005</c:v>
                </c:pt>
                <c:pt idx="62">
                  <c:v>46.0169</c:v>
                </c:pt>
                <c:pt idx="63">
                  <c:v>42.157299999999999</c:v>
                </c:pt>
                <c:pt idx="64">
                  <c:v>42.0182</c:v>
                </c:pt>
                <c:pt idx="65">
                  <c:v>39.866800000000005</c:v>
                </c:pt>
                <c:pt idx="66">
                  <c:v>40.725900000000003</c:v>
                </c:pt>
              </c:numCache>
            </c:numRef>
          </c:val>
          <c:smooth val="0"/>
          <c:extLst>
            <c:ext xmlns:c16="http://schemas.microsoft.com/office/drawing/2014/chart" uri="{C3380CC4-5D6E-409C-BE32-E72D297353CC}">
              <c16:uniqueId val="{00000009-DCD2-4908-8918-758E20712E6D}"/>
            </c:ext>
          </c:extLst>
        </c:ser>
        <c:dLbls>
          <c:showLegendKey val="0"/>
          <c:showVal val="0"/>
          <c:showCatName val="0"/>
          <c:showSerName val="0"/>
          <c:showPercent val="0"/>
          <c:showBubbleSize val="0"/>
        </c:dLbls>
        <c:smooth val="0"/>
        <c:axId val="626269384"/>
        <c:axId val="626263480"/>
      </c:lineChart>
      <c:catAx>
        <c:axId val="626269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626263480"/>
        <c:crosses val="autoZero"/>
        <c:auto val="1"/>
        <c:lblAlgn val="ctr"/>
        <c:lblOffset val="100"/>
        <c:tickLblSkip val="1"/>
        <c:noMultiLvlLbl val="0"/>
      </c:catAx>
      <c:valAx>
        <c:axId val="626263480"/>
        <c:scaling>
          <c:orientation val="minMax"/>
          <c:max val="50"/>
          <c:min val="0"/>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626269384"/>
        <c:crossesAt val="1"/>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75D6-4AFF-8E2A-2A54DA1EB7C5}"/>
              </c:ext>
            </c:extLst>
          </c:dPt>
          <c:dPt>
            <c:idx val="1"/>
            <c:invertIfNegative val="0"/>
            <c:bubble3D val="0"/>
            <c:spPr>
              <a:solidFill>
                <a:srgbClr val="7C878E"/>
              </a:solidFill>
              <a:ln>
                <a:noFill/>
              </a:ln>
              <a:effectLst/>
            </c:spPr>
            <c:extLst>
              <c:ext xmlns:c16="http://schemas.microsoft.com/office/drawing/2014/chart" uri="{C3380CC4-5D6E-409C-BE32-E72D297353CC}">
                <c16:uniqueId val="{00000003-75D6-4AFF-8E2A-2A54DA1EB7C5}"/>
              </c:ext>
            </c:extLst>
          </c:dPt>
          <c:dPt>
            <c:idx val="2"/>
            <c:invertIfNegative val="0"/>
            <c:bubble3D val="0"/>
            <c:spPr>
              <a:solidFill>
                <a:srgbClr val="7C878E"/>
              </a:solidFill>
              <a:ln>
                <a:noFill/>
              </a:ln>
              <a:effectLst/>
            </c:spPr>
            <c:extLst>
              <c:ext xmlns:c16="http://schemas.microsoft.com/office/drawing/2014/chart" uri="{C3380CC4-5D6E-409C-BE32-E72D297353CC}">
                <c16:uniqueId val="{00000005-75D6-4AFF-8E2A-2A54DA1EB7C5}"/>
              </c:ext>
            </c:extLst>
          </c:dPt>
          <c:dPt>
            <c:idx val="3"/>
            <c:invertIfNegative val="0"/>
            <c:bubble3D val="0"/>
            <c:spPr>
              <a:solidFill>
                <a:srgbClr val="7C878E"/>
              </a:solidFill>
              <a:ln>
                <a:noFill/>
              </a:ln>
              <a:effectLst/>
            </c:spPr>
            <c:extLst>
              <c:ext xmlns:c16="http://schemas.microsoft.com/office/drawing/2014/chart" uri="{C3380CC4-5D6E-409C-BE32-E72D297353CC}">
                <c16:uniqueId val="{00000007-75D6-4AFF-8E2A-2A54DA1EB7C5}"/>
              </c:ext>
            </c:extLst>
          </c:dPt>
          <c:dPt>
            <c:idx val="4"/>
            <c:invertIfNegative val="0"/>
            <c:bubble3D val="0"/>
            <c:spPr>
              <a:solidFill>
                <a:srgbClr val="7C878E"/>
              </a:solidFill>
              <a:ln>
                <a:noFill/>
              </a:ln>
              <a:effectLst/>
            </c:spPr>
            <c:extLst>
              <c:ext xmlns:c16="http://schemas.microsoft.com/office/drawing/2014/chart" uri="{C3380CC4-5D6E-409C-BE32-E72D297353CC}">
                <c16:uniqueId val="{00000009-75D6-4AFF-8E2A-2A54DA1EB7C5}"/>
              </c:ext>
            </c:extLst>
          </c:dPt>
          <c:dPt>
            <c:idx val="5"/>
            <c:invertIfNegative val="0"/>
            <c:bubble3D val="0"/>
            <c:spPr>
              <a:solidFill>
                <a:srgbClr val="7C878E"/>
              </a:solidFill>
              <a:ln>
                <a:noFill/>
              </a:ln>
              <a:effectLst/>
            </c:spPr>
            <c:extLst>
              <c:ext xmlns:c16="http://schemas.microsoft.com/office/drawing/2014/chart" uri="{C3380CC4-5D6E-409C-BE32-E72D297353CC}">
                <c16:uniqueId val="{0000000B-75D6-4AFF-8E2A-2A54DA1EB7C5}"/>
              </c:ext>
            </c:extLst>
          </c:dPt>
          <c:dPt>
            <c:idx val="6"/>
            <c:invertIfNegative val="0"/>
            <c:bubble3D val="0"/>
            <c:spPr>
              <a:solidFill>
                <a:srgbClr val="7C878E"/>
              </a:solidFill>
              <a:ln>
                <a:noFill/>
              </a:ln>
              <a:effectLst/>
            </c:spPr>
            <c:extLst>
              <c:ext xmlns:c16="http://schemas.microsoft.com/office/drawing/2014/chart" uri="{C3380CC4-5D6E-409C-BE32-E72D297353CC}">
                <c16:uniqueId val="{0000000D-75D6-4AFF-8E2A-2A54DA1EB7C5}"/>
              </c:ext>
            </c:extLst>
          </c:dPt>
          <c:dPt>
            <c:idx val="7"/>
            <c:invertIfNegative val="0"/>
            <c:bubble3D val="0"/>
            <c:spPr>
              <a:solidFill>
                <a:srgbClr val="7C878E"/>
              </a:solidFill>
              <a:ln>
                <a:noFill/>
              </a:ln>
              <a:effectLst/>
            </c:spPr>
            <c:extLst>
              <c:ext xmlns:c16="http://schemas.microsoft.com/office/drawing/2014/chart" uri="{C3380CC4-5D6E-409C-BE32-E72D297353CC}">
                <c16:uniqueId val="{0000000F-75D6-4AFF-8E2A-2A54DA1EB7C5}"/>
              </c:ext>
            </c:extLst>
          </c:dPt>
          <c:dPt>
            <c:idx val="8"/>
            <c:invertIfNegative val="0"/>
            <c:bubble3D val="0"/>
            <c:spPr>
              <a:solidFill>
                <a:srgbClr val="7C878E"/>
              </a:solidFill>
              <a:ln>
                <a:noFill/>
              </a:ln>
              <a:effectLst/>
            </c:spPr>
            <c:extLst>
              <c:ext xmlns:c16="http://schemas.microsoft.com/office/drawing/2014/chart" uri="{C3380CC4-5D6E-409C-BE32-E72D297353CC}">
                <c16:uniqueId val="{00000011-75D6-4AFF-8E2A-2A54DA1EB7C5}"/>
              </c:ext>
            </c:extLst>
          </c:dPt>
          <c:dPt>
            <c:idx val="9"/>
            <c:invertIfNegative val="0"/>
            <c:bubble3D val="0"/>
            <c:spPr>
              <a:solidFill>
                <a:srgbClr val="7C878E"/>
              </a:solidFill>
              <a:ln>
                <a:noFill/>
              </a:ln>
              <a:effectLst/>
            </c:spPr>
            <c:extLst>
              <c:ext xmlns:c16="http://schemas.microsoft.com/office/drawing/2014/chart" uri="{C3380CC4-5D6E-409C-BE32-E72D297353CC}">
                <c16:uniqueId val="{00000013-75D6-4AFF-8E2A-2A54DA1EB7C5}"/>
              </c:ext>
            </c:extLst>
          </c:dPt>
          <c:dPt>
            <c:idx val="10"/>
            <c:invertIfNegative val="0"/>
            <c:bubble3D val="0"/>
            <c:spPr>
              <a:solidFill>
                <a:srgbClr val="7C878E"/>
              </a:solidFill>
              <a:ln>
                <a:noFill/>
              </a:ln>
              <a:effectLst/>
            </c:spPr>
            <c:extLst>
              <c:ext xmlns:c16="http://schemas.microsoft.com/office/drawing/2014/chart" uri="{C3380CC4-5D6E-409C-BE32-E72D297353CC}">
                <c16:uniqueId val="{00000015-75D6-4AFF-8E2A-2A54DA1EB7C5}"/>
              </c:ext>
            </c:extLst>
          </c:dPt>
          <c:dPt>
            <c:idx val="11"/>
            <c:invertIfNegative val="0"/>
            <c:bubble3D val="0"/>
            <c:spPr>
              <a:solidFill>
                <a:srgbClr val="7C878E"/>
              </a:solidFill>
              <a:ln>
                <a:noFill/>
              </a:ln>
              <a:effectLst/>
            </c:spPr>
            <c:extLst>
              <c:ext xmlns:c16="http://schemas.microsoft.com/office/drawing/2014/chart" uri="{C3380CC4-5D6E-409C-BE32-E72D297353CC}">
                <c16:uniqueId val="{00000017-75D6-4AFF-8E2A-2A54DA1EB7C5}"/>
              </c:ext>
            </c:extLst>
          </c:dPt>
          <c:dPt>
            <c:idx val="12"/>
            <c:invertIfNegative val="0"/>
            <c:bubble3D val="0"/>
            <c:spPr>
              <a:solidFill>
                <a:srgbClr val="7C878E"/>
              </a:solidFill>
              <a:ln>
                <a:noFill/>
              </a:ln>
              <a:effectLst/>
            </c:spPr>
            <c:extLst>
              <c:ext xmlns:c16="http://schemas.microsoft.com/office/drawing/2014/chart" uri="{C3380CC4-5D6E-409C-BE32-E72D297353CC}">
                <c16:uniqueId val="{00000019-75D6-4AFF-8E2A-2A54DA1EB7C5}"/>
              </c:ext>
            </c:extLst>
          </c:dPt>
          <c:dPt>
            <c:idx val="13"/>
            <c:invertIfNegative val="0"/>
            <c:bubble3D val="0"/>
            <c:spPr>
              <a:solidFill>
                <a:srgbClr val="7C878E"/>
              </a:solidFill>
              <a:ln>
                <a:noFill/>
              </a:ln>
              <a:effectLst/>
            </c:spPr>
            <c:extLst>
              <c:ext xmlns:c16="http://schemas.microsoft.com/office/drawing/2014/chart" uri="{C3380CC4-5D6E-409C-BE32-E72D297353CC}">
                <c16:uniqueId val="{0000001B-75D6-4AFF-8E2A-2A54DA1EB7C5}"/>
              </c:ext>
            </c:extLst>
          </c:dPt>
          <c:dPt>
            <c:idx val="14"/>
            <c:invertIfNegative val="0"/>
            <c:bubble3D val="0"/>
            <c:spPr>
              <a:solidFill>
                <a:srgbClr val="7C878E"/>
              </a:solidFill>
              <a:ln>
                <a:noFill/>
              </a:ln>
              <a:effectLst/>
            </c:spPr>
            <c:extLst>
              <c:ext xmlns:c16="http://schemas.microsoft.com/office/drawing/2014/chart" uri="{C3380CC4-5D6E-409C-BE32-E72D297353CC}">
                <c16:uniqueId val="{0000001D-75D6-4AFF-8E2A-2A54DA1EB7C5}"/>
              </c:ext>
            </c:extLst>
          </c:dPt>
          <c:dPt>
            <c:idx val="15"/>
            <c:invertIfNegative val="0"/>
            <c:bubble3D val="0"/>
            <c:spPr>
              <a:solidFill>
                <a:srgbClr val="7C878E"/>
              </a:solidFill>
              <a:ln>
                <a:noFill/>
              </a:ln>
              <a:effectLst/>
            </c:spPr>
            <c:extLst>
              <c:ext xmlns:c16="http://schemas.microsoft.com/office/drawing/2014/chart" uri="{C3380CC4-5D6E-409C-BE32-E72D297353CC}">
                <c16:uniqueId val="{0000001F-75D6-4AFF-8E2A-2A54DA1EB7C5}"/>
              </c:ext>
            </c:extLst>
          </c:dPt>
          <c:dPt>
            <c:idx val="16"/>
            <c:invertIfNegative val="0"/>
            <c:bubble3D val="0"/>
            <c:spPr>
              <a:solidFill>
                <a:srgbClr val="7C878E"/>
              </a:solidFill>
              <a:ln>
                <a:noFill/>
              </a:ln>
              <a:effectLst/>
            </c:spPr>
            <c:extLst>
              <c:ext xmlns:c16="http://schemas.microsoft.com/office/drawing/2014/chart" uri="{C3380CC4-5D6E-409C-BE32-E72D297353CC}">
                <c16:uniqueId val="{00000021-75D6-4AFF-8E2A-2A54DA1EB7C5}"/>
              </c:ext>
            </c:extLst>
          </c:dPt>
          <c:dPt>
            <c:idx val="17"/>
            <c:invertIfNegative val="0"/>
            <c:bubble3D val="0"/>
            <c:spPr>
              <a:solidFill>
                <a:srgbClr val="7C878E"/>
              </a:solidFill>
              <a:ln>
                <a:noFill/>
              </a:ln>
              <a:effectLst/>
            </c:spPr>
            <c:extLst>
              <c:ext xmlns:c16="http://schemas.microsoft.com/office/drawing/2014/chart" uri="{C3380CC4-5D6E-409C-BE32-E72D297353CC}">
                <c16:uniqueId val="{00000023-75D6-4AFF-8E2A-2A54DA1EB7C5}"/>
              </c:ext>
            </c:extLst>
          </c:dPt>
          <c:dPt>
            <c:idx val="31"/>
            <c:invertIfNegative val="0"/>
            <c:bubble3D val="0"/>
            <c:spPr>
              <a:solidFill>
                <a:srgbClr val="FFC000"/>
              </a:solidFill>
              <a:ln>
                <a:noFill/>
              </a:ln>
              <a:effectLst/>
            </c:spPr>
            <c:extLst>
              <c:ext xmlns:c16="http://schemas.microsoft.com/office/drawing/2014/chart" uri="{C3380CC4-5D6E-409C-BE32-E72D297353CC}">
                <c16:uniqueId val="{00000025-75D6-4AFF-8E2A-2A54DA1EB7C5}"/>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'F2'!$A$7:$A$38</c:f>
              <c:strCache>
                <c:ptCount val="32"/>
                <c:pt idx="0">
                  <c:v>Baja California Sur</c:v>
                </c:pt>
                <c:pt idx="1">
                  <c:v>Campeche</c:v>
                </c:pt>
                <c:pt idx="2">
                  <c:v>Quintana Roo</c:v>
                </c:pt>
                <c:pt idx="3">
                  <c:v>Yucatán</c:v>
                </c:pt>
                <c:pt idx="4">
                  <c:v>Tlaxcala</c:v>
                </c:pt>
                <c:pt idx="5">
                  <c:v>Colima</c:v>
                </c:pt>
                <c:pt idx="6">
                  <c:v>Tabasco</c:v>
                </c:pt>
                <c:pt idx="7">
                  <c:v>Aguascalientes</c:v>
                </c:pt>
                <c:pt idx="8">
                  <c:v>Nayarit</c:v>
                </c:pt>
                <c:pt idx="9">
                  <c:v>Sonora</c:v>
                </c:pt>
                <c:pt idx="10">
                  <c:v>Coahuila</c:v>
                </c:pt>
                <c:pt idx="11">
                  <c:v>Morelos</c:v>
                </c:pt>
                <c:pt idx="12">
                  <c:v>Querétaro</c:v>
                </c:pt>
                <c:pt idx="13">
                  <c:v>Sinaloa</c:v>
                </c:pt>
                <c:pt idx="14">
                  <c:v>Tamaulipas</c:v>
                </c:pt>
                <c:pt idx="15">
                  <c:v>Durango</c:v>
                </c:pt>
                <c:pt idx="16">
                  <c:v>Hidalgo</c:v>
                </c:pt>
                <c:pt idx="17">
                  <c:v>Nuevo León</c:v>
                </c:pt>
                <c:pt idx="18">
                  <c:v>Baja California</c:v>
                </c:pt>
                <c:pt idx="19">
                  <c:v>Zacatecas</c:v>
                </c:pt>
                <c:pt idx="20">
                  <c:v>Chihuahua</c:v>
                </c:pt>
                <c:pt idx="21">
                  <c:v>San Luis Potosí</c:v>
                </c:pt>
                <c:pt idx="22">
                  <c:v>Chiapas</c:v>
                </c:pt>
                <c:pt idx="23">
                  <c:v>Veracruz</c:v>
                </c:pt>
                <c:pt idx="24">
                  <c:v>Puebla</c:v>
                </c:pt>
                <c:pt idx="25">
                  <c:v>Oaxaca</c:v>
                </c:pt>
                <c:pt idx="26">
                  <c:v>Guerrero</c:v>
                </c:pt>
                <c:pt idx="27">
                  <c:v>Ciudad de México</c:v>
                </c:pt>
                <c:pt idx="28">
                  <c:v>Estado de México</c:v>
                </c:pt>
                <c:pt idx="29">
                  <c:v>Guanajuato</c:v>
                </c:pt>
                <c:pt idx="30">
                  <c:v>Michoacán</c:v>
                </c:pt>
                <c:pt idx="31">
                  <c:v>Jalisco</c:v>
                </c:pt>
              </c:strCache>
            </c:strRef>
          </c:cat>
          <c:val>
            <c:numRef>
              <c:f>'F2'!$B$7:$B$38</c:f>
              <c:numCache>
                <c:formatCode>0.00%</c:formatCode>
                <c:ptCount val="32"/>
                <c:pt idx="0">
                  <c:v>2.5441948171298812E-3</c:v>
                </c:pt>
                <c:pt idx="1">
                  <c:v>2.9436155863006561E-3</c:v>
                </c:pt>
                <c:pt idx="2">
                  <c:v>5.9140332743180066E-3</c:v>
                </c:pt>
                <c:pt idx="3">
                  <c:v>6.5841924890682711E-3</c:v>
                </c:pt>
                <c:pt idx="4">
                  <c:v>6.6160444061309255E-3</c:v>
                </c:pt>
                <c:pt idx="5">
                  <c:v>8.1257403173614663E-3</c:v>
                </c:pt>
                <c:pt idx="6">
                  <c:v>8.740678665906193E-3</c:v>
                </c:pt>
                <c:pt idx="7">
                  <c:v>1.3441693776512359E-2</c:v>
                </c:pt>
                <c:pt idx="8">
                  <c:v>1.6295015163253098E-2</c:v>
                </c:pt>
                <c:pt idx="9">
                  <c:v>1.6423195106349001E-2</c:v>
                </c:pt>
                <c:pt idx="10">
                  <c:v>1.7823803067629044E-2</c:v>
                </c:pt>
                <c:pt idx="11">
                  <c:v>2.0028669888979927E-2</c:v>
                </c:pt>
                <c:pt idx="12">
                  <c:v>2.0978467194943992E-2</c:v>
                </c:pt>
                <c:pt idx="13">
                  <c:v>2.1504597224111258E-2</c:v>
                </c:pt>
                <c:pt idx="14">
                  <c:v>2.2244983036382081E-2</c:v>
                </c:pt>
                <c:pt idx="15">
                  <c:v>2.4419086797058131E-2</c:v>
                </c:pt>
                <c:pt idx="16">
                  <c:v>2.57000321227247E-2</c:v>
                </c:pt>
                <c:pt idx="17">
                  <c:v>2.616630047645058E-2</c:v>
                </c:pt>
                <c:pt idx="18">
                  <c:v>2.7163224813701925E-2</c:v>
                </c:pt>
                <c:pt idx="19">
                  <c:v>3.0589556308297683E-2</c:v>
                </c:pt>
                <c:pt idx="20">
                  <c:v>3.1610941958098902E-2</c:v>
                </c:pt>
                <c:pt idx="21">
                  <c:v>3.3447876220229093E-2</c:v>
                </c:pt>
                <c:pt idx="22">
                  <c:v>3.8968461325140064E-2</c:v>
                </c:pt>
                <c:pt idx="23">
                  <c:v>4.0674469209790794E-2</c:v>
                </c:pt>
                <c:pt idx="24">
                  <c:v>4.1193115698437408E-2</c:v>
                </c:pt>
                <c:pt idx="25">
                  <c:v>4.6248081102042225E-2</c:v>
                </c:pt>
                <c:pt idx="26">
                  <c:v>4.944775862403146E-2</c:v>
                </c:pt>
                <c:pt idx="27">
                  <c:v>5.7456650469470641E-2</c:v>
                </c:pt>
                <c:pt idx="28">
                  <c:v>6.1862008082883523E-2</c:v>
                </c:pt>
                <c:pt idx="29">
                  <c:v>8.3374398926459939E-2</c:v>
                </c:pt>
                <c:pt idx="30">
                  <c:v>9.4159612776482743E-2</c:v>
                </c:pt>
                <c:pt idx="31">
                  <c:v>9.7309501074323984E-2</c:v>
                </c:pt>
              </c:numCache>
            </c:numRef>
          </c:val>
          <c:extLst>
            <c:ext xmlns:c16="http://schemas.microsoft.com/office/drawing/2014/chart" uri="{C3380CC4-5D6E-409C-BE32-E72D297353CC}">
              <c16:uniqueId val="{00000026-75D6-4AFF-8E2A-2A54DA1EB7C5}"/>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tx1">
                <a:lumMod val="50000"/>
                <a:lumOff val="50000"/>
              </a:schemeClr>
            </a:solidFill>
            <a:ln>
              <a:noFill/>
            </a:ln>
            <a:effectLst/>
          </c:spPr>
          <c:invertIfNegative val="0"/>
          <c:dPt>
            <c:idx val="4"/>
            <c:invertIfNegative val="0"/>
            <c:bubble3D val="0"/>
            <c:spPr>
              <a:solidFill>
                <a:schemeClr val="accent4"/>
              </a:solidFill>
              <a:ln>
                <a:noFill/>
              </a:ln>
              <a:effectLst/>
            </c:spPr>
            <c:extLst>
              <c:ext xmlns:c16="http://schemas.microsoft.com/office/drawing/2014/chart" uri="{C3380CC4-5D6E-409C-BE32-E72D297353CC}">
                <c16:uniqueId val="{00000001-E71E-4F81-8EE6-1B74246FCAA4}"/>
              </c:ext>
            </c:extLst>
          </c:dPt>
          <c:dPt>
            <c:idx val="20"/>
            <c:invertIfNegative val="0"/>
            <c:bubble3D val="0"/>
            <c:spPr>
              <a:solidFill>
                <a:schemeClr val="accent2"/>
              </a:solidFill>
              <a:ln>
                <a:noFill/>
              </a:ln>
              <a:effectLst/>
            </c:spPr>
            <c:extLst>
              <c:ext xmlns:c16="http://schemas.microsoft.com/office/drawing/2014/chart" uri="{C3380CC4-5D6E-409C-BE32-E72D297353CC}">
                <c16:uniqueId val="{00000003-E71E-4F81-8EE6-1B74246FCAA4}"/>
              </c:ext>
            </c:extLst>
          </c:dPt>
          <c:dPt>
            <c:idx val="22"/>
            <c:invertIfNegative val="0"/>
            <c:bubble3D val="0"/>
            <c:spPr>
              <a:solidFill>
                <a:schemeClr val="tx1">
                  <a:lumMod val="50000"/>
                  <a:lumOff val="50000"/>
                </a:schemeClr>
              </a:solidFill>
              <a:ln>
                <a:noFill/>
              </a:ln>
              <a:effectLst/>
            </c:spPr>
            <c:extLst>
              <c:ext xmlns:c16="http://schemas.microsoft.com/office/drawing/2014/chart" uri="{C3380CC4-5D6E-409C-BE32-E72D297353CC}">
                <c16:uniqueId val="{00000005-E71E-4F81-8EE6-1B74246FCAA4}"/>
              </c:ext>
            </c:extLst>
          </c:dPt>
          <c:dPt>
            <c:idx val="31"/>
            <c:invertIfNegative val="0"/>
            <c:bubble3D val="0"/>
            <c:spPr>
              <a:solidFill>
                <a:schemeClr val="tx1">
                  <a:lumMod val="50000"/>
                  <a:lumOff val="50000"/>
                </a:schemeClr>
              </a:solidFill>
              <a:ln>
                <a:noFill/>
              </a:ln>
              <a:effectLst/>
            </c:spPr>
            <c:extLst>
              <c:ext xmlns:c16="http://schemas.microsoft.com/office/drawing/2014/chart" uri="{C3380CC4-5D6E-409C-BE32-E72D297353CC}">
                <c16:uniqueId val="{00000007-E71E-4F81-8EE6-1B74246FCAA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'F21'!$A$4:$A$36</c:f>
              <c:strCache>
                <c:ptCount val="33"/>
                <c:pt idx="0">
                  <c:v>Baja California Sur</c:v>
                </c:pt>
                <c:pt idx="1">
                  <c:v>Nuevo León</c:v>
                </c:pt>
                <c:pt idx="2">
                  <c:v>Baja California</c:v>
                </c:pt>
                <c:pt idx="3">
                  <c:v>Colima</c:v>
                </c:pt>
                <c:pt idx="4">
                  <c:v>Jalisco</c:v>
                </c:pt>
                <c:pt idx="5">
                  <c:v>Coahuila </c:v>
                </c:pt>
                <c:pt idx="6">
                  <c:v>Chihuahua</c:v>
                </c:pt>
                <c:pt idx="7">
                  <c:v>Quintana Roo</c:v>
                </c:pt>
                <c:pt idx="8">
                  <c:v>Sonora</c:v>
                </c:pt>
                <c:pt idx="9">
                  <c:v>Nayarit</c:v>
                </c:pt>
                <c:pt idx="10">
                  <c:v>Tamaulipas</c:v>
                </c:pt>
                <c:pt idx="11">
                  <c:v>Sinaloa</c:v>
                </c:pt>
                <c:pt idx="12">
                  <c:v>Aguascalientes</c:v>
                </c:pt>
                <c:pt idx="13">
                  <c:v>Querétaro</c:v>
                </c:pt>
                <c:pt idx="14">
                  <c:v>Guanajuato</c:v>
                </c:pt>
                <c:pt idx="15">
                  <c:v>Michoacán </c:v>
                </c:pt>
                <c:pt idx="16">
                  <c:v>Durango</c:v>
                </c:pt>
                <c:pt idx="17">
                  <c:v>Ciudad de México</c:v>
                </c:pt>
                <c:pt idx="18">
                  <c:v>Estado de México</c:v>
                </c:pt>
                <c:pt idx="19">
                  <c:v>Yucatán</c:v>
                </c:pt>
                <c:pt idx="20">
                  <c:v>Nacional</c:v>
                </c:pt>
                <c:pt idx="21">
                  <c:v>San Luis Potosí</c:v>
                </c:pt>
                <c:pt idx="22">
                  <c:v>Campeche</c:v>
                </c:pt>
                <c:pt idx="23">
                  <c:v>Zacatecas</c:v>
                </c:pt>
                <c:pt idx="24">
                  <c:v>Tabasco</c:v>
                </c:pt>
                <c:pt idx="25">
                  <c:v>Hidalgo</c:v>
                </c:pt>
                <c:pt idx="26">
                  <c:v>Morelos</c:v>
                </c:pt>
                <c:pt idx="27">
                  <c:v>Puebla</c:v>
                </c:pt>
                <c:pt idx="28">
                  <c:v>Tlaxcala</c:v>
                </c:pt>
                <c:pt idx="29">
                  <c:v>Veracruz </c:v>
                </c:pt>
                <c:pt idx="30">
                  <c:v>Guerrero</c:v>
                </c:pt>
                <c:pt idx="31">
                  <c:v>Oaxaca</c:v>
                </c:pt>
                <c:pt idx="32">
                  <c:v>Chiapas</c:v>
                </c:pt>
              </c:strCache>
            </c:strRef>
          </c:cat>
          <c:val>
            <c:numRef>
              <c:f>'F21'!$B$4:$B$36</c:f>
              <c:numCache>
                <c:formatCode>0.0</c:formatCode>
                <c:ptCount val="33"/>
                <c:pt idx="0">
                  <c:v>19.593700000000002</c:v>
                </c:pt>
                <c:pt idx="1">
                  <c:v>22.667899999999999</c:v>
                </c:pt>
                <c:pt idx="2">
                  <c:v>22.978300000000001</c:v>
                </c:pt>
                <c:pt idx="3">
                  <c:v>24.553599999999999</c:v>
                </c:pt>
                <c:pt idx="4">
                  <c:v>27.036300000000001</c:v>
                </c:pt>
                <c:pt idx="5">
                  <c:v>27.756</c:v>
                </c:pt>
                <c:pt idx="6">
                  <c:v>28.721</c:v>
                </c:pt>
                <c:pt idx="7">
                  <c:v>30.624700000000001</c:v>
                </c:pt>
                <c:pt idx="8">
                  <c:v>30.928000000000001</c:v>
                </c:pt>
                <c:pt idx="9">
                  <c:v>32.222900000000003</c:v>
                </c:pt>
                <c:pt idx="10">
                  <c:v>32.495200000000004</c:v>
                </c:pt>
                <c:pt idx="11">
                  <c:v>33.5413</c:v>
                </c:pt>
                <c:pt idx="12">
                  <c:v>35.425800000000002</c:v>
                </c:pt>
                <c:pt idx="13">
                  <c:v>36.023400000000002</c:v>
                </c:pt>
                <c:pt idx="14">
                  <c:v>37.200900000000004</c:v>
                </c:pt>
                <c:pt idx="15">
                  <c:v>37.386600000000001</c:v>
                </c:pt>
                <c:pt idx="16">
                  <c:v>37.644200000000005</c:v>
                </c:pt>
                <c:pt idx="17">
                  <c:v>37.947700000000005</c:v>
                </c:pt>
                <c:pt idx="18">
                  <c:v>39.119436135145072</c:v>
                </c:pt>
                <c:pt idx="19">
                  <c:v>39.5261</c:v>
                </c:pt>
                <c:pt idx="20">
                  <c:v>40.725900000000003</c:v>
                </c:pt>
                <c:pt idx="21">
                  <c:v>43.598300000000002</c:v>
                </c:pt>
                <c:pt idx="22">
                  <c:v>43.747</c:v>
                </c:pt>
                <c:pt idx="23">
                  <c:v>45.540500000000002</c:v>
                </c:pt>
                <c:pt idx="24">
                  <c:v>46.530200000000001</c:v>
                </c:pt>
                <c:pt idx="25">
                  <c:v>47.436100000000003</c:v>
                </c:pt>
                <c:pt idx="26">
                  <c:v>49.154200000000003</c:v>
                </c:pt>
                <c:pt idx="27">
                  <c:v>50.212500000000006</c:v>
                </c:pt>
                <c:pt idx="28">
                  <c:v>51.4664</c:v>
                </c:pt>
                <c:pt idx="29">
                  <c:v>56.904800000000002</c:v>
                </c:pt>
                <c:pt idx="30">
                  <c:v>63.305200000000006</c:v>
                </c:pt>
                <c:pt idx="31">
                  <c:v>63.575500000000005</c:v>
                </c:pt>
                <c:pt idx="32">
                  <c:v>68.492000000000004</c:v>
                </c:pt>
              </c:numCache>
            </c:numRef>
          </c:val>
          <c:extLst>
            <c:ext xmlns:c16="http://schemas.microsoft.com/office/drawing/2014/chart" uri="{C3380CC4-5D6E-409C-BE32-E72D297353CC}">
              <c16:uniqueId val="{00000008-E71E-4F81-8EE6-1B74246FCAA4}"/>
            </c:ext>
          </c:extLst>
        </c:ser>
        <c:dLbls>
          <c:showLegendKey val="0"/>
          <c:showVal val="0"/>
          <c:showCatName val="0"/>
          <c:showSerName val="0"/>
          <c:showPercent val="0"/>
          <c:showBubbleSize val="0"/>
        </c:dLbls>
        <c:gapWidth val="100"/>
        <c:axId val="573637368"/>
        <c:axId val="713563920"/>
      </c:barChart>
      <c:catAx>
        <c:axId val="5736373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713563920"/>
        <c:crosses val="autoZero"/>
        <c:auto val="1"/>
        <c:lblAlgn val="ctr"/>
        <c:lblOffset val="100"/>
        <c:tickLblSkip val="1"/>
        <c:noMultiLvlLbl val="0"/>
      </c:catAx>
      <c:valAx>
        <c:axId val="713563920"/>
        <c:scaling>
          <c:orientation val="minMax"/>
        </c:scaling>
        <c:delete val="1"/>
        <c:axPos val="b"/>
        <c:numFmt formatCode="0.0" sourceLinked="1"/>
        <c:majorTickMark val="none"/>
        <c:minorTickMark val="none"/>
        <c:tickLblPos val="nextTo"/>
        <c:crossAx val="573637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483655045674659"/>
          <c:y val="2.8183448629259544E-2"/>
          <c:w val="0.68973471586920454"/>
          <c:h val="0.94619523443504994"/>
        </c:manualLayout>
      </c:layout>
      <c:barChart>
        <c:barDir val="bar"/>
        <c:grouping val="clustered"/>
        <c:varyColors val="0"/>
        <c:ser>
          <c:idx val="0"/>
          <c:order val="0"/>
          <c:spPr>
            <a:solidFill>
              <a:schemeClr val="tx1">
                <a:lumMod val="50000"/>
                <a:lumOff val="50000"/>
              </a:schemeClr>
            </a:solidFill>
            <a:ln>
              <a:noFill/>
            </a:ln>
            <a:effectLst/>
          </c:spPr>
          <c:invertIfNegative val="0"/>
          <c:dPt>
            <c:idx val="6"/>
            <c:invertIfNegative val="0"/>
            <c:bubble3D val="0"/>
            <c:spPr>
              <a:solidFill>
                <a:schemeClr val="tx1">
                  <a:lumMod val="50000"/>
                  <a:lumOff val="50000"/>
                </a:schemeClr>
              </a:solidFill>
              <a:ln>
                <a:noFill/>
              </a:ln>
              <a:effectLst/>
            </c:spPr>
            <c:extLst>
              <c:ext xmlns:c16="http://schemas.microsoft.com/office/drawing/2014/chart" uri="{C3380CC4-5D6E-409C-BE32-E72D297353CC}">
                <c16:uniqueId val="{00000001-D472-4FF3-8EC0-3079ACAE7B9D}"/>
              </c:ext>
            </c:extLst>
          </c:dPt>
          <c:dPt>
            <c:idx val="8"/>
            <c:invertIfNegative val="0"/>
            <c:bubble3D val="0"/>
            <c:spPr>
              <a:solidFill>
                <a:schemeClr val="tx1">
                  <a:lumMod val="50000"/>
                  <a:lumOff val="50000"/>
                </a:schemeClr>
              </a:solidFill>
              <a:ln>
                <a:noFill/>
              </a:ln>
              <a:effectLst/>
            </c:spPr>
            <c:extLst>
              <c:ext xmlns:c16="http://schemas.microsoft.com/office/drawing/2014/chart" uri="{C3380CC4-5D6E-409C-BE32-E72D297353CC}">
                <c16:uniqueId val="{00000003-D472-4FF3-8EC0-3079ACAE7B9D}"/>
              </c:ext>
            </c:extLst>
          </c:dPt>
          <c:dPt>
            <c:idx val="19"/>
            <c:invertIfNegative val="0"/>
            <c:bubble3D val="0"/>
            <c:spPr>
              <a:solidFill>
                <a:schemeClr val="accent2"/>
              </a:solidFill>
              <a:ln>
                <a:noFill/>
              </a:ln>
              <a:effectLst/>
            </c:spPr>
            <c:extLst>
              <c:ext xmlns:c16="http://schemas.microsoft.com/office/drawing/2014/chart" uri="{C3380CC4-5D6E-409C-BE32-E72D297353CC}">
                <c16:uniqueId val="{00000005-D472-4FF3-8EC0-3079ACAE7B9D}"/>
              </c:ext>
            </c:extLst>
          </c:dPt>
          <c:dPt>
            <c:idx val="26"/>
            <c:invertIfNegative val="0"/>
            <c:bubble3D val="0"/>
            <c:spPr>
              <a:solidFill>
                <a:schemeClr val="accent4"/>
              </a:solidFill>
              <a:ln>
                <a:noFill/>
              </a:ln>
              <a:effectLst/>
            </c:spPr>
            <c:extLst>
              <c:ext xmlns:c16="http://schemas.microsoft.com/office/drawing/2014/chart" uri="{C3380CC4-5D6E-409C-BE32-E72D297353CC}">
                <c16:uniqueId val="{00000007-D472-4FF3-8EC0-3079ACAE7B9D}"/>
              </c:ext>
            </c:extLst>
          </c:dPt>
          <c:dLbls>
            <c:dLbl>
              <c:idx val="25"/>
              <c:layout>
                <c:manualLayout>
                  <c:x val="-1.13571834185121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472-4FF3-8EC0-3079ACAE7B9D}"/>
                </c:ext>
              </c:extLst>
            </c:dLbl>
            <c:dLbl>
              <c:idx val="31"/>
              <c:layout>
                <c:manualLayout>
                  <c:x val="-1.7035775127768313E-2"/>
                  <c:y val="2.56213169356904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472-4FF3-8EC0-3079ACAE7B9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'F22'!$A$4:$A$36</c:f>
              <c:strCache>
                <c:ptCount val="33"/>
                <c:pt idx="0">
                  <c:v>Quintana Roo</c:v>
                </c:pt>
                <c:pt idx="1">
                  <c:v>Baja California Sur</c:v>
                </c:pt>
                <c:pt idx="2">
                  <c:v>Ciudad de México</c:v>
                </c:pt>
                <c:pt idx="3">
                  <c:v>Guanajuato</c:v>
                </c:pt>
                <c:pt idx="4">
                  <c:v>Tabasco</c:v>
                </c:pt>
                <c:pt idx="5">
                  <c:v>Querétaro</c:v>
                </c:pt>
                <c:pt idx="6">
                  <c:v>Nuevo León</c:v>
                </c:pt>
                <c:pt idx="7">
                  <c:v>Tamaulipas</c:v>
                </c:pt>
                <c:pt idx="8">
                  <c:v>Estado de México</c:v>
                </c:pt>
                <c:pt idx="9">
                  <c:v>Colima</c:v>
                </c:pt>
                <c:pt idx="10">
                  <c:v>Zacatecas</c:v>
                </c:pt>
                <c:pt idx="11">
                  <c:v>San Luis Potosí</c:v>
                </c:pt>
                <c:pt idx="12">
                  <c:v>Durango</c:v>
                </c:pt>
                <c:pt idx="13">
                  <c:v>Coahuila </c:v>
                </c:pt>
                <c:pt idx="14">
                  <c:v>Morelos</c:v>
                </c:pt>
                <c:pt idx="15">
                  <c:v>Guerrero</c:v>
                </c:pt>
                <c:pt idx="16">
                  <c:v>Aguascalientes</c:v>
                </c:pt>
                <c:pt idx="17">
                  <c:v>Nayarit</c:v>
                </c:pt>
                <c:pt idx="18">
                  <c:v>Oaxaca</c:v>
                </c:pt>
                <c:pt idx="19">
                  <c:v>Nacional</c:v>
                </c:pt>
                <c:pt idx="20">
                  <c:v>Baja California</c:v>
                </c:pt>
                <c:pt idx="21">
                  <c:v>Puebla</c:v>
                </c:pt>
                <c:pt idx="22">
                  <c:v>Michoacán </c:v>
                </c:pt>
                <c:pt idx="23">
                  <c:v>Tlaxcala</c:v>
                </c:pt>
                <c:pt idx="24">
                  <c:v>Hidalgo</c:v>
                </c:pt>
                <c:pt idx="25">
                  <c:v>Yucatán</c:v>
                </c:pt>
                <c:pt idx="26">
                  <c:v>Jalisco</c:v>
                </c:pt>
                <c:pt idx="27">
                  <c:v>Campeche</c:v>
                </c:pt>
                <c:pt idx="28">
                  <c:v>Sonora</c:v>
                </c:pt>
                <c:pt idx="29">
                  <c:v>Chihuahua</c:v>
                </c:pt>
                <c:pt idx="30">
                  <c:v>Chiapas</c:v>
                </c:pt>
                <c:pt idx="31">
                  <c:v>Sinaloa</c:v>
                </c:pt>
                <c:pt idx="32">
                  <c:v>Veracruz</c:v>
                </c:pt>
              </c:strCache>
            </c:strRef>
          </c:cat>
          <c:val>
            <c:numRef>
              <c:f>'F22'!$D$4:$D$36</c:f>
              <c:numCache>
                <c:formatCode>0.0</c:formatCode>
                <c:ptCount val="33"/>
                <c:pt idx="0">
                  <c:v>-4.2628999999999984</c:v>
                </c:pt>
                <c:pt idx="1">
                  <c:v>-4.2391000000000005</c:v>
                </c:pt>
                <c:pt idx="2">
                  <c:v>-2.4422999999999959</c:v>
                </c:pt>
                <c:pt idx="3">
                  <c:v>-1.5257000000000005</c:v>
                </c:pt>
                <c:pt idx="4">
                  <c:v>-1.3134000000000015</c:v>
                </c:pt>
                <c:pt idx="5">
                  <c:v>-1.2926000000000002</c:v>
                </c:pt>
                <c:pt idx="6">
                  <c:v>-1.107800000000001</c:v>
                </c:pt>
                <c:pt idx="7">
                  <c:v>-1.0914999999999964</c:v>
                </c:pt>
                <c:pt idx="8">
                  <c:v>-0.65706386485492629</c:v>
                </c:pt>
                <c:pt idx="9">
                  <c:v>-0.63350000000000151</c:v>
                </c:pt>
                <c:pt idx="10">
                  <c:v>-0.51650000000000063</c:v>
                </c:pt>
                <c:pt idx="11">
                  <c:v>0.1722999999999999</c:v>
                </c:pt>
                <c:pt idx="12">
                  <c:v>0.36250000000000426</c:v>
                </c:pt>
                <c:pt idx="13">
                  <c:v>0.48529999999999873</c:v>
                </c:pt>
                <c:pt idx="14">
                  <c:v>0.55519999999999925</c:v>
                </c:pt>
                <c:pt idx="15">
                  <c:v>0.73450000000000415</c:v>
                </c:pt>
                <c:pt idx="16">
                  <c:v>0.74329999999999785</c:v>
                </c:pt>
                <c:pt idx="17">
                  <c:v>0.78219999999999956</c:v>
                </c:pt>
                <c:pt idx="18">
                  <c:v>0.80110000000000525</c:v>
                </c:pt>
                <c:pt idx="19">
                  <c:v>0.85909999999999798</c:v>
                </c:pt>
                <c:pt idx="20">
                  <c:v>1.3745000000000012</c:v>
                </c:pt>
                <c:pt idx="21">
                  <c:v>1.6441000000000017</c:v>
                </c:pt>
                <c:pt idx="22">
                  <c:v>1.7663999999999973</c:v>
                </c:pt>
                <c:pt idx="23">
                  <c:v>1.794399999999996</c:v>
                </c:pt>
                <c:pt idx="24">
                  <c:v>2.183799999999998</c:v>
                </c:pt>
                <c:pt idx="25">
                  <c:v>2.3843999999999994</c:v>
                </c:pt>
                <c:pt idx="26">
                  <c:v>2.4409999999999989</c:v>
                </c:pt>
                <c:pt idx="27">
                  <c:v>2.5225999999999971</c:v>
                </c:pt>
                <c:pt idx="28">
                  <c:v>2.6096000000000004</c:v>
                </c:pt>
                <c:pt idx="29">
                  <c:v>3.0714000000000006</c:v>
                </c:pt>
                <c:pt idx="30">
                  <c:v>3.185299999999998</c:v>
                </c:pt>
                <c:pt idx="31">
                  <c:v>6.059899999999999</c:v>
                </c:pt>
                <c:pt idx="32">
                  <c:v>6.5544999999999973</c:v>
                </c:pt>
              </c:numCache>
            </c:numRef>
          </c:val>
          <c:extLst>
            <c:ext xmlns:c16="http://schemas.microsoft.com/office/drawing/2014/chart" uri="{C3380CC4-5D6E-409C-BE32-E72D297353CC}">
              <c16:uniqueId val="{0000000A-D472-4FF3-8EC0-3079ACAE7B9D}"/>
            </c:ext>
          </c:extLst>
        </c:ser>
        <c:dLbls>
          <c:showLegendKey val="0"/>
          <c:showVal val="0"/>
          <c:showCatName val="0"/>
          <c:showSerName val="0"/>
          <c:showPercent val="0"/>
          <c:showBubbleSize val="0"/>
        </c:dLbls>
        <c:gapWidth val="100"/>
        <c:axId val="573637368"/>
        <c:axId val="713563920"/>
      </c:barChart>
      <c:catAx>
        <c:axId val="57363736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713563920"/>
        <c:crosses val="autoZero"/>
        <c:auto val="1"/>
        <c:lblAlgn val="ctr"/>
        <c:lblOffset val="100"/>
        <c:tickLblSkip val="1"/>
        <c:noMultiLvlLbl val="0"/>
      </c:catAx>
      <c:valAx>
        <c:axId val="713563920"/>
        <c:scaling>
          <c:orientation val="minMax"/>
        </c:scaling>
        <c:delete val="1"/>
        <c:axPos val="b"/>
        <c:numFmt formatCode="0.0" sourceLinked="1"/>
        <c:majorTickMark val="none"/>
        <c:minorTickMark val="none"/>
        <c:tickLblPos val="nextTo"/>
        <c:crossAx val="573637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0"/>
          <c:order val="0"/>
          <c:spPr>
            <a:ln w="31750" cap="rnd">
              <a:solidFill>
                <a:schemeClr val="accent1"/>
              </a:solidFill>
              <a:round/>
            </a:ln>
            <a:effectLst/>
          </c:spPr>
          <c:marker>
            <c:symbol val="circle"/>
            <c:size val="22"/>
            <c:spPr>
              <a:solidFill>
                <a:schemeClr val="accent1"/>
              </a:solidFill>
              <a:ln w="44450">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'F25'!$C$10:$U$10</c:f>
              <c:numCache>
                <c:formatCode>General</c:formatCode>
                <c:ptCount val="19"/>
                <c:pt idx="0">
                  <c:v>2020</c:v>
                </c:pt>
                <c:pt idx="8" formatCode="0">
                  <c:v>2021</c:v>
                </c:pt>
              </c:numCache>
            </c:numRef>
          </c:cat>
          <c:val>
            <c:numRef>
              <c:f>'F25'!$C$12:$U$12</c:f>
              <c:numCache>
                <c:formatCode>0.00</c:formatCode>
                <c:ptCount val="19"/>
                <c:pt idx="0">
                  <c:v>41.838602329450907</c:v>
                </c:pt>
                <c:pt idx="1">
                  <c:v>31.339434276206322</c:v>
                </c:pt>
                <c:pt idx="2">
                  <c:v>35.235715067593461</c:v>
                </c:pt>
                <c:pt idx="3">
                  <c:v>32.712146422628948</c:v>
                </c:pt>
                <c:pt idx="4">
                  <c:v>33.68552412645591</c:v>
                </c:pt>
                <c:pt idx="5">
                  <c:v>33.815609090054785</c:v>
                </c:pt>
                <c:pt idx="6">
                  <c:v>32.251655629139073</c:v>
                </c:pt>
                <c:pt idx="7">
                  <c:v>32.138103161397666</c:v>
                </c:pt>
                <c:pt idx="8">
                  <c:v>32.371048252911812</c:v>
                </c:pt>
                <c:pt idx="9">
                  <c:v>33.760399334442596</c:v>
                </c:pt>
                <c:pt idx="10">
                  <c:v>34.134775374376041</c:v>
                </c:pt>
                <c:pt idx="11">
                  <c:v>37.868988391376448</c:v>
                </c:pt>
                <c:pt idx="12">
                  <c:v>39.692179700499167</c:v>
                </c:pt>
                <c:pt idx="13">
                  <c:v>38.885191347753747</c:v>
                </c:pt>
                <c:pt idx="14">
                  <c:v>41.229235880398669</c:v>
                </c:pt>
                <c:pt idx="15">
                  <c:v>37.034883720930239</c:v>
                </c:pt>
                <c:pt idx="16">
                  <c:v>36.608623548922054</c:v>
                </c:pt>
                <c:pt idx="17">
                  <c:v>38.840000000000003</c:v>
                </c:pt>
                <c:pt idx="18">
                  <c:v>38.93</c:v>
                </c:pt>
              </c:numCache>
            </c:numRef>
          </c:val>
          <c:smooth val="0"/>
          <c:extLst>
            <c:ext xmlns:c16="http://schemas.microsoft.com/office/drawing/2014/chart" uri="{C3380CC4-5D6E-409C-BE32-E72D297353CC}">
              <c16:uniqueId val="{00000000-027D-4420-98A3-F53D0E993A6A}"/>
            </c:ext>
          </c:extLst>
        </c:ser>
        <c:dLbls>
          <c:dLblPos val="ctr"/>
          <c:showLegendKey val="0"/>
          <c:showVal val="1"/>
          <c:showCatName val="0"/>
          <c:showSerName val="0"/>
          <c:showPercent val="0"/>
          <c:showBubbleSize val="0"/>
        </c:dLbls>
        <c:marker val="1"/>
        <c:smooth val="0"/>
        <c:axId val="823594968"/>
        <c:axId val="823593656"/>
      </c:lineChart>
      <c:catAx>
        <c:axId val="8235949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none" baseline="0">
                <a:solidFill>
                  <a:schemeClr val="dk1">
                    <a:lumMod val="75000"/>
                    <a:lumOff val="25000"/>
                  </a:schemeClr>
                </a:solidFill>
                <a:latin typeface="+mn-lt"/>
                <a:ea typeface="+mn-ea"/>
                <a:cs typeface="+mn-cs"/>
              </a:defRPr>
            </a:pPr>
            <a:endParaRPr lang="es-MX"/>
          </a:p>
        </c:txPr>
        <c:crossAx val="823593656"/>
        <c:crosses val="autoZero"/>
        <c:auto val="1"/>
        <c:lblAlgn val="ctr"/>
        <c:lblOffset val="100"/>
        <c:noMultiLvlLbl val="1"/>
      </c:catAx>
      <c:valAx>
        <c:axId val="823593656"/>
        <c:scaling>
          <c:orientation val="minMax"/>
          <c:max val="60"/>
          <c:min val="0"/>
        </c:scaling>
        <c:delete val="0"/>
        <c:axPos val="l"/>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MX"/>
          </a:p>
        </c:txPr>
        <c:crossAx val="823594968"/>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dk1">
          <a:lumMod val="25000"/>
          <a:lumOff val="75000"/>
        </a:schemeClr>
      </a:solidFill>
      <a:round/>
    </a:ln>
    <a:effectLst/>
  </c:spPr>
  <c:txPr>
    <a:bodyPr/>
    <a:lstStyle/>
    <a:p>
      <a:pPr>
        <a:defRPr/>
      </a:pPr>
      <a:endParaRPr lang="es-MX"/>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Jalisco</c:v>
          </c:tx>
          <c:spPr>
            <a:solidFill>
              <a:srgbClr val="BDCFD6"/>
            </a:solidFill>
            <a:ln>
              <a:noFill/>
            </a:ln>
            <a:effectLst/>
          </c:spPr>
          <c:invertIfNegative val="0"/>
          <c:dPt>
            <c:idx val="0"/>
            <c:invertIfNegative val="0"/>
            <c:bubble3D val="0"/>
            <c:spPr>
              <a:solidFill>
                <a:srgbClr val="BDCFD6"/>
              </a:solidFill>
              <a:ln>
                <a:noFill/>
              </a:ln>
              <a:effectLst/>
            </c:spPr>
            <c:extLst>
              <c:ext xmlns:c16="http://schemas.microsoft.com/office/drawing/2014/chart" uri="{C3380CC4-5D6E-409C-BE32-E72D297353CC}">
                <c16:uniqueId val="{00000001-9ED3-4BE3-AA3B-962CC3EA0076}"/>
              </c:ext>
            </c:extLst>
          </c:dPt>
          <c:dPt>
            <c:idx val="1"/>
            <c:invertIfNegative val="0"/>
            <c:bubble3D val="0"/>
            <c:spPr>
              <a:solidFill>
                <a:srgbClr val="BDCFD6"/>
              </a:solidFill>
              <a:ln>
                <a:noFill/>
              </a:ln>
              <a:effectLst/>
            </c:spPr>
            <c:extLst>
              <c:ext xmlns:c16="http://schemas.microsoft.com/office/drawing/2014/chart" uri="{C3380CC4-5D6E-409C-BE32-E72D297353CC}">
                <c16:uniqueId val="{00000003-9ED3-4BE3-AA3B-962CC3EA0076}"/>
              </c:ext>
            </c:extLst>
          </c:dPt>
          <c:dPt>
            <c:idx val="2"/>
            <c:invertIfNegative val="0"/>
            <c:bubble3D val="0"/>
            <c:spPr>
              <a:solidFill>
                <a:srgbClr val="BDCFD6"/>
              </a:solidFill>
              <a:ln>
                <a:noFill/>
              </a:ln>
              <a:effectLst/>
            </c:spPr>
            <c:extLst>
              <c:ext xmlns:c16="http://schemas.microsoft.com/office/drawing/2014/chart" uri="{C3380CC4-5D6E-409C-BE32-E72D297353CC}">
                <c16:uniqueId val="{00000005-9ED3-4BE3-AA3B-962CC3EA0076}"/>
              </c:ext>
            </c:extLst>
          </c:dPt>
          <c:dPt>
            <c:idx val="3"/>
            <c:invertIfNegative val="0"/>
            <c:bubble3D val="0"/>
            <c:spPr>
              <a:solidFill>
                <a:srgbClr val="BDCFD6"/>
              </a:solidFill>
              <a:ln>
                <a:noFill/>
              </a:ln>
              <a:effectLst/>
            </c:spPr>
            <c:extLst>
              <c:ext xmlns:c16="http://schemas.microsoft.com/office/drawing/2014/chart" uri="{C3380CC4-5D6E-409C-BE32-E72D297353CC}">
                <c16:uniqueId val="{00000007-9ED3-4BE3-AA3B-962CC3EA0076}"/>
              </c:ext>
            </c:extLst>
          </c:dPt>
          <c:dPt>
            <c:idx val="4"/>
            <c:invertIfNegative val="0"/>
            <c:bubble3D val="0"/>
            <c:spPr>
              <a:solidFill>
                <a:srgbClr val="BDCFD6"/>
              </a:solidFill>
              <a:ln>
                <a:noFill/>
              </a:ln>
              <a:effectLst/>
            </c:spPr>
            <c:extLst>
              <c:ext xmlns:c16="http://schemas.microsoft.com/office/drawing/2014/chart" uri="{C3380CC4-5D6E-409C-BE32-E72D297353CC}">
                <c16:uniqueId val="{00000009-9ED3-4BE3-AA3B-962CC3EA0076}"/>
              </c:ext>
            </c:extLst>
          </c:dPt>
          <c:dPt>
            <c:idx val="5"/>
            <c:invertIfNegative val="0"/>
            <c:bubble3D val="0"/>
            <c:spPr>
              <a:solidFill>
                <a:srgbClr val="BDCFD6"/>
              </a:solidFill>
              <a:ln>
                <a:noFill/>
              </a:ln>
              <a:effectLst/>
            </c:spPr>
            <c:extLst>
              <c:ext xmlns:c16="http://schemas.microsoft.com/office/drawing/2014/chart" uri="{C3380CC4-5D6E-409C-BE32-E72D297353CC}">
                <c16:uniqueId val="{0000000B-9ED3-4BE3-AA3B-962CC3EA0076}"/>
              </c:ext>
            </c:extLst>
          </c:dPt>
          <c:dPt>
            <c:idx val="6"/>
            <c:invertIfNegative val="0"/>
            <c:bubble3D val="0"/>
            <c:spPr>
              <a:solidFill>
                <a:srgbClr val="BDCFD6"/>
              </a:solidFill>
              <a:ln>
                <a:noFill/>
              </a:ln>
              <a:effectLst/>
            </c:spPr>
            <c:extLst>
              <c:ext xmlns:c16="http://schemas.microsoft.com/office/drawing/2014/chart" uri="{C3380CC4-5D6E-409C-BE32-E72D297353CC}">
                <c16:uniqueId val="{0000000D-9ED3-4BE3-AA3B-962CC3EA0076}"/>
              </c:ext>
            </c:extLst>
          </c:dPt>
          <c:dPt>
            <c:idx val="7"/>
            <c:invertIfNegative val="0"/>
            <c:bubble3D val="0"/>
            <c:spPr>
              <a:solidFill>
                <a:srgbClr val="BDCFD6"/>
              </a:solidFill>
              <a:ln>
                <a:noFill/>
              </a:ln>
              <a:effectLst/>
            </c:spPr>
            <c:extLst>
              <c:ext xmlns:c16="http://schemas.microsoft.com/office/drawing/2014/chart" uri="{C3380CC4-5D6E-409C-BE32-E72D297353CC}">
                <c16:uniqueId val="{0000000F-9ED3-4BE3-AA3B-962CC3EA0076}"/>
              </c:ext>
            </c:extLst>
          </c:dPt>
          <c:dPt>
            <c:idx val="8"/>
            <c:invertIfNegative val="0"/>
            <c:bubble3D val="0"/>
            <c:spPr>
              <a:solidFill>
                <a:srgbClr val="7C878E"/>
              </a:solidFill>
              <a:ln>
                <a:noFill/>
              </a:ln>
              <a:effectLst/>
            </c:spPr>
            <c:extLst>
              <c:ext xmlns:c16="http://schemas.microsoft.com/office/drawing/2014/chart" uri="{C3380CC4-5D6E-409C-BE32-E72D297353CC}">
                <c16:uniqueId val="{00000011-9ED3-4BE3-AA3B-962CC3EA0076}"/>
              </c:ext>
            </c:extLst>
          </c:dPt>
          <c:dPt>
            <c:idx val="10"/>
            <c:invertIfNegative val="0"/>
            <c:bubble3D val="0"/>
            <c:spPr>
              <a:solidFill>
                <a:srgbClr val="BDCFD6"/>
              </a:solidFill>
              <a:ln>
                <a:noFill/>
              </a:ln>
              <a:effectLst/>
            </c:spPr>
            <c:extLst>
              <c:ext xmlns:c16="http://schemas.microsoft.com/office/drawing/2014/chart" uri="{C3380CC4-5D6E-409C-BE32-E72D297353CC}">
                <c16:uniqueId val="{00000013-9ED3-4BE3-AA3B-962CC3EA0076}"/>
              </c:ext>
            </c:extLst>
          </c:dPt>
          <c:dPt>
            <c:idx val="11"/>
            <c:invertIfNegative val="0"/>
            <c:bubble3D val="0"/>
            <c:spPr>
              <a:solidFill>
                <a:srgbClr val="BDCFD6"/>
              </a:solidFill>
              <a:ln>
                <a:noFill/>
              </a:ln>
              <a:effectLst/>
            </c:spPr>
            <c:extLst>
              <c:ext xmlns:c16="http://schemas.microsoft.com/office/drawing/2014/chart" uri="{C3380CC4-5D6E-409C-BE32-E72D297353CC}">
                <c16:uniqueId val="{00000015-9ED3-4BE3-AA3B-962CC3EA0076}"/>
              </c:ext>
            </c:extLst>
          </c:dPt>
          <c:dPt>
            <c:idx val="12"/>
            <c:invertIfNegative val="0"/>
            <c:bubble3D val="0"/>
            <c:spPr>
              <a:solidFill>
                <a:srgbClr val="BDCFD6"/>
              </a:solidFill>
              <a:ln>
                <a:noFill/>
              </a:ln>
              <a:effectLst/>
            </c:spPr>
            <c:extLst>
              <c:ext xmlns:c16="http://schemas.microsoft.com/office/drawing/2014/chart" uri="{C3380CC4-5D6E-409C-BE32-E72D297353CC}">
                <c16:uniqueId val="{00000017-9ED3-4BE3-AA3B-962CC3EA0076}"/>
              </c:ext>
            </c:extLst>
          </c:dPt>
          <c:dPt>
            <c:idx val="13"/>
            <c:invertIfNegative val="0"/>
            <c:bubble3D val="0"/>
            <c:spPr>
              <a:solidFill>
                <a:srgbClr val="BDCFD6"/>
              </a:solidFill>
              <a:ln>
                <a:noFill/>
              </a:ln>
              <a:effectLst/>
            </c:spPr>
            <c:extLst>
              <c:ext xmlns:c16="http://schemas.microsoft.com/office/drawing/2014/chart" uri="{C3380CC4-5D6E-409C-BE32-E72D297353CC}">
                <c16:uniqueId val="{00000019-9ED3-4BE3-AA3B-962CC3EA0076}"/>
              </c:ext>
            </c:extLst>
          </c:dPt>
          <c:dPt>
            <c:idx val="14"/>
            <c:invertIfNegative val="0"/>
            <c:bubble3D val="0"/>
            <c:spPr>
              <a:solidFill>
                <a:srgbClr val="BDCFD6"/>
              </a:solidFill>
              <a:ln>
                <a:noFill/>
              </a:ln>
              <a:effectLst/>
            </c:spPr>
            <c:extLst>
              <c:ext xmlns:c16="http://schemas.microsoft.com/office/drawing/2014/chart" uri="{C3380CC4-5D6E-409C-BE32-E72D297353CC}">
                <c16:uniqueId val="{0000001B-9ED3-4BE3-AA3B-962CC3EA0076}"/>
              </c:ext>
            </c:extLst>
          </c:dPt>
          <c:dPt>
            <c:idx val="15"/>
            <c:invertIfNegative val="0"/>
            <c:bubble3D val="0"/>
            <c:spPr>
              <a:solidFill>
                <a:srgbClr val="BDCFD6"/>
              </a:solidFill>
              <a:ln>
                <a:noFill/>
              </a:ln>
              <a:effectLst/>
            </c:spPr>
            <c:extLst>
              <c:ext xmlns:c16="http://schemas.microsoft.com/office/drawing/2014/chart" uri="{C3380CC4-5D6E-409C-BE32-E72D297353CC}">
                <c16:uniqueId val="{0000001D-9ED3-4BE3-AA3B-962CC3EA0076}"/>
              </c:ext>
            </c:extLst>
          </c:dPt>
          <c:dPt>
            <c:idx val="16"/>
            <c:invertIfNegative val="0"/>
            <c:bubble3D val="0"/>
            <c:spPr>
              <a:solidFill>
                <a:srgbClr val="BDCFD6"/>
              </a:solidFill>
              <a:ln>
                <a:noFill/>
              </a:ln>
              <a:effectLst/>
            </c:spPr>
            <c:extLst>
              <c:ext xmlns:c16="http://schemas.microsoft.com/office/drawing/2014/chart" uri="{C3380CC4-5D6E-409C-BE32-E72D297353CC}">
                <c16:uniqueId val="{0000001F-9ED3-4BE3-AA3B-962CC3EA0076}"/>
              </c:ext>
            </c:extLst>
          </c:dPt>
          <c:dPt>
            <c:idx val="17"/>
            <c:invertIfNegative val="0"/>
            <c:bubble3D val="0"/>
            <c:spPr>
              <a:solidFill>
                <a:srgbClr val="BDCFD6"/>
              </a:solidFill>
              <a:ln>
                <a:noFill/>
              </a:ln>
              <a:effectLst/>
            </c:spPr>
            <c:extLst>
              <c:ext xmlns:c16="http://schemas.microsoft.com/office/drawing/2014/chart" uri="{C3380CC4-5D6E-409C-BE32-E72D297353CC}">
                <c16:uniqueId val="{00000021-9ED3-4BE3-AA3B-962CC3EA0076}"/>
              </c:ext>
            </c:extLst>
          </c:dPt>
          <c:dPt>
            <c:idx val="18"/>
            <c:invertIfNegative val="0"/>
            <c:bubble3D val="0"/>
            <c:spPr>
              <a:solidFill>
                <a:srgbClr val="BDCFD6"/>
              </a:solidFill>
              <a:ln>
                <a:noFill/>
              </a:ln>
              <a:effectLst/>
            </c:spPr>
            <c:extLst>
              <c:ext xmlns:c16="http://schemas.microsoft.com/office/drawing/2014/chart" uri="{C3380CC4-5D6E-409C-BE32-E72D297353CC}">
                <c16:uniqueId val="{00000023-9ED3-4BE3-AA3B-962CC3EA0076}"/>
              </c:ext>
            </c:extLst>
          </c:dPt>
          <c:dPt>
            <c:idx val="19"/>
            <c:invertIfNegative val="0"/>
            <c:bubble3D val="0"/>
            <c:spPr>
              <a:solidFill>
                <a:srgbClr val="BDCFD6"/>
              </a:solidFill>
              <a:ln>
                <a:noFill/>
              </a:ln>
              <a:effectLst/>
            </c:spPr>
            <c:extLst>
              <c:ext xmlns:c16="http://schemas.microsoft.com/office/drawing/2014/chart" uri="{C3380CC4-5D6E-409C-BE32-E72D297353CC}">
                <c16:uniqueId val="{00000025-9ED3-4BE3-AA3B-962CC3EA0076}"/>
              </c:ext>
            </c:extLst>
          </c:dPt>
          <c:dPt>
            <c:idx val="20"/>
            <c:invertIfNegative val="0"/>
            <c:bubble3D val="0"/>
            <c:spPr>
              <a:solidFill>
                <a:srgbClr val="7C878E"/>
              </a:solidFill>
              <a:ln>
                <a:noFill/>
              </a:ln>
              <a:effectLst/>
            </c:spPr>
            <c:extLst>
              <c:ext xmlns:c16="http://schemas.microsoft.com/office/drawing/2014/chart" uri="{C3380CC4-5D6E-409C-BE32-E72D297353CC}">
                <c16:uniqueId val="{00000027-9ED3-4BE3-AA3B-962CC3EA0076}"/>
              </c:ext>
            </c:extLst>
          </c:dPt>
          <c:dPt>
            <c:idx val="22"/>
            <c:invertIfNegative val="0"/>
            <c:bubble3D val="0"/>
            <c:spPr>
              <a:solidFill>
                <a:srgbClr val="BDCFD6"/>
              </a:solidFill>
              <a:ln>
                <a:noFill/>
              </a:ln>
              <a:effectLst/>
            </c:spPr>
            <c:extLst>
              <c:ext xmlns:c16="http://schemas.microsoft.com/office/drawing/2014/chart" uri="{C3380CC4-5D6E-409C-BE32-E72D297353CC}">
                <c16:uniqueId val="{00000029-9ED3-4BE3-AA3B-962CC3EA0076}"/>
              </c:ext>
            </c:extLst>
          </c:dPt>
          <c:dPt>
            <c:idx val="23"/>
            <c:invertIfNegative val="0"/>
            <c:bubble3D val="0"/>
            <c:spPr>
              <a:solidFill>
                <a:srgbClr val="BDCFD6"/>
              </a:solidFill>
              <a:ln>
                <a:noFill/>
              </a:ln>
              <a:effectLst/>
            </c:spPr>
            <c:extLst>
              <c:ext xmlns:c16="http://schemas.microsoft.com/office/drawing/2014/chart" uri="{C3380CC4-5D6E-409C-BE32-E72D297353CC}">
                <c16:uniqueId val="{0000002B-9ED3-4BE3-AA3B-962CC3EA0076}"/>
              </c:ext>
            </c:extLst>
          </c:dPt>
          <c:dPt>
            <c:idx val="24"/>
            <c:invertIfNegative val="0"/>
            <c:bubble3D val="0"/>
            <c:spPr>
              <a:solidFill>
                <a:srgbClr val="BDCFD6"/>
              </a:solidFill>
              <a:ln>
                <a:noFill/>
              </a:ln>
              <a:effectLst/>
            </c:spPr>
            <c:extLst>
              <c:ext xmlns:c16="http://schemas.microsoft.com/office/drawing/2014/chart" uri="{C3380CC4-5D6E-409C-BE32-E72D297353CC}">
                <c16:uniqueId val="{0000002D-9ED3-4BE3-AA3B-962CC3EA0076}"/>
              </c:ext>
            </c:extLst>
          </c:dPt>
          <c:dPt>
            <c:idx val="25"/>
            <c:invertIfNegative val="0"/>
            <c:bubble3D val="0"/>
            <c:spPr>
              <a:solidFill>
                <a:srgbClr val="BDCFD6"/>
              </a:solidFill>
              <a:ln>
                <a:noFill/>
              </a:ln>
              <a:effectLst/>
            </c:spPr>
            <c:extLst>
              <c:ext xmlns:c16="http://schemas.microsoft.com/office/drawing/2014/chart" uri="{C3380CC4-5D6E-409C-BE32-E72D297353CC}">
                <c16:uniqueId val="{0000002F-9ED3-4BE3-AA3B-962CC3EA0076}"/>
              </c:ext>
            </c:extLst>
          </c:dPt>
          <c:dPt>
            <c:idx val="26"/>
            <c:invertIfNegative val="0"/>
            <c:bubble3D val="0"/>
            <c:spPr>
              <a:solidFill>
                <a:srgbClr val="BDCFD6"/>
              </a:solidFill>
              <a:ln>
                <a:noFill/>
              </a:ln>
              <a:effectLst/>
            </c:spPr>
            <c:extLst>
              <c:ext xmlns:c16="http://schemas.microsoft.com/office/drawing/2014/chart" uri="{C3380CC4-5D6E-409C-BE32-E72D297353CC}">
                <c16:uniqueId val="{00000031-9ED3-4BE3-AA3B-962CC3EA0076}"/>
              </c:ext>
            </c:extLst>
          </c:dPt>
          <c:dPt>
            <c:idx val="27"/>
            <c:invertIfNegative val="0"/>
            <c:bubble3D val="0"/>
            <c:spPr>
              <a:solidFill>
                <a:srgbClr val="BDCFD6"/>
              </a:solidFill>
              <a:ln>
                <a:noFill/>
              </a:ln>
              <a:effectLst/>
            </c:spPr>
            <c:extLst>
              <c:ext xmlns:c16="http://schemas.microsoft.com/office/drawing/2014/chart" uri="{C3380CC4-5D6E-409C-BE32-E72D297353CC}">
                <c16:uniqueId val="{00000033-9ED3-4BE3-AA3B-962CC3EA0076}"/>
              </c:ext>
            </c:extLst>
          </c:dPt>
          <c:dPt>
            <c:idx val="28"/>
            <c:invertIfNegative val="0"/>
            <c:bubble3D val="0"/>
            <c:spPr>
              <a:solidFill>
                <a:srgbClr val="BDCFD6"/>
              </a:solidFill>
              <a:ln>
                <a:noFill/>
              </a:ln>
              <a:effectLst/>
            </c:spPr>
            <c:extLst>
              <c:ext xmlns:c16="http://schemas.microsoft.com/office/drawing/2014/chart" uri="{C3380CC4-5D6E-409C-BE32-E72D297353CC}">
                <c16:uniqueId val="{00000035-9ED3-4BE3-AA3B-962CC3EA0076}"/>
              </c:ext>
            </c:extLst>
          </c:dPt>
          <c:dPt>
            <c:idx val="29"/>
            <c:invertIfNegative val="0"/>
            <c:bubble3D val="0"/>
            <c:spPr>
              <a:solidFill>
                <a:srgbClr val="BDCFD6"/>
              </a:solidFill>
              <a:ln>
                <a:noFill/>
              </a:ln>
              <a:effectLst/>
            </c:spPr>
            <c:extLst>
              <c:ext xmlns:c16="http://schemas.microsoft.com/office/drawing/2014/chart" uri="{C3380CC4-5D6E-409C-BE32-E72D297353CC}">
                <c16:uniqueId val="{00000037-9ED3-4BE3-AA3B-962CC3EA0076}"/>
              </c:ext>
            </c:extLst>
          </c:dPt>
          <c:dPt>
            <c:idx val="30"/>
            <c:invertIfNegative val="0"/>
            <c:bubble3D val="0"/>
            <c:spPr>
              <a:solidFill>
                <a:srgbClr val="BDCFD6"/>
              </a:solidFill>
              <a:ln>
                <a:noFill/>
              </a:ln>
              <a:effectLst/>
            </c:spPr>
            <c:extLst>
              <c:ext xmlns:c16="http://schemas.microsoft.com/office/drawing/2014/chart" uri="{C3380CC4-5D6E-409C-BE32-E72D297353CC}">
                <c16:uniqueId val="{00000039-9ED3-4BE3-AA3B-962CC3EA0076}"/>
              </c:ext>
            </c:extLst>
          </c:dPt>
          <c:dPt>
            <c:idx val="31"/>
            <c:invertIfNegative val="0"/>
            <c:bubble3D val="0"/>
            <c:spPr>
              <a:solidFill>
                <a:srgbClr val="BDCFD6"/>
              </a:solidFill>
              <a:ln>
                <a:noFill/>
              </a:ln>
              <a:effectLst/>
            </c:spPr>
            <c:extLst>
              <c:ext xmlns:c16="http://schemas.microsoft.com/office/drawing/2014/chart" uri="{C3380CC4-5D6E-409C-BE32-E72D297353CC}">
                <c16:uniqueId val="{0000003B-9ED3-4BE3-AA3B-962CC3EA0076}"/>
              </c:ext>
            </c:extLst>
          </c:dPt>
          <c:dPt>
            <c:idx val="32"/>
            <c:invertIfNegative val="0"/>
            <c:bubble3D val="0"/>
            <c:spPr>
              <a:solidFill>
                <a:srgbClr val="7C878E"/>
              </a:solidFill>
              <a:ln>
                <a:noFill/>
              </a:ln>
              <a:effectLst/>
            </c:spPr>
            <c:extLst>
              <c:ext xmlns:c16="http://schemas.microsoft.com/office/drawing/2014/chart" uri="{C3380CC4-5D6E-409C-BE32-E72D297353CC}">
                <c16:uniqueId val="{0000003D-9ED3-4BE3-AA3B-962CC3EA0076}"/>
              </c:ext>
            </c:extLst>
          </c:dPt>
          <c:dPt>
            <c:idx val="34"/>
            <c:invertIfNegative val="0"/>
            <c:bubble3D val="0"/>
            <c:spPr>
              <a:solidFill>
                <a:srgbClr val="BDCFD6"/>
              </a:solidFill>
              <a:ln>
                <a:noFill/>
              </a:ln>
              <a:effectLst/>
            </c:spPr>
            <c:extLst>
              <c:ext xmlns:c16="http://schemas.microsoft.com/office/drawing/2014/chart" uri="{C3380CC4-5D6E-409C-BE32-E72D297353CC}">
                <c16:uniqueId val="{0000003F-9ED3-4BE3-AA3B-962CC3EA0076}"/>
              </c:ext>
            </c:extLst>
          </c:dPt>
          <c:dPt>
            <c:idx val="35"/>
            <c:invertIfNegative val="0"/>
            <c:bubble3D val="0"/>
            <c:spPr>
              <a:solidFill>
                <a:srgbClr val="BDCFD6"/>
              </a:solidFill>
              <a:ln>
                <a:noFill/>
              </a:ln>
              <a:effectLst/>
            </c:spPr>
            <c:extLst>
              <c:ext xmlns:c16="http://schemas.microsoft.com/office/drawing/2014/chart" uri="{C3380CC4-5D6E-409C-BE32-E72D297353CC}">
                <c16:uniqueId val="{00000041-9ED3-4BE3-AA3B-962CC3EA0076}"/>
              </c:ext>
            </c:extLst>
          </c:dPt>
          <c:dPt>
            <c:idx val="36"/>
            <c:invertIfNegative val="0"/>
            <c:bubble3D val="0"/>
            <c:spPr>
              <a:solidFill>
                <a:srgbClr val="BDCFD6"/>
              </a:solidFill>
              <a:ln>
                <a:noFill/>
              </a:ln>
              <a:effectLst/>
            </c:spPr>
            <c:extLst>
              <c:ext xmlns:c16="http://schemas.microsoft.com/office/drawing/2014/chart" uri="{C3380CC4-5D6E-409C-BE32-E72D297353CC}">
                <c16:uniqueId val="{00000043-9ED3-4BE3-AA3B-962CC3EA0076}"/>
              </c:ext>
            </c:extLst>
          </c:dPt>
          <c:dPt>
            <c:idx val="37"/>
            <c:invertIfNegative val="0"/>
            <c:bubble3D val="0"/>
            <c:spPr>
              <a:solidFill>
                <a:srgbClr val="BDCFD6"/>
              </a:solidFill>
              <a:ln>
                <a:noFill/>
              </a:ln>
              <a:effectLst/>
            </c:spPr>
            <c:extLst>
              <c:ext xmlns:c16="http://schemas.microsoft.com/office/drawing/2014/chart" uri="{C3380CC4-5D6E-409C-BE32-E72D297353CC}">
                <c16:uniqueId val="{00000045-9ED3-4BE3-AA3B-962CC3EA0076}"/>
              </c:ext>
            </c:extLst>
          </c:dPt>
          <c:dPt>
            <c:idx val="38"/>
            <c:invertIfNegative val="0"/>
            <c:bubble3D val="0"/>
            <c:spPr>
              <a:solidFill>
                <a:srgbClr val="BDCFD6"/>
              </a:solidFill>
              <a:ln>
                <a:noFill/>
              </a:ln>
              <a:effectLst/>
            </c:spPr>
            <c:extLst>
              <c:ext xmlns:c16="http://schemas.microsoft.com/office/drawing/2014/chart" uri="{C3380CC4-5D6E-409C-BE32-E72D297353CC}">
                <c16:uniqueId val="{00000047-9ED3-4BE3-AA3B-962CC3EA0076}"/>
              </c:ext>
            </c:extLst>
          </c:dPt>
          <c:dPt>
            <c:idx val="39"/>
            <c:invertIfNegative val="0"/>
            <c:bubble3D val="0"/>
            <c:spPr>
              <a:solidFill>
                <a:srgbClr val="BDCFD6"/>
              </a:solidFill>
              <a:ln>
                <a:noFill/>
              </a:ln>
              <a:effectLst/>
            </c:spPr>
            <c:extLst>
              <c:ext xmlns:c16="http://schemas.microsoft.com/office/drawing/2014/chart" uri="{C3380CC4-5D6E-409C-BE32-E72D297353CC}">
                <c16:uniqueId val="{00000049-9ED3-4BE3-AA3B-962CC3EA0076}"/>
              </c:ext>
            </c:extLst>
          </c:dPt>
          <c:dPt>
            <c:idx val="40"/>
            <c:invertIfNegative val="0"/>
            <c:bubble3D val="0"/>
            <c:spPr>
              <a:solidFill>
                <a:srgbClr val="BDCFD6"/>
              </a:solidFill>
              <a:ln>
                <a:noFill/>
              </a:ln>
              <a:effectLst/>
            </c:spPr>
            <c:extLst>
              <c:ext xmlns:c16="http://schemas.microsoft.com/office/drawing/2014/chart" uri="{C3380CC4-5D6E-409C-BE32-E72D297353CC}">
                <c16:uniqueId val="{0000004B-9ED3-4BE3-AA3B-962CC3EA0076}"/>
              </c:ext>
            </c:extLst>
          </c:dPt>
          <c:dPt>
            <c:idx val="41"/>
            <c:invertIfNegative val="0"/>
            <c:bubble3D val="0"/>
            <c:spPr>
              <a:solidFill>
                <a:srgbClr val="BDCFD6"/>
              </a:solidFill>
              <a:ln>
                <a:noFill/>
              </a:ln>
              <a:effectLst/>
            </c:spPr>
            <c:extLst>
              <c:ext xmlns:c16="http://schemas.microsoft.com/office/drawing/2014/chart" uri="{C3380CC4-5D6E-409C-BE32-E72D297353CC}">
                <c16:uniqueId val="{0000004D-9ED3-4BE3-AA3B-962CC3EA0076}"/>
              </c:ext>
            </c:extLst>
          </c:dPt>
          <c:dPt>
            <c:idx val="43"/>
            <c:invertIfNegative val="0"/>
            <c:bubble3D val="0"/>
            <c:spPr>
              <a:solidFill>
                <a:srgbClr val="BDCFD6"/>
              </a:solidFill>
              <a:ln>
                <a:noFill/>
              </a:ln>
              <a:effectLst/>
            </c:spPr>
            <c:extLst>
              <c:ext xmlns:c16="http://schemas.microsoft.com/office/drawing/2014/chart" uri="{C3380CC4-5D6E-409C-BE32-E72D297353CC}">
                <c16:uniqueId val="{0000004F-9ED3-4BE3-AA3B-962CC3EA0076}"/>
              </c:ext>
            </c:extLst>
          </c:dPt>
          <c:dPt>
            <c:idx val="44"/>
            <c:invertIfNegative val="0"/>
            <c:bubble3D val="0"/>
            <c:spPr>
              <a:solidFill>
                <a:srgbClr val="FBBB27"/>
              </a:solidFill>
              <a:ln>
                <a:noFill/>
              </a:ln>
              <a:effectLst/>
            </c:spPr>
            <c:extLst>
              <c:ext xmlns:c16="http://schemas.microsoft.com/office/drawing/2014/chart" uri="{C3380CC4-5D6E-409C-BE32-E72D297353CC}">
                <c16:uniqueId val="{00000051-9ED3-4BE3-AA3B-962CC3EA0076}"/>
              </c:ext>
            </c:extLst>
          </c:dPt>
          <c:dPt>
            <c:idx val="52"/>
            <c:invertIfNegative val="0"/>
            <c:bubble3D val="0"/>
            <c:spPr>
              <a:solidFill>
                <a:srgbClr val="BDCFD6"/>
              </a:solidFill>
              <a:ln>
                <a:noFill/>
              </a:ln>
              <a:effectLst/>
            </c:spPr>
            <c:extLst>
              <c:ext xmlns:c16="http://schemas.microsoft.com/office/drawing/2014/chart" uri="{C3380CC4-5D6E-409C-BE32-E72D297353CC}">
                <c16:uniqueId val="{00000053-9ED3-4BE3-AA3B-962CC3EA0076}"/>
              </c:ext>
            </c:extLst>
          </c:dPt>
          <c:dPt>
            <c:idx val="64"/>
            <c:invertIfNegative val="0"/>
            <c:bubble3D val="0"/>
            <c:spPr>
              <a:solidFill>
                <a:srgbClr val="BDCFD6"/>
              </a:solidFill>
              <a:ln>
                <a:noFill/>
              </a:ln>
              <a:effectLst/>
            </c:spPr>
            <c:extLst>
              <c:ext xmlns:c16="http://schemas.microsoft.com/office/drawing/2014/chart" uri="{C3380CC4-5D6E-409C-BE32-E72D297353CC}">
                <c16:uniqueId val="{00000055-9ED3-4BE3-AA3B-962CC3EA0076}"/>
              </c:ext>
            </c:extLst>
          </c:dPt>
          <c:dPt>
            <c:idx val="76"/>
            <c:invertIfNegative val="0"/>
            <c:bubble3D val="0"/>
            <c:spPr>
              <a:solidFill>
                <a:srgbClr val="BDCFD6"/>
              </a:solidFill>
              <a:ln>
                <a:noFill/>
              </a:ln>
              <a:effectLst/>
            </c:spPr>
            <c:extLst>
              <c:ext xmlns:c16="http://schemas.microsoft.com/office/drawing/2014/chart" uri="{C3380CC4-5D6E-409C-BE32-E72D297353CC}">
                <c16:uniqueId val="{00000057-9ED3-4BE3-AA3B-962CC3EA0076}"/>
              </c:ext>
            </c:extLst>
          </c:dPt>
          <c:dLbls>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ED3-4BE3-AA3B-962CC3EA0076}"/>
                </c:ext>
              </c:extLst>
            </c:dLbl>
            <c:dLbl>
              <c:idx val="20"/>
              <c:layout>
                <c:manualLayout>
                  <c:x val="-1.3561725606780933E-3"/>
                  <c:y val="3.62925787677548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9ED3-4BE3-AA3B-962CC3EA0076}"/>
                </c:ext>
              </c:extLst>
            </c:dLbl>
            <c:dLbl>
              <c:idx val="3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9ED3-4BE3-AA3B-962CC3EA0076}"/>
                </c:ext>
              </c:extLst>
            </c:dLbl>
            <c:dLbl>
              <c:idx val="4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1-9ED3-4BE3-AA3B-962CC3EA007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5"/>
              <c:pt idx="0">
                <c:v>2018 Enero</c:v>
              </c:pt>
              <c:pt idx="1">
                <c:v>2018 Febrero</c:v>
              </c:pt>
              <c:pt idx="2">
                <c:v>2018 Marzo</c:v>
              </c:pt>
              <c:pt idx="3">
                <c:v>2018 Abril</c:v>
              </c:pt>
              <c:pt idx="4">
                <c:v>2018 Mayo</c:v>
              </c:pt>
              <c:pt idx="5">
                <c:v>2018 Junio</c:v>
              </c:pt>
              <c:pt idx="6">
                <c:v>2018 Julio</c:v>
              </c:pt>
              <c:pt idx="7">
                <c:v>2018 Agosto</c:v>
              </c:pt>
              <c:pt idx="8">
                <c:v>2018 Septiembre</c:v>
              </c:pt>
              <c:pt idx="9">
                <c:v>2018 Octubre</c:v>
              </c:pt>
              <c:pt idx="10">
                <c:v>2018 Noviembre</c:v>
              </c:pt>
              <c:pt idx="11">
                <c:v>2018 Diciembre</c:v>
              </c:pt>
              <c:pt idx="12">
                <c:v>2019 Enero</c:v>
              </c:pt>
              <c:pt idx="13">
                <c:v>2019 Febrero</c:v>
              </c:pt>
              <c:pt idx="14">
                <c:v>2019 Marzo</c:v>
              </c:pt>
              <c:pt idx="15">
                <c:v>2019 Abril</c:v>
              </c:pt>
              <c:pt idx="16">
                <c:v>2019 Mayo</c:v>
              </c:pt>
              <c:pt idx="17">
                <c:v>2019 Junio</c:v>
              </c:pt>
              <c:pt idx="18">
                <c:v>2019 Julio</c:v>
              </c:pt>
              <c:pt idx="19">
                <c:v>2019 Agosto</c:v>
              </c:pt>
              <c:pt idx="20">
                <c:v>2019 Septiembre</c:v>
              </c:pt>
              <c:pt idx="21">
                <c:v>2019 Octubre</c:v>
              </c:pt>
              <c:pt idx="22">
                <c:v>2019 Noviembre</c:v>
              </c:pt>
              <c:pt idx="23">
                <c:v>2019 Diciembre</c:v>
              </c:pt>
              <c:pt idx="24">
                <c:v>2020 Enero</c:v>
              </c:pt>
              <c:pt idx="25">
                <c:v>2020 Febrero</c:v>
              </c:pt>
              <c:pt idx="26">
                <c:v>2020 Marzo</c:v>
              </c:pt>
              <c:pt idx="27">
                <c:v>2020 Abril</c:v>
              </c:pt>
              <c:pt idx="28">
                <c:v>2020 Mayo</c:v>
              </c:pt>
              <c:pt idx="29">
                <c:v>2020 Junio</c:v>
              </c:pt>
              <c:pt idx="30">
                <c:v>2020 Julio</c:v>
              </c:pt>
              <c:pt idx="31">
                <c:v>2020 Agosto</c:v>
              </c:pt>
              <c:pt idx="32">
                <c:v>2020 Septiembre</c:v>
              </c:pt>
              <c:pt idx="33">
                <c:v>2020 Octubre</c:v>
              </c:pt>
              <c:pt idx="34">
                <c:v>2020 Noviembre</c:v>
              </c:pt>
              <c:pt idx="35">
                <c:v>2020 Diciembre</c:v>
              </c:pt>
              <c:pt idx="36">
                <c:v>2021 Enero</c:v>
              </c:pt>
              <c:pt idx="37">
                <c:v>2021 Febrero</c:v>
              </c:pt>
              <c:pt idx="38">
                <c:v>2021 Marzo</c:v>
              </c:pt>
              <c:pt idx="39">
                <c:v>2021 Abril</c:v>
              </c:pt>
              <c:pt idx="40">
                <c:v>2021 Mayo</c:v>
              </c:pt>
              <c:pt idx="41">
                <c:v>2021 Junio</c:v>
              </c:pt>
              <c:pt idx="42">
                <c:v>2021 Julio</c:v>
              </c:pt>
              <c:pt idx="43">
                <c:v>2021 Agosto</c:v>
              </c:pt>
              <c:pt idx="44">
                <c:v>2021 Septiembre</c:v>
              </c:pt>
            </c:strLit>
          </c:cat>
          <c:val>
            <c:numLit>
              <c:formatCode>General</c:formatCode>
              <c:ptCount val="45"/>
              <c:pt idx="0">
                <c:v>4.5949208423403699E-2</c:v>
              </c:pt>
              <c:pt idx="1">
                <c:v>4.619089215808618E-2</c:v>
              </c:pt>
              <c:pt idx="2">
                <c:v>4.5893680793183095E-2</c:v>
              </c:pt>
              <c:pt idx="3">
                <c:v>4.5180847589388805E-2</c:v>
              </c:pt>
              <c:pt idx="4">
                <c:v>4.4723860220728266E-2</c:v>
              </c:pt>
              <c:pt idx="5">
                <c:v>4.4358953869336408E-2</c:v>
              </c:pt>
              <c:pt idx="6">
                <c:v>4.4686655947820779E-2</c:v>
              </c:pt>
              <c:pt idx="7">
                <c:v>4.4349566922699785E-2</c:v>
              </c:pt>
              <c:pt idx="8">
                <c:v>4.3550595211111813E-2</c:v>
              </c:pt>
              <c:pt idx="9">
                <c:v>4.3427450253507631E-2</c:v>
              </c:pt>
              <c:pt idx="10">
                <c:v>4.2986231219772131E-2</c:v>
              </c:pt>
              <c:pt idx="11">
                <c:v>4.383107014277126E-2</c:v>
              </c:pt>
              <c:pt idx="12">
                <c:v>4.4192976296576369E-2</c:v>
              </c:pt>
              <c:pt idx="13">
                <c:v>4.4898105819060362E-2</c:v>
              </c:pt>
              <c:pt idx="14">
                <c:v>4.5250035886025983E-2</c:v>
              </c:pt>
              <c:pt idx="15">
                <c:v>4.4783947711715101E-2</c:v>
              </c:pt>
              <c:pt idx="16">
                <c:v>4.5291683544558752E-2</c:v>
              </c:pt>
              <c:pt idx="17">
                <c:v>4.5914928377889769E-2</c:v>
              </c:pt>
              <c:pt idx="18">
                <c:v>4.6416272852535065E-2</c:v>
              </c:pt>
              <c:pt idx="19">
                <c:v>4.7947650473653444E-2</c:v>
              </c:pt>
              <c:pt idx="20">
                <c:v>4.9785352298333585E-2</c:v>
              </c:pt>
              <c:pt idx="21">
                <c:v>5.253486734079451E-2</c:v>
              </c:pt>
              <c:pt idx="22">
                <c:v>5.6314431550378075E-2</c:v>
              </c:pt>
              <c:pt idx="23">
                <c:v>7.3347597345201701E-2</c:v>
              </c:pt>
              <c:pt idx="24">
                <c:v>7.9413821207006352E-2</c:v>
              </c:pt>
              <c:pt idx="25">
                <c:v>8.3946797261951145E-2</c:v>
              </c:pt>
              <c:pt idx="26">
                <c:v>8.5885060126427645E-2</c:v>
              </c:pt>
              <c:pt idx="27">
                <c:v>8.9919923381840433E-2</c:v>
              </c:pt>
              <c:pt idx="28">
                <c:v>9.1432769568152633E-2</c:v>
              </c:pt>
              <c:pt idx="29">
                <c:v>9.420064276538187E-2</c:v>
              </c:pt>
              <c:pt idx="30">
                <c:v>9.452291020181286E-2</c:v>
              </c:pt>
              <c:pt idx="31">
                <c:v>9.6365611198540757E-2</c:v>
              </c:pt>
              <c:pt idx="32">
                <c:v>9.6940583961605625E-2</c:v>
              </c:pt>
              <c:pt idx="33">
                <c:v>9.899936635907329E-2</c:v>
              </c:pt>
              <c:pt idx="34">
                <c:v>9.9452613919863722E-2</c:v>
              </c:pt>
              <c:pt idx="35">
                <c:v>0.10181896598199364</c:v>
              </c:pt>
              <c:pt idx="36">
                <c:v>0.10296532364383319</c:v>
              </c:pt>
              <c:pt idx="37">
                <c:v>0.10577049533768124</c:v>
              </c:pt>
              <c:pt idx="38">
                <c:v>0.10587185736357936</c:v>
              </c:pt>
              <c:pt idx="39">
                <c:v>0.10867085119939385</c:v>
              </c:pt>
              <c:pt idx="40">
                <c:v>0.10977430346417939</c:v>
              </c:pt>
              <c:pt idx="41">
                <c:v>0.11180368699871594</c:v>
              </c:pt>
              <c:pt idx="42">
                <c:v>0.11028001411296789</c:v>
              </c:pt>
              <c:pt idx="43">
                <c:v>0.11233128310268238</c:v>
              </c:pt>
              <c:pt idx="44">
                <c:v>0.11143413527799073</c:v>
              </c:pt>
            </c:numLit>
          </c:val>
          <c:extLst>
            <c:ext xmlns:c16="http://schemas.microsoft.com/office/drawing/2014/chart" uri="{C3380CC4-5D6E-409C-BE32-E72D297353CC}">
              <c16:uniqueId val="{00000058-9ED3-4BE3-AA3B-962CC3EA0076}"/>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v>Nacional</c:v>
          </c:tx>
          <c:spPr>
            <a:ln w="28575" cap="rnd">
              <a:solidFill>
                <a:srgbClr val="B69630"/>
              </a:solidFill>
              <a:round/>
            </a:ln>
            <a:effectLst/>
          </c:spPr>
          <c:marker>
            <c:symbol val="none"/>
          </c:marker>
          <c:dLbls>
            <c:dLbl>
              <c:idx val="8"/>
              <c:layout>
                <c:manualLayout>
                  <c:x val="-2.7123451213560894E-2"/>
                  <c:y val="-5.0809610274857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9-9ED3-4BE3-AA3B-962CC3EA0076}"/>
                </c:ext>
              </c:extLst>
            </c:dLbl>
            <c:dLbl>
              <c:idx val="20"/>
              <c:layout>
                <c:manualLayout>
                  <c:x val="-3.1191968895595102E-2"/>
                  <c:y val="-6.53266417819599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A-9ED3-4BE3-AA3B-962CC3EA0076}"/>
                </c:ext>
              </c:extLst>
            </c:dLbl>
            <c:dLbl>
              <c:idx val="32"/>
              <c:layout>
                <c:manualLayout>
                  <c:x val="-3.2548141456273043E-2"/>
                  <c:y val="-5.44388681516332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B-9ED3-4BE3-AA3B-962CC3EA0076}"/>
                </c:ext>
              </c:extLst>
            </c:dLbl>
            <c:dLbl>
              <c:idx val="44"/>
              <c:layout>
                <c:manualLayout>
                  <c:x val="-4.8822212184409471E-2"/>
                  <c:y val="-3.62925787677555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C-9ED3-4BE3-AA3B-962CC3EA007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5"/>
              <c:pt idx="0">
                <c:v>2018 Enero</c:v>
              </c:pt>
              <c:pt idx="1">
                <c:v>2018 Febrero</c:v>
              </c:pt>
              <c:pt idx="2">
                <c:v>2018 Marzo</c:v>
              </c:pt>
              <c:pt idx="3">
                <c:v>2018 Abril</c:v>
              </c:pt>
              <c:pt idx="4">
                <c:v>2018 Mayo</c:v>
              </c:pt>
              <c:pt idx="5">
                <c:v>2018 Junio</c:v>
              </c:pt>
              <c:pt idx="6">
                <c:v>2018 Julio</c:v>
              </c:pt>
              <c:pt idx="7">
                <c:v>2018 Agosto</c:v>
              </c:pt>
              <c:pt idx="8">
                <c:v>2018 Septiembre</c:v>
              </c:pt>
              <c:pt idx="9">
                <c:v>2018 Octubre</c:v>
              </c:pt>
              <c:pt idx="10">
                <c:v>2018 Noviembre</c:v>
              </c:pt>
              <c:pt idx="11">
                <c:v>2018 Diciembre</c:v>
              </c:pt>
              <c:pt idx="12">
                <c:v>2019 Enero</c:v>
              </c:pt>
              <c:pt idx="13">
                <c:v>2019 Febrero</c:v>
              </c:pt>
              <c:pt idx="14">
                <c:v>2019 Marzo</c:v>
              </c:pt>
              <c:pt idx="15">
                <c:v>2019 Abril</c:v>
              </c:pt>
              <c:pt idx="16">
                <c:v>2019 Mayo</c:v>
              </c:pt>
              <c:pt idx="17">
                <c:v>2019 Junio</c:v>
              </c:pt>
              <c:pt idx="18">
                <c:v>2019 Julio</c:v>
              </c:pt>
              <c:pt idx="19">
                <c:v>2019 Agosto</c:v>
              </c:pt>
              <c:pt idx="20">
                <c:v>2019 Septiembre</c:v>
              </c:pt>
              <c:pt idx="21">
                <c:v>2019 Octubre</c:v>
              </c:pt>
              <c:pt idx="22">
                <c:v>2019 Noviembre</c:v>
              </c:pt>
              <c:pt idx="23">
                <c:v>2019 Diciembre</c:v>
              </c:pt>
              <c:pt idx="24">
                <c:v>2020 Enero</c:v>
              </c:pt>
              <c:pt idx="25">
                <c:v>2020 Febrero</c:v>
              </c:pt>
              <c:pt idx="26">
                <c:v>2020 Marzo</c:v>
              </c:pt>
              <c:pt idx="27">
                <c:v>2020 Abril</c:v>
              </c:pt>
              <c:pt idx="28">
                <c:v>2020 Mayo</c:v>
              </c:pt>
              <c:pt idx="29">
                <c:v>2020 Junio</c:v>
              </c:pt>
              <c:pt idx="30">
                <c:v>2020 Julio</c:v>
              </c:pt>
              <c:pt idx="31">
                <c:v>2020 Agosto</c:v>
              </c:pt>
              <c:pt idx="32">
                <c:v>2020 Septiembre</c:v>
              </c:pt>
              <c:pt idx="33">
                <c:v>2020 Octubre</c:v>
              </c:pt>
              <c:pt idx="34">
                <c:v>2020 Noviembre</c:v>
              </c:pt>
              <c:pt idx="35">
                <c:v>2020 Diciembre</c:v>
              </c:pt>
              <c:pt idx="36">
                <c:v>2021 Enero</c:v>
              </c:pt>
              <c:pt idx="37">
                <c:v>2021 Febrero</c:v>
              </c:pt>
              <c:pt idx="38">
                <c:v>2021 Marzo</c:v>
              </c:pt>
              <c:pt idx="39">
                <c:v>2021 Abril</c:v>
              </c:pt>
              <c:pt idx="40">
                <c:v>2021 Mayo</c:v>
              </c:pt>
              <c:pt idx="41">
                <c:v>2021 Junio</c:v>
              </c:pt>
              <c:pt idx="42">
                <c:v>2021 Julio</c:v>
              </c:pt>
              <c:pt idx="43">
                <c:v>2021 Agosto</c:v>
              </c:pt>
              <c:pt idx="44">
                <c:v>2021 Septiembre</c:v>
              </c:pt>
            </c:strLit>
          </c:cat>
          <c:val>
            <c:numLit>
              <c:formatCode>General</c:formatCode>
              <c:ptCount val="45"/>
              <c:pt idx="0">
                <c:v>5.8039058144557336E-2</c:v>
              </c:pt>
              <c:pt idx="1">
                <c:v>5.8352863524522861E-2</c:v>
              </c:pt>
              <c:pt idx="2">
                <c:v>5.8772921160575899E-2</c:v>
              </c:pt>
              <c:pt idx="3">
                <c:v>5.8990332433742403E-2</c:v>
              </c:pt>
              <c:pt idx="4">
                <c:v>5.8363394602311741E-2</c:v>
              </c:pt>
              <c:pt idx="5">
                <c:v>5.7638662023780998E-2</c:v>
              </c:pt>
              <c:pt idx="6">
                <c:v>5.7344820703878648E-2</c:v>
              </c:pt>
              <c:pt idx="7">
                <c:v>5.6872989256004237E-2</c:v>
              </c:pt>
              <c:pt idx="8">
                <c:v>5.6172995561989E-2</c:v>
              </c:pt>
              <c:pt idx="9">
                <c:v>5.6213884319815811E-2</c:v>
              </c:pt>
              <c:pt idx="10">
                <c:v>5.5964575797152381E-2</c:v>
              </c:pt>
              <c:pt idx="11">
                <c:v>5.6158535569925519E-2</c:v>
              </c:pt>
              <c:pt idx="12">
                <c:v>5.6301794643203222E-2</c:v>
              </c:pt>
              <c:pt idx="13">
                <c:v>5.6850537765425584E-2</c:v>
              </c:pt>
              <c:pt idx="14">
                <c:v>5.7069968606765109E-2</c:v>
              </c:pt>
              <c:pt idx="15">
                <c:v>5.7440479175716534E-2</c:v>
              </c:pt>
              <c:pt idx="16">
                <c:v>5.7850719699571534E-2</c:v>
              </c:pt>
              <c:pt idx="17">
                <c:v>5.7836699963812868E-2</c:v>
              </c:pt>
              <c:pt idx="18">
                <c:v>5.7873237323502712E-2</c:v>
              </c:pt>
              <c:pt idx="19">
                <c:v>5.9138120605385626E-2</c:v>
              </c:pt>
              <c:pt idx="20">
                <c:v>6.068630924320402E-2</c:v>
              </c:pt>
              <c:pt idx="21">
                <c:v>6.3534825249674021E-2</c:v>
              </c:pt>
              <c:pt idx="22">
                <c:v>6.7990099316020125E-2</c:v>
              </c:pt>
              <c:pt idx="23">
                <c:v>8.8664199682685241E-2</c:v>
              </c:pt>
              <c:pt idx="24">
                <c:v>9.5810472003197561E-2</c:v>
              </c:pt>
              <c:pt idx="25">
                <c:v>0.1016165187954733</c:v>
              </c:pt>
              <c:pt idx="26">
                <c:v>0.10423210739422495</c:v>
              </c:pt>
              <c:pt idx="27">
                <c:v>0.10925548599630389</c:v>
              </c:pt>
              <c:pt idx="28">
                <c:v>0.11088736692301117</c:v>
              </c:pt>
              <c:pt idx="29">
                <c:v>0.113894079939988</c:v>
              </c:pt>
              <c:pt idx="30">
                <c:v>0.11468434444245257</c:v>
              </c:pt>
              <c:pt idx="31">
                <c:v>0.11688954510774237</c:v>
              </c:pt>
              <c:pt idx="32">
                <c:v>0.11729624609582179</c:v>
              </c:pt>
              <c:pt idx="33">
                <c:v>0.11977153482935839</c:v>
              </c:pt>
              <c:pt idx="34">
                <c:v>0.12060093339245599</c:v>
              </c:pt>
              <c:pt idx="35">
                <c:v>0.12302204958680746</c:v>
              </c:pt>
              <c:pt idx="36">
                <c:v>0.12440540451394101</c:v>
              </c:pt>
              <c:pt idx="37">
                <c:v>0.12760052423688681</c:v>
              </c:pt>
              <c:pt idx="38">
                <c:v>0.12740844891624309</c:v>
              </c:pt>
              <c:pt idx="39">
                <c:v>0.13045422576724031</c:v>
              </c:pt>
              <c:pt idx="40">
                <c:v>0.13083140306510355</c:v>
              </c:pt>
              <c:pt idx="41">
                <c:v>0.1330246192165413</c:v>
              </c:pt>
              <c:pt idx="42">
                <c:v>0.13103280142168003</c:v>
              </c:pt>
              <c:pt idx="43">
                <c:v>0.1329665764043266</c:v>
              </c:pt>
              <c:pt idx="44">
                <c:v>0.13179697606426774</c:v>
              </c:pt>
            </c:numLit>
          </c:val>
          <c:smooth val="0"/>
          <c:extLst>
            <c:ext xmlns:c16="http://schemas.microsoft.com/office/drawing/2014/chart" uri="{C3380CC4-5D6E-409C-BE32-E72D297353CC}">
              <c16:uniqueId val="{0000005D-9ED3-4BE3-AA3B-962CC3EA0076}"/>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7C878E"/>
            </a:solidFill>
            <a:ln>
              <a:noFill/>
            </a:ln>
            <a:effectLst/>
          </c:spPr>
          <c:invertIfNegative val="0"/>
          <c:dPt>
            <c:idx val="13"/>
            <c:invertIfNegative val="0"/>
            <c:bubble3D val="0"/>
            <c:spPr>
              <a:solidFill>
                <a:srgbClr val="7C878E"/>
              </a:solidFill>
              <a:ln>
                <a:noFill/>
              </a:ln>
              <a:effectLst/>
            </c:spPr>
            <c:extLst>
              <c:ext xmlns:c16="http://schemas.microsoft.com/office/drawing/2014/chart" uri="{C3380CC4-5D6E-409C-BE32-E72D297353CC}">
                <c16:uniqueId val="{00000008-3CCD-4360-9E44-D9EC33FE79A4}"/>
              </c:ext>
            </c:extLst>
          </c:dPt>
          <c:dPt>
            <c:idx val="14"/>
            <c:invertIfNegative val="0"/>
            <c:bubble3D val="0"/>
            <c:spPr>
              <a:solidFill>
                <a:schemeClr val="accent4">
                  <a:lumMod val="75000"/>
                </a:schemeClr>
              </a:solidFill>
              <a:ln>
                <a:noFill/>
              </a:ln>
              <a:effectLst/>
            </c:spPr>
            <c:extLst>
              <c:ext xmlns:c16="http://schemas.microsoft.com/office/drawing/2014/chart" uri="{C3380CC4-5D6E-409C-BE32-E72D297353CC}">
                <c16:uniqueId val="{0000000A-7774-4357-A524-A6909E749A0B}"/>
              </c:ext>
            </c:extLst>
          </c:dPt>
          <c:dPt>
            <c:idx val="15"/>
            <c:invertIfNegative val="0"/>
            <c:bubble3D val="0"/>
            <c:spPr>
              <a:solidFill>
                <a:srgbClr val="7C878E"/>
              </a:solidFill>
              <a:ln>
                <a:noFill/>
              </a:ln>
              <a:effectLst/>
            </c:spPr>
            <c:extLst>
              <c:ext xmlns:c16="http://schemas.microsoft.com/office/drawing/2014/chart" uri="{C3380CC4-5D6E-409C-BE32-E72D297353CC}">
                <c16:uniqueId val="{00000001-1681-444D-9A22-8E7158CC7275}"/>
              </c:ext>
            </c:extLst>
          </c:dPt>
          <c:dPt>
            <c:idx val="16"/>
            <c:invertIfNegative val="0"/>
            <c:bubble3D val="0"/>
            <c:spPr>
              <a:solidFill>
                <a:srgbClr val="7C878E"/>
              </a:solidFill>
              <a:ln>
                <a:noFill/>
              </a:ln>
              <a:effectLst/>
            </c:spPr>
            <c:extLst>
              <c:ext xmlns:c16="http://schemas.microsoft.com/office/drawing/2014/chart" uri="{C3380CC4-5D6E-409C-BE32-E72D297353CC}">
                <c16:uniqueId val="{00000003-1681-444D-9A22-8E7158CC7275}"/>
              </c:ext>
            </c:extLst>
          </c:dPt>
          <c:dPt>
            <c:idx val="27"/>
            <c:invertIfNegative val="0"/>
            <c:bubble3D val="0"/>
            <c:spPr>
              <a:solidFill>
                <a:srgbClr val="FFC000"/>
              </a:solidFill>
              <a:ln>
                <a:noFill/>
              </a:ln>
              <a:effectLst/>
            </c:spPr>
            <c:extLst>
              <c:ext xmlns:c16="http://schemas.microsoft.com/office/drawing/2014/chart" uri="{C3380CC4-5D6E-409C-BE32-E72D297353CC}">
                <c16:uniqueId val="{00000005-1681-444D-9A22-8E7158CC7275}"/>
              </c:ext>
            </c:extLst>
          </c:dPt>
          <c:dPt>
            <c:idx val="28"/>
            <c:invertIfNegative val="0"/>
            <c:bubble3D val="0"/>
            <c:spPr>
              <a:solidFill>
                <a:srgbClr val="7C878E"/>
              </a:solidFill>
              <a:ln>
                <a:noFill/>
              </a:ln>
              <a:effectLst/>
            </c:spPr>
            <c:extLst>
              <c:ext xmlns:c16="http://schemas.microsoft.com/office/drawing/2014/chart" uri="{C3380CC4-5D6E-409C-BE32-E72D297353CC}">
                <c16:uniqueId val="{00000007-1681-444D-9A22-8E7158CC727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'F27'!$A$6:$A$38</c:f>
              <c:strCache>
                <c:ptCount val="33"/>
                <c:pt idx="0">
                  <c:v>Tabasco</c:v>
                </c:pt>
                <c:pt idx="1">
                  <c:v>Sonora</c:v>
                </c:pt>
                <c:pt idx="2">
                  <c:v>Tamaulipas</c:v>
                </c:pt>
                <c:pt idx="3">
                  <c:v>Veracruz</c:v>
                </c:pt>
                <c:pt idx="4">
                  <c:v>Guerrero</c:v>
                </c:pt>
                <c:pt idx="5">
                  <c:v>México</c:v>
                </c:pt>
                <c:pt idx="6">
                  <c:v>Ciudad de México</c:v>
                </c:pt>
                <c:pt idx="7">
                  <c:v>Quintana Roo</c:v>
                </c:pt>
                <c:pt idx="8">
                  <c:v>Coahuila</c:v>
                </c:pt>
                <c:pt idx="9">
                  <c:v>Oaxaca</c:v>
                </c:pt>
                <c:pt idx="10">
                  <c:v>Durango</c:v>
                </c:pt>
                <c:pt idx="11">
                  <c:v>Campeche</c:v>
                </c:pt>
                <c:pt idx="12">
                  <c:v>Baja California</c:v>
                </c:pt>
                <c:pt idx="13">
                  <c:v>Nacional</c:v>
                </c:pt>
                <c:pt idx="14">
                  <c:v>Morelos</c:v>
                </c:pt>
                <c:pt idx="15">
                  <c:v>Yucatán</c:v>
                </c:pt>
                <c:pt idx="16">
                  <c:v>Sinaloa</c:v>
                </c:pt>
                <c:pt idx="17">
                  <c:v>Chihuahua</c:v>
                </c:pt>
                <c:pt idx="18">
                  <c:v>Tlaxcala</c:v>
                </c:pt>
                <c:pt idx="19">
                  <c:v>Hidalgo</c:v>
                </c:pt>
                <c:pt idx="20">
                  <c:v>Nuevo León</c:v>
                </c:pt>
                <c:pt idx="21">
                  <c:v>Baja California Sur</c:v>
                </c:pt>
                <c:pt idx="22">
                  <c:v>Chiapas</c:v>
                </c:pt>
                <c:pt idx="23">
                  <c:v>Puebla</c:v>
                </c:pt>
                <c:pt idx="24">
                  <c:v>Colima</c:v>
                </c:pt>
                <c:pt idx="25">
                  <c:v>Michoacán</c:v>
                </c:pt>
                <c:pt idx="26">
                  <c:v>Guanajuato</c:v>
                </c:pt>
                <c:pt idx="27">
                  <c:v>Jalisco</c:v>
                </c:pt>
                <c:pt idx="28">
                  <c:v>Nayarit</c:v>
                </c:pt>
                <c:pt idx="29">
                  <c:v>Querétaro</c:v>
                </c:pt>
                <c:pt idx="30">
                  <c:v>Aguascalientes</c:v>
                </c:pt>
                <c:pt idx="31">
                  <c:v>Zacatecas</c:v>
                </c:pt>
                <c:pt idx="32">
                  <c:v>San Luis Potosí</c:v>
                </c:pt>
              </c:strCache>
            </c:strRef>
          </c:cat>
          <c:val>
            <c:numRef>
              <c:f>'F27'!$B$6:$B$38</c:f>
              <c:numCache>
                <c:formatCode>0.00%</c:formatCode>
                <c:ptCount val="33"/>
                <c:pt idx="0">
                  <c:v>0.20668433503495134</c:v>
                </c:pt>
                <c:pt idx="1">
                  <c:v>0.17379368598880793</c:v>
                </c:pt>
                <c:pt idx="2">
                  <c:v>0.1642266909459042</c:v>
                </c:pt>
                <c:pt idx="3">
                  <c:v>0.16160531198125183</c:v>
                </c:pt>
                <c:pt idx="4">
                  <c:v>0.15056750535756805</c:v>
                </c:pt>
                <c:pt idx="5">
                  <c:v>0.14810107261298514</c:v>
                </c:pt>
                <c:pt idx="6">
                  <c:v>0.14425883769240169</c:v>
                </c:pt>
                <c:pt idx="7">
                  <c:v>0.14364284958798473</c:v>
                </c:pt>
                <c:pt idx="8">
                  <c:v>0.14069191311421406</c:v>
                </c:pt>
                <c:pt idx="9">
                  <c:v>0.13942747592697485</c:v>
                </c:pt>
                <c:pt idx="10">
                  <c:v>0.13782219884271435</c:v>
                </c:pt>
                <c:pt idx="11">
                  <c:v>0.13416488014032352</c:v>
                </c:pt>
                <c:pt idx="12">
                  <c:v>0.13361607839703346</c:v>
                </c:pt>
                <c:pt idx="13">
                  <c:v>0.13179697606426774</c:v>
                </c:pt>
                <c:pt idx="14">
                  <c:v>0.13134138887582866</c:v>
                </c:pt>
                <c:pt idx="15">
                  <c:v>0.13105424604455926</c:v>
                </c:pt>
                <c:pt idx="16">
                  <c:v>0.12830496246895359</c:v>
                </c:pt>
                <c:pt idx="17">
                  <c:v>0.12816880231217737</c:v>
                </c:pt>
                <c:pt idx="18">
                  <c:v>0.12792093187433815</c:v>
                </c:pt>
                <c:pt idx="19">
                  <c:v>0.12728420227930562</c:v>
                </c:pt>
                <c:pt idx="20">
                  <c:v>0.12724445231848233</c:v>
                </c:pt>
                <c:pt idx="21">
                  <c:v>0.12524826817807488</c:v>
                </c:pt>
                <c:pt idx="22">
                  <c:v>0.12259620058721733</c:v>
                </c:pt>
                <c:pt idx="23">
                  <c:v>0.12221926065651077</c:v>
                </c:pt>
                <c:pt idx="24">
                  <c:v>0.11886371883261625</c:v>
                </c:pt>
                <c:pt idx="25">
                  <c:v>0.11273653951290055</c:v>
                </c:pt>
                <c:pt idx="26">
                  <c:v>0.11170527597874692</c:v>
                </c:pt>
                <c:pt idx="27">
                  <c:v>0.11143413527799073</c:v>
                </c:pt>
                <c:pt idx="28">
                  <c:v>0.10768590743629745</c:v>
                </c:pt>
                <c:pt idx="29">
                  <c:v>9.5526058808636835E-2</c:v>
                </c:pt>
                <c:pt idx="30">
                  <c:v>9.0178473466700798E-2</c:v>
                </c:pt>
                <c:pt idx="31">
                  <c:v>8.7915154898130052E-2</c:v>
                </c:pt>
                <c:pt idx="32">
                  <c:v>8.0828284016706858E-2</c:v>
                </c:pt>
              </c:numCache>
            </c:numRef>
          </c:val>
          <c:extLst>
            <c:ext xmlns:c16="http://schemas.microsoft.com/office/drawing/2014/chart" uri="{C3380CC4-5D6E-409C-BE32-E72D297353CC}">
              <c16:uniqueId val="{00000008-1681-444D-9A22-8E7158CC7275}"/>
            </c:ext>
          </c:extLst>
        </c:ser>
        <c:dLbls>
          <c:showLegendKey val="0"/>
          <c:showVal val="0"/>
          <c:showCatName val="0"/>
          <c:showSerName val="0"/>
          <c:showPercent val="0"/>
          <c:showBubbleSize val="0"/>
        </c:dLbls>
        <c:gapWidth val="94"/>
        <c:axId val="852507103"/>
        <c:axId val="1148842399"/>
      </c:barChart>
      <c:catAx>
        <c:axId val="852507103"/>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148842399"/>
        <c:crosses val="autoZero"/>
        <c:auto val="1"/>
        <c:lblAlgn val="ctr"/>
        <c:lblOffset val="100"/>
        <c:noMultiLvlLbl val="0"/>
      </c:catAx>
      <c:valAx>
        <c:axId val="1148842399"/>
        <c:scaling>
          <c:orientation val="minMax"/>
        </c:scaling>
        <c:delete val="1"/>
        <c:axPos val="b"/>
        <c:numFmt formatCode="0.00%" sourceLinked="1"/>
        <c:majorTickMark val="out"/>
        <c:minorTickMark val="none"/>
        <c:tickLblPos val="nextTo"/>
        <c:crossAx val="85250710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369957177760895E-2"/>
          <c:y val="2.2749389984145451E-2"/>
          <c:w val="0.92118431017645508"/>
          <c:h val="0.55968051231968097"/>
        </c:manualLayout>
      </c:layout>
      <c:lineChart>
        <c:grouping val="standard"/>
        <c:varyColors val="0"/>
        <c:ser>
          <c:idx val="0"/>
          <c:order val="0"/>
          <c:tx>
            <c:v>Jalisco: Cartera en prórroga</c:v>
          </c:tx>
          <c:spPr>
            <a:ln w="28575" cap="rnd">
              <a:solidFill>
                <a:srgbClr val="FBBB27"/>
              </a:solidFill>
              <a:prstDash val="sysDash"/>
              <a:round/>
            </a:ln>
            <a:effectLst/>
          </c:spPr>
          <c:marker>
            <c:symbol val="none"/>
          </c:marker>
          <c:dPt>
            <c:idx val="4"/>
            <c:marker>
              <c:symbol val="none"/>
            </c:marker>
            <c:bubble3D val="0"/>
            <c:spPr>
              <a:ln w="28575" cap="rnd">
                <a:solidFill>
                  <a:srgbClr val="FBBB27"/>
                </a:solidFill>
                <a:prstDash val="sysDash"/>
                <a:round/>
              </a:ln>
              <a:effectLst/>
            </c:spPr>
            <c:extLst>
              <c:ext xmlns:c16="http://schemas.microsoft.com/office/drawing/2014/chart" uri="{C3380CC4-5D6E-409C-BE32-E72D297353CC}">
                <c16:uniqueId val="{00000001-E1BF-447C-8ED2-309100C4E3F7}"/>
              </c:ext>
            </c:extLst>
          </c:dPt>
          <c:dPt>
            <c:idx val="16"/>
            <c:marker>
              <c:symbol val="none"/>
            </c:marker>
            <c:bubble3D val="0"/>
            <c:spPr>
              <a:ln w="28575" cap="rnd">
                <a:solidFill>
                  <a:srgbClr val="FBBB27"/>
                </a:solidFill>
                <a:prstDash val="sysDash"/>
                <a:round/>
              </a:ln>
              <a:effectLst/>
            </c:spPr>
            <c:extLst>
              <c:ext xmlns:c16="http://schemas.microsoft.com/office/drawing/2014/chart" uri="{C3380CC4-5D6E-409C-BE32-E72D297353CC}">
                <c16:uniqueId val="{00000003-E1BF-447C-8ED2-309100C4E3F7}"/>
              </c:ext>
            </c:extLst>
          </c:dPt>
          <c:dPt>
            <c:idx val="28"/>
            <c:marker>
              <c:symbol val="none"/>
            </c:marker>
            <c:bubble3D val="0"/>
            <c:spPr>
              <a:ln w="28575" cap="rnd">
                <a:solidFill>
                  <a:srgbClr val="FBBB27"/>
                </a:solidFill>
                <a:prstDash val="sysDash"/>
                <a:round/>
              </a:ln>
              <a:effectLst/>
            </c:spPr>
            <c:extLst>
              <c:ext xmlns:c16="http://schemas.microsoft.com/office/drawing/2014/chart" uri="{C3380CC4-5D6E-409C-BE32-E72D297353CC}">
                <c16:uniqueId val="{00000005-E1BF-447C-8ED2-309100C4E3F7}"/>
              </c:ext>
            </c:extLst>
          </c:dPt>
          <c:dPt>
            <c:idx val="40"/>
            <c:marker>
              <c:symbol val="none"/>
            </c:marker>
            <c:bubble3D val="0"/>
            <c:spPr>
              <a:ln w="28575" cap="rnd">
                <a:solidFill>
                  <a:srgbClr val="FBBB27"/>
                </a:solidFill>
                <a:prstDash val="sysDash"/>
                <a:round/>
              </a:ln>
              <a:effectLst/>
            </c:spPr>
            <c:extLst>
              <c:ext xmlns:c16="http://schemas.microsoft.com/office/drawing/2014/chart" uri="{C3380CC4-5D6E-409C-BE32-E72D297353CC}">
                <c16:uniqueId val="{00000007-E1BF-447C-8ED2-309100C4E3F7}"/>
              </c:ext>
            </c:extLst>
          </c:dPt>
          <c:dPt>
            <c:idx val="52"/>
            <c:marker>
              <c:symbol val="none"/>
            </c:marker>
            <c:bubble3D val="0"/>
            <c:spPr>
              <a:ln w="28575" cap="rnd">
                <a:solidFill>
                  <a:srgbClr val="FBBB27"/>
                </a:solidFill>
                <a:prstDash val="sysDash"/>
                <a:round/>
              </a:ln>
              <a:effectLst/>
            </c:spPr>
            <c:extLst>
              <c:ext xmlns:c16="http://schemas.microsoft.com/office/drawing/2014/chart" uri="{C3380CC4-5D6E-409C-BE32-E72D297353CC}">
                <c16:uniqueId val="{00000009-E1BF-447C-8ED2-309100C4E3F7}"/>
              </c:ext>
            </c:extLst>
          </c:dPt>
          <c:dPt>
            <c:idx val="64"/>
            <c:marker>
              <c:symbol val="none"/>
            </c:marker>
            <c:bubble3D val="0"/>
            <c:spPr>
              <a:ln w="28575" cap="rnd">
                <a:solidFill>
                  <a:srgbClr val="FBBB27"/>
                </a:solidFill>
                <a:prstDash val="sysDash"/>
                <a:round/>
              </a:ln>
              <a:effectLst/>
            </c:spPr>
            <c:extLst>
              <c:ext xmlns:c16="http://schemas.microsoft.com/office/drawing/2014/chart" uri="{C3380CC4-5D6E-409C-BE32-E72D297353CC}">
                <c16:uniqueId val="{0000000B-E1BF-447C-8ED2-309100C4E3F7}"/>
              </c:ext>
            </c:extLst>
          </c:dPt>
          <c:dPt>
            <c:idx val="76"/>
            <c:marker>
              <c:symbol val="none"/>
            </c:marker>
            <c:bubble3D val="0"/>
            <c:spPr>
              <a:ln w="28575" cap="rnd">
                <a:solidFill>
                  <a:srgbClr val="FBBB27"/>
                </a:solidFill>
                <a:prstDash val="sysDash"/>
                <a:round/>
              </a:ln>
              <a:effectLst/>
            </c:spPr>
            <c:extLst>
              <c:ext xmlns:c16="http://schemas.microsoft.com/office/drawing/2014/chart" uri="{C3380CC4-5D6E-409C-BE32-E72D297353CC}">
                <c16:uniqueId val="{0000000D-E1BF-447C-8ED2-309100C4E3F7}"/>
              </c:ext>
            </c:extLst>
          </c:dPt>
          <c:dLbls>
            <c:dLbl>
              <c:idx val="44"/>
              <c:layout>
                <c:manualLayout>
                  <c:x val="-4.8693044433481512E-3"/>
                  <c:y val="-8.3087384848740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1BF-447C-8ED2-309100C4E3F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5"/>
              <c:pt idx="0">
                <c:v>2018 Enero</c:v>
              </c:pt>
              <c:pt idx="1">
                <c:v>2018 Febrero</c:v>
              </c:pt>
              <c:pt idx="2">
                <c:v>2018 Marzo</c:v>
              </c:pt>
              <c:pt idx="3">
                <c:v>2018 Abril</c:v>
              </c:pt>
              <c:pt idx="4">
                <c:v>2018 Mayo</c:v>
              </c:pt>
              <c:pt idx="5">
                <c:v>2018 Junio</c:v>
              </c:pt>
              <c:pt idx="6">
                <c:v>2018 Julio</c:v>
              </c:pt>
              <c:pt idx="7">
                <c:v>2018 Agosto</c:v>
              </c:pt>
              <c:pt idx="8">
                <c:v>2018 Septiembre</c:v>
              </c:pt>
              <c:pt idx="9">
                <c:v>2018 Octubre</c:v>
              </c:pt>
              <c:pt idx="10">
                <c:v>2018 Noviembre</c:v>
              </c:pt>
              <c:pt idx="11">
                <c:v>2018 Diciembre</c:v>
              </c:pt>
              <c:pt idx="12">
                <c:v>2019 Enero</c:v>
              </c:pt>
              <c:pt idx="13">
                <c:v>2019 Febrero</c:v>
              </c:pt>
              <c:pt idx="14">
                <c:v>2019 Marzo</c:v>
              </c:pt>
              <c:pt idx="15">
                <c:v>2019 Abril</c:v>
              </c:pt>
              <c:pt idx="16">
                <c:v>2019 Mayo</c:v>
              </c:pt>
              <c:pt idx="17">
                <c:v>2019 Junio</c:v>
              </c:pt>
              <c:pt idx="18">
                <c:v>2019 Julio</c:v>
              </c:pt>
              <c:pt idx="19">
                <c:v>2019 Agosto</c:v>
              </c:pt>
              <c:pt idx="20">
                <c:v>2019 Septiembre</c:v>
              </c:pt>
              <c:pt idx="21">
                <c:v>2019 Octubre</c:v>
              </c:pt>
              <c:pt idx="22">
                <c:v>2019 Noviembre</c:v>
              </c:pt>
              <c:pt idx="23">
                <c:v>2019 Diciembre</c:v>
              </c:pt>
              <c:pt idx="24">
                <c:v>2020 Enero</c:v>
              </c:pt>
              <c:pt idx="25">
                <c:v>2020 Febrero</c:v>
              </c:pt>
              <c:pt idx="26">
                <c:v>2020 Marzo</c:v>
              </c:pt>
              <c:pt idx="27">
                <c:v>2020 Abril</c:v>
              </c:pt>
              <c:pt idx="28">
                <c:v>2020 Mayo</c:v>
              </c:pt>
              <c:pt idx="29">
                <c:v>2020 Junio</c:v>
              </c:pt>
              <c:pt idx="30">
                <c:v>2020 Julio</c:v>
              </c:pt>
              <c:pt idx="31">
                <c:v>2020 Agosto</c:v>
              </c:pt>
              <c:pt idx="32">
                <c:v>2020 Septiembre</c:v>
              </c:pt>
              <c:pt idx="33">
                <c:v>2020 Octubre</c:v>
              </c:pt>
              <c:pt idx="34">
                <c:v>2020 Noviembre</c:v>
              </c:pt>
              <c:pt idx="35">
                <c:v>2020 Diciembre</c:v>
              </c:pt>
              <c:pt idx="36">
                <c:v>2021 Enero</c:v>
              </c:pt>
              <c:pt idx="37">
                <c:v>2021 Febrero</c:v>
              </c:pt>
              <c:pt idx="38">
                <c:v>2021 Marzo</c:v>
              </c:pt>
              <c:pt idx="39">
                <c:v>2021 Abril</c:v>
              </c:pt>
              <c:pt idx="40">
                <c:v>2021 Mayo</c:v>
              </c:pt>
              <c:pt idx="41">
                <c:v>2021 Junio</c:v>
              </c:pt>
              <c:pt idx="42">
                <c:v>2021 Julio</c:v>
              </c:pt>
              <c:pt idx="43">
                <c:v>2021 Agosto</c:v>
              </c:pt>
              <c:pt idx="44">
                <c:v>2021 Septiembre</c:v>
              </c:pt>
            </c:strLit>
          </c:cat>
          <c:val>
            <c:numLit>
              <c:formatCode>General</c:formatCode>
              <c:ptCount val="45"/>
              <c:pt idx="0">
                <c:v>4.0931184479757965E-2</c:v>
              </c:pt>
              <c:pt idx="1">
                <c:v>3.9811552292802158E-2</c:v>
              </c:pt>
              <c:pt idx="2">
                <c:v>4.1367840294514263E-2</c:v>
              </c:pt>
              <c:pt idx="3">
                <c:v>3.9513563582854579E-2</c:v>
              </c:pt>
              <c:pt idx="4">
                <c:v>4.0323165159157653E-2</c:v>
              </c:pt>
              <c:pt idx="5">
                <c:v>3.6934377492993428E-2</c:v>
              </c:pt>
              <c:pt idx="6">
                <c:v>3.9542317218209756E-2</c:v>
              </c:pt>
              <c:pt idx="7">
                <c:v>3.5271643516572332E-2</c:v>
              </c:pt>
              <c:pt idx="8">
                <c:v>3.6834607150578243E-2</c:v>
              </c:pt>
              <c:pt idx="9">
                <c:v>3.4141755901481219E-2</c:v>
              </c:pt>
              <c:pt idx="10">
                <c:v>3.2809290968900451E-2</c:v>
              </c:pt>
              <c:pt idx="11">
                <c:v>3.0138593845821567E-2</c:v>
              </c:pt>
              <c:pt idx="12">
                <c:v>3.8651452390359761E-2</c:v>
              </c:pt>
              <c:pt idx="13">
                <c:v>3.3613438585584417E-2</c:v>
              </c:pt>
              <c:pt idx="14">
                <c:v>3.5476956093233307E-2</c:v>
              </c:pt>
              <c:pt idx="15">
                <c:v>3.3674163585528813E-2</c:v>
              </c:pt>
              <c:pt idx="16">
                <c:v>3.6569421704101643E-2</c:v>
              </c:pt>
              <c:pt idx="17">
                <c:v>3.4624249404285178E-2</c:v>
              </c:pt>
              <c:pt idx="18">
                <c:v>3.8245710236100627E-2</c:v>
              </c:pt>
              <c:pt idx="19">
                <c:v>3.7596605911798045E-2</c:v>
              </c:pt>
              <c:pt idx="20">
                <c:v>3.9761456518229335E-2</c:v>
              </c:pt>
              <c:pt idx="21">
                <c:v>3.6136716644600365E-2</c:v>
              </c:pt>
              <c:pt idx="22">
                <c:v>4.970618679522773E-2</c:v>
              </c:pt>
              <c:pt idx="23">
                <c:v>3.8872545902774717E-2</c:v>
              </c:pt>
              <c:pt idx="24">
                <c:v>4.685005625796277E-2</c:v>
              </c:pt>
              <c:pt idx="25">
                <c:v>4.1815207584014039E-2</c:v>
              </c:pt>
              <c:pt idx="26">
                <c:v>3.937618872108975E-2</c:v>
              </c:pt>
              <c:pt idx="27">
                <c:v>4.3349119138567302E-2</c:v>
              </c:pt>
              <c:pt idx="28">
                <c:v>6.3526464902228505E-2</c:v>
              </c:pt>
              <c:pt idx="29">
                <c:v>5.0601103397093367E-2</c:v>
              </c:pt>
              <c:pt idx="30">
                <c:v>5.8049707239328681E-2</c:v>
              </c:pt>
              <c:pt idx="31">
                <c:v>3.9415393279741792E-2</c:v>
              </c:pt>
              <c:pt idx="32">
                <c:v>5.3295790511521904E-2</c:v>
              </c:pt>
              <c:pt idx="33">
                <c:v>3.7493826706857615E-2</c:v>
              </c:pt>
              <c:pt idx="34">
                <c:v>5.4363643978593577E-2</c:v>
              </c:pt>
              <c:pt idx="35">
                <c:v>5.1588153641549984E-2</c:v>
              </c:pt>
              <c:pt idx="36">
                <c:v>6.6292687098387454E-2</c:v>
              </c:pt>
              <c:pt idx="37">
                <c:v>6.7373296133710375E-2</c:v>
              </c:pt>
              <c:pt idx="38">
                <c:v>7.0864849621042073E-2</c:v>
              </c:pt>
              <c:pt idx="39">
                <c:v>5.0434852213563378E-2</c:v>
              </c:pt>
              <c:pt idx="40">
                <c:v>5.3332984012631049E-2</c:v>
              </c:pt>
              <c:pt idx="41">
                <c:v>3.9157399618078091E-2</c:v>
              </c:pt>
              <c:pt idx="42">
                <c:v>4.7877332158901144E-2</c:v>
              </c:pt>
              <c:pt idx="43">
                <c:v>3.7155119123653546E-2</c:v>
              </c:pt>
              <c:pt idx="44">
                <c:v>4.4193421728809509E-2</c:v>
              </c:pt>
            </c:numLit>
          </c:val>
          <c:smooth val="0"/>
          <c:extLst>
            <c:ext xmlns:c16="http://schemas.microsoft.com/office/drawing/2014/chart" uri="{C3380CC4-5D6E-409C-BE32-E72D297353CC}">
              <c16:uniqueId val="{0000000F-E1BF-447C-8ED2-309100C4E3F7}"/>
            </c:ext>
          </c:extLst>
        </c:ser>
        <c:ser>
          <c:idx val="1"/>
          <c:order val="1"/>
          <c:tx>
            <c:v>Jalisco: Cartera vencida</c:v>
          </c:tx>
          <c:spPr>
            <a:ln w="28575" cap="rnd">
              <a:solidFill>
                <a:srgbClr val="FBBB27"/>
              </a:solidFill>
              <a:round/>
            </a:ln>
            <a:effectLst/>
          </c:spPr>
          <c:marker>
            <c:symbol val="none"/>
          </c:marker>
          <c:dLbls>
            <c:dLbl>
              <c:idx val="4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1BF-447C-8ED2-309100C4E3F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5"/>
              <c:pt idx="0">
                <c:v>2018 Enero</c:v>
              </c:pt>
              <c:pt idx="1">
                <c:v>2018 Febrero</c:v>
              </c:pt>
              <c:pt idx="2">
                <c:v>2018 Marzo</c:v>
              </c:pt>
              <c:pt idx="3">
                <c:v>2018 Abril</c:v>
              </c:pt>
              <c:pt idx="4">
                <c:v>2018 Mayo</c:v>
              </c:pt>
              <c:pt idx="5">
                <c:v>2018 Junio</c:v>
              </c:pt>
              <c:pt idx="6">
                <c:v>2018 Julio</c:v>
              </c:pt>
              <c:pt idx="7">
                <c:v>2018 Agosto</c:v>
              </c:pt>
              <c:pt idx="8">
                <c:v>2018 Septiembre</c:v>
              </c:pt>
              <c:pt idx="9">
                <c:v>2018 Octubre</c:v>
              </c:pt>
              <c:pt idx="10">
                <c:v>2018 Noviembre</c:v>
              </c:pt>
              <c:pt idx="11">
                <c:v>2018 Diciembre</c:v>
              </c:pt>
              <c:pt idx="12">
                <c:v>2019 Enero</c:v>
              </c:pt>
              <c:pt idx="13">
                <c:v>2019 Febrero</c:v>
              </c:pt>
              <c:pt idx="14">
                <c:v>2019 Marzo</c:v>
              </c:pt>
              <c:pt idx="15">
                <c:v>2019 Abril</c:v>
              </c:pt>
              <c:pt idx="16">
                <c:v>2019 Mayo</c:v>
              </c:pt>
              <c:pt idx="17">
                <c:v>2019 Junio</c:v>
              </c:pt>
              <c:pt idx="18">
                <c:v>2019 Julio</c:v>
              </c:pt>
              <c:pt idx="19">
                <c:v>2019 Agosto</c:v>
              </c:pt>
              <c:pt idx="20">
                <c:v>2019 Septiembre</c:v>
              </c:pt>
              <c:pt idx="21">
                <c:v>2019 Octubre</c:v>
              </c:pt>
              <c:pt idx="22">
                <c:v>2019 Noviembre</c:v>
              </c:pt>
              <c:pt idx="23">
                <c:v>2019 Diciembre</c:v>
              </c:pt>
              <c:pt idx="24">
                <c:v>2020 Enero</c:v>
              </c:pt>
              <c:pt idx="25">
                <c:v>2020 Febrero</c:v>
              </c:pt>
              <c:pt idx="26">
                <c:v>2020 Marzo</c:v>
              </c:pt>
              <c:pt idx="27">
                <c:v>2020 Abril</c:v>
              </c:pt>
              <c:pt idx="28">
                <c:v>2020 Mayo</c:v>
              </c:pt>
              <c:pt idx="29">
                <c:v>2020 Junio</c:v>
              </c:pt>
              <c:pt idx="30">
                <c:v>2020 Julio</c:v>
              </c:pt>
              <c:pt idx="31">
                <c:v>2020 Agosto</c:v>
              </c:pt>
              <c:pt idx="32">
                <c:v>2020 Septiembre</c:v>
              </c:pt>
              <c:pt idx="33">
                <c:v>2020 Octubre</c:v>
              </c:pt>
              <c:pt idx="34">
                <c:v>2020 Noviembre</c:v>
              </c:pt>
              <c:pt idx="35">
                <c:v>2020 Diciembre</c:v>
              </c:pt>
              <c:pt idx="36">
                <c:v>2021 Enero</c:v>
              </c:pt>
              <c:pt idx="37">
                <c:v>2021 Febrero</c:v>
              </c:pt>
              <c:pt idx="38">
                <c:v>2021 Marzo</c:v>
              </c:pt>
              <c:pt idx="39">
                <c:v>2021 Abril</c:v>
              </c:pt>
              <c:pt idx="40">
                <c:v>2021 Mayo</c:v>
              </c:pt>
              <c:pt idx="41">
                <c:v>2021 Junio</c:v>
              </c:pt>
              <c:pt idx="42">
                <c:v>2021 Julio</c:v>
              </c:pt>
              <c:pt idx="43">
                <c:v>2021 Agosto</c:v>
              </c:pt>
              <c:pt idx="44">
                <c:v>2021 Septiembre</c:v>
              </c:pt>
            </c:strLit>
          </c:cat>
          <c:val>
            <c:numLit>
              <c:formatCode>General</c:formatCode>
              <c:ptCount val="45"/>
              <c:pt idx="0">
                <c:v>6.2933926924759451E-2</c:v>
              </c:pt>
              <c:pt idx="1">
                <c:v>6.3015362514989418E-2</c:v>
              </c:pt>
              <c:pt idx="2">
                <c:v>6.3163593117657624E-2</c:v>
              </c:pt>
              <c:pt idx="3">
                <c:v>6.1674374640313716E-2</c:v>
              </c:pt>
              <c:pt idx="4">
                <c:v>6.0937207055575426E-2</c:v>
              </c:pt>
              <c:pt idx="5">
                <c:v>6.0412996245941576E-2</c:v>
              </c:pt>
              <c:pt idx="6">
                <c:v>6.110643883657349E-2</c:v>
              </c:pt>
              <c:pt idx="7">
                <c:v>6.0590792341586965E-2</c:v>
              </c:pt>
              <c:pt idx="8">
                <c:v>6.0016125293587137E-2</c:v>
              </c:pt>
              <c:pt idx="9">
                <c:v>5.980075068103944E-2</c:v>
              </c:pt>
              <c:pt idx="10">
                <c:v>5.9423014585093296E-2</c:v>
              </c:pt>
              <c:pt idx="11">
                <c:v>6.0247070229374089E-2</c:v>
              </c:pt>
              <c:pt idx="12">
                <c:v>6.1684620541800628E-2</c:v>
              </c:pt>
              <c:pt idx="13">
                <c:v>6.202403856519241E-2</c:v>
              </c:pt>
              <c:pt idx="14">
                <c:v>6.2566353255355076E-2</c:v>
              </c:pt>
              <c:pt idx="15">
                <c:v>6.1446917608619429E-2</c:v>
              </c:pt>
              <c:pt idx="16">
                <c:v>6.2770041613867067E-2</c:v>
              </c:pt>
              <c:pt idx="17">
                <c:v>6.3450441874328536E-2</c:v>
              </c:pt>
              <c:pt idx="18">
                <c:v>6.4298340886633873E-2</c:v>
              </c:pt>
              <c:pt idx="19">
                <c:v>6.5141205451279743E-2</c:v>
              </c:pt>
              <c:pt idx="20">
                <c:v>6.7480420346656203E-2</c:v>
              </c:pt>
              <c:pt idx="21">
                <c:v>7.1638299820573584E-2</c:v>
              </c:pt>
              <c:pt idx="22">
                <c:v>7.7184710587249322E-2</c:v>
              </c:pt>
              <c:pt idx="23">
                <c:v>9.7835689908061033E-2</c:v>
              </c:pt>
              <c:pt idx="24">
                <c:v>0.10703821064883803</c:v>
              </c:pt>
              <c:pt idx="25">
                <c:v>0.11212391642062181</c:v>
              </c:pt>
              <c:pt idx="26">
                <c:v>0.11536050731019142</c:v>
              </c:pt>
              <c:pt idx="27">
                <c:v>0.11940737063929616</c:v>
              </c:pt>
              <c:pt idx="28">
                <c:v>0.12229239777500057</c:v>
              </c:pt>
              <c:pt idx="29">
                <c:v>0.12493221195745094</c:v>
              </c:pt>
              <c:pt idx="30">
                <c:v>0.12585438445376496</c:v>
              </c:pt>
              <c:pt idx="31">
                <c:v>0.12716774317970189</c:v>
              </c:pt>
              <c:pt idx="32">
                <c:v>0.12837884802016086</c:v>
              </c:pt>
              <c:pt idx="33">
                <c:v>0.12999483922141555</c:v>
              </c:pt>
              <c:pt idx="34">
                <c:v>0.13135424495762513</c:v>
              </c:pt>
              <c:pt idx="35">
                <c:v>0.13323370927851563</c:v>
              </c:pt>
              <c:pt idx="36">
                <c:v>0.13647210028858506</c:v>
              </c:pt>
              <c:pt idx="37">
                <c:v>0.13897586473101525</c:v>
              </c:pt>
              <c:pt idx="38">
                <c:v>0.13995034096954945</c:v>
              </c:pt>
              <c:pt idx="39">
                <c:v>0.14235163178314456</c:v>
              </c:pt>
              <c:pt idx="40">
                <c:v>0.14413848800101189</c:v>
              </c:pt>
              <c:pt idx="41">
                <c:v>0.14532963629816115</c:v>
              </c:pt>
              <c:pt idx="42">
                <c:v>0.14407608636901786</c:v>
              </c:pt>
              <c:pt idx="43">
                <c:v>0.14546689708457103</c:v>
              </c:pt>
              <c:pt idx="44">
                <c:v>0.14522828272141136</c:v>
              </c:pt>
            </c:numLit>
          </c:val>
          <c:smooth val="0"/>
          <c:extLst>
            <c:ext xmlns:c16="http://schemas.microsoft.com/office/drawing/2014/chart" uri="{C3380CC4-5D6E-409C-BE32-E72D297353CC}">
              <c16:uniqueId val="{00000011-E1BF-447C-8ED2-309100C4E3F7}"/>
            </c:ext>
          </c:extLst>
        </c:ser>
        <c:ser>
          <c:idx val="2"/>
          <c:order val="2"/>
          <c:tx>
            <c:v>Nacional: Cartera en prórroga</c:v>
          </c:tx>
          <c:spPr>
            <a:ln w="28575" cap="rnd">
              <a:solidFill>
                <a:srgbClr val="95682B"/>
              </a:solidFill>
              <a:prstDash val="sysDot"/>
              <a:round/>
            </a:ln>
            <a:effectLst/>
          </c:spPr>
          <c:marker>
            <c:symbol val="none"/>
          </c:marker>
          <c:dLbls>
            <c:dLbl>
              <c:idx val="44"/>
              <c:layout>
                <c:manualLayout>
                  <c:x val="-4.8693044433481512E-3"/>
                  <c:y val="-4.49921372308804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1BF-447C-8ED2-309100C4E3F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5"/>
              <c:pt idx="0">
                <c:v>2018 Enero</c:v>
              </c:pt>
              <c:pt idx="1">
                <c:v>2018 Febrero</c:v>
              </c:pt>
              <c:pt idx="2">
                <c:v>2018 Marzo</c:v>
              </c:pt>
              <c:pt idx="3">
                <c:v>2018 Abril</c:v>
              </c:pt>
              <c:pt idx="4">
                <c:v>2018 Mayo</c:v>
              </c:pt>
              <c:pt idx="5">
                <c:v>2018 Junio</c:v>
              </c:pt>
              <c:pt idx="6">
                <c:v>2018 Julio</c:v>
              </c:pt>
              <c:pt idx="7">
                <c:v>2018 Agosto</c:v>
              </c:pt>
              <c:pt idx="8">
                <c:v>2018 Septiembre</c:v>
              </c:pt>
              <c:pt idx="9">
                <c:v>2018 Octubre</c:v>
              </c:pt>
              <c:pt idx="10">
                <c:v>2018 Noviembre</c:v>
              </c:pt>
              <c:pt idx="11">
                <c:v>2018 Diciembre</c:v>
              </c:pt>
              <c:pt idx="12">
                <c:v>2019 Enero</c:v>
              </c:pt>
              <c:pt idx="13">
                <c:v>2019 Febrero</c:v>
              </c:pt>
              <c:pt idx="14">
                <c:v>2019 Marzo</c:v>
              </c:pt>
              <c:pt idx="15">
                <c:v>2019 Abril</c:v>
              </c:pt>
              <c:pt idx="16">
                <c:v>2019 Mayo</c:v>
              </c:pt>
              <c:pt idx="17">
                <c:v>2019 Junio</c:v>
              </c:pt>
              <c:pt idx="18">
                <c:v>2019 Julio</c:v>
              </c:pt>
              <c:pt idx="19">
                <c:v>2019 Agosto</c:v>
              </c:pt>
              <c:pt idx="20">
                <c:v>2019 Septiembre</c:v>
              </c:pt>
              <c:pt idx="21">
                <c:v>2019 Octubre</c:v>
              </c:pt>
              <c:pt idx="22">
                <c:v>2019 Noviembre</c:v>
              </c:pt>
              <c:pt idx="23">
                <c:v>2019 Diciembre</c:v>
              </c:pt>
              <c:pt idx="24">
                <c:v>2020 Enero</c:v>
              </c:pt>
              <c:pt idx="25">
                <c:v>2020 Febrero</c:v>
              </c:pt>
              <c:pt idx="26">
                <c:v>2020 Marzo</c:v>
              </c:pt>
              <c:pt idx="27">
                <c:v>2020 Abril</c:v>
              </c:pt>
              <c:pt idx="28">
                <c:v>2020 Mayo</c:v>
              </c:pt>
              <c:pt idx="29">
                <c:v>2020 Junio</c:v>
              </c:pt>
              <c:pt idx="30">
                <c:v>2020 Julio</c:v>
              </c:pt>
              <c:pt idx="31">
                <c:v>2020 Agosto</c:v>
              </c:pt>
              <c:pt idx="32">
                <c:v>2020 Septiembre</c:v>
              </c:pt>
              <c:pt idx="33">
                <c:v>2020 Octubre</c:v>
              </c:pt>
              <c:pt idx="34">
                <c:v>2020 Noviembre</c:v>
              </c:pt>
              <c:pt idx="35">
                <c:v>2020 Diciembre</c:v>
              </c:pt>
              <c:pt idx="36">
                <c:v>2021 Enero</c:v>
              </c:pt>
              <c:pt idx="37">
                <c:v>2021 Febrero</c:v>
              </c:pt>
              <c:pt idx="38">
                <c:v>2021 Marzo</c:v>
              </c:pt>
              <c:pt idx="39">
                <c:v>2021 Abril</c:v>
              </c:pt>
              <c:pt idx="40">
                <c:v>2021 Mayo</c:v>
              </c:pt>
              <c:pt idx="41">
                <c:v>2021 Junio</c:v>
              </c:pt>
              <c:pt idx="42">
                <c:v>2021 Julio</c:v>
              </c:pt>
              <c:pt idx="43">
                <c:v>2021 Agosto</c:v>
              </c:pt>
              <c:pt idx="44">
                <c:v>2021 Septiembre</c:v>
              </c:pt>
            </c:strLit>
          </c:cat>
          <c:val>
            <c:numLit>
              <c:formatCode>General</c:formatCode>
              <c:ptCount val="45"/>
              <c:pt idx="0">
                <c:v>4.1908600566468536E-2</c:v>
              </c:pt>
              <c:pt idx="1">
                <c:v>4.045763443320028E-2</c:v>
              </c:pt>
              <c:pt idx="2">
                <c:v>4.1670444039278311E-2</c:v>
              </c:pt>
              <c:pt idx="3">
                <c:v>4.0039163836293974E-2</c:v>
              </c:pt>
              <c:pt idx="4">
                <c:v>4.1084838036470894E-2</c:v>
              </c:pt>
              <c:pt idx="5">
                <c:v>3.7251339258620939E-2</c:v>
              </c:pt>
              <c:pt idx="6">
                <c:v>3.9485004622921302E-2</c:v>
              </c:pt>
              <c:pt idx="7">
                <c:v>3.5052231531424317E-2</c:v>
              </c:pt>
              <c:pt idx="8">
                <c:v>3.6959832375328759E-2</c:v>
              </c:pt>
              <c:pt idx="9">
                <c:v>3.3415183491260964E-2</c:v>
              </c:pt>
              <c:pt idx="10">
                <c:v>3.269898032993105E-2</c:v>
              </c:pt>
              <c:pt idx="11">
                <c:v>2.9485438912324746E-2</c:v>
              </c:pt>
              <c:pt idx="12">
                <c:v>3.8346023777673439E-2</c:v>
              </c:pt>
              <c:pt idx="13">
                <c:v>3.3177910565851919E-2</c:v>
              </c:pt>
              <c:pt idx="14">
                <c:v>3.4425613970336465E-2</c:v>
              </c:pt>
              <c:pt idx="15">
                <c:v>3.233458188127282E-2</c:v>
              </c:pt>
              <c:pt idx="16">
                <c:v>3.4555412576495921E-2</c:v>
              </c:pt>
              <c:pt idx="17">
                <c:v>3.3133171722488496E-2</c:v>
              </c:pt>
              <c:pt idx="18">
                <c:v>3.6442472099498392E-2</c:v>
              </c:pt>
              <c:pt idx="19">
                <c:v>3.5708040014824707E-2</c:v>
              </c:pt>
              <c:pt idx="20">
                <c:v>3.8629680895040666E-2</c:v>
              </c:pt>
              <c:pt idx="21">
                <c:v>3.6132368843057261E-2</c:v>
              </c:pt>
              <c:pt idx="22">
                <c:v>4.7941964336866309E-2</c:v>
              </c:pt>
              <c:pt idx="23">
                <c:v>3.7390053101261096E-2</c:v>
              </c:pt>
              <c:pt idx="24">
                <c:v>4.4919010750206032E-2</c:v>
              </c:pt>
              <c:pt idx="25">
                <c:v>4.0529445304394437E-2</c:v>
              </c:pt>
              <c:pt idx="26">
                <c:v>3.7854973297316206E-2</c:v>
              </c:pt>
              <c:pt idx="27">
                <c:v>4.4668014207687359E-2</c:v>
              </c:pt>
              <c:pt idx="28">
                <c:v>6.4602585520551217E-2</c:v>
              </c:pt>
              <c:pt idx="29">
                <c:v>5.3601777782284497E-2</c:v>
              </c:pt>
              <c:pt idx="30">
                <c:v>5.8574803340557063E-2</c:v>
              </c:pt>
              <c:pt idx="31">
                <c:v>4.0085754659612345E-2</c:v>
              </c:pt>
              <c:pt idx="32">
                <c:v>5.4417987253325945E-2</c:v>
              </c:pt>
              <c:pt idx="33">
                <c:v>3.9015694609885562E-2</c:v>
              </c:pt>
              <c:pt idx="34">
                <c:v>5.6099816642968398E-2</c:v>
              </c:pt>
              <c:pt idx="35">
                <c:v>5.3039713624676153E-2</c:v>
              </c:pt>
              <c:pt idx="36">
                <c:v>6.6834523488522229E-2</c:v>
              </c:pt>
              <c:pt idx="37">
                <c:v>6.7884006749311304E-2</c:v>
              </c:pt>
              <c:pt idx="38">
                <c:v>7.1208634898172488E-2</c:v>
              </c:pt>
              <c:pt idx="39">
                <c:v>4.9322279526174816E-2</c:v>
              </c:pt>
              <c:pt idx="40">
                <c:v>5.300748200854339E-2</c:v>
              </c:pt>
              <c:pt idx="41">
                <c:v>3.9179293128660538E-2</c:v>
              </c:pt>
              <c:pt idx="42">
                <c:v>4.818131164294661E-2</c:v>
              </c:pt>
              <c:pt idx="43">
                <c:v>3.6853815095306608E-2</c:v>
              </c:pt>
              <c:pt idx="44">
                <c:v>4.3320422460700912E-2</c:v>
              </c:pt>
            </c:numLit>
          </c:val>
          <c:smooth val="0"/>
          <c:extLst>
            <c:ext xmlns:c16="http://schemas.microsoft.com/office/drawing/2014/chart" uri="{C3380CC4-5D6E-409C-BE32-E72D297353CC}">
              <c16:uniqueId val="{00000013-E1BF-447C-8ED2-309100C4E3F7}"/>
            </c:ext>
          </c:extLst>
        </c:ser>
        <c:ser>
          <c:idx val="3"/>
          <c:order val="3"/>
          <c:tx>
            <c:v>Nacional: Cartera vencida</c:v>
          </c:tx>
          <c:spPr>
            <a:ln w="28575" cap="rnd">
              <a:solidFill>
                <a:srgbClr val="95682B"/>
              </a:solidFill>
              <a:round/>
            </a:ln>
            <a:effectLst/>
          </c:spPr>
          <c:marker>
            <c:symbol val="none"/>
          </c:marker>
          <c:dLbls>
            <c:dLbl>
              <c:idx val="4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1BF-447C-8ED2-309100C4E3F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5"/>
              <c:pt idx="0">
                <c:v>2018 Enero</c:v>
              </c:pt>
              <c:pt idx="1">
                <c:v>2018 Febrero</c:v>
              </c:pt>
              <c:pt idx="2">
                <c:v>2018 Marzo</c:v>
              </c:pt>
              <c:pt idx="3">
                <c:v>2018 Abril</c:v>
              </c:pt>
              <c:pt idx="4">
                <c:v>2018 Mayo</c:v>
              </c:pt>
              <c:pt idx="5">
                <c:v>2018 Junio</c:v>
              </c:pt>
              <c:pt idx="6">
                <c:v>2018 Julio</c:v>
              </c:pt>
              <c:pt idx="7">
                <c:v>2018 Agosto</c:v>
              </c:pt>
              <c:pt idx="8">
                <c:v>2018 Septiembre</c:v>
              </c:pt>
              <c:pt idx="9">
                <c:v>2018 Octubre</c:v>
              </c:pt>
              <c:pt idx="10">
                <c:v>2018 Noviembre</c:v>
              </c:pt>
              <c:pt idx="11">
                <c:v>2018 Diciembre</c:v>
              </c:pt>
              <c:pt idx="12">
                <c:v>2019 Enero</c:v>
              </c:pt>
              <c:pt idx="13">
                <c:v>2019 Febrero</c:v>
              </c:pt>
              <c:pt idx="14">
                <c:v>2019 Marzo</c:v>
              </c:pt>
              <c:pt idx="15">
                <c:v>2019 Abril</c:v>
              </c:pt>
              <c:pt idx="16">
                <c:v>2019 Mayo</c:v>
              </c:pt>
              <c:pt idx="17">
                <c:v>2019 Junio</c:v>
              </c:pt>
              <c:pt idx="18">
                <c:v>2019 Julio</c:v>
              </c:pt>
              <c:pt idx="19">
                <c:v>2019 Agosto</c:v>
              </c:pt>
              <c:pt idx="20">
                <c:v>2019 Septiembre</c:v>
              </c:pt>
              <c:pt idx="21">
                <c:v>2019 Octubre</c:v>
              </c:pt>
              <c:pt idx="22">
                <c:v>2019 Noviembre</c:v>
              </c:pt>
              <c:pt idx="23">
                <c:v>2019 Diciembre</c:v>
              </c:pt>
              <c:pt idx="24">
                <c:v>2020 Enero</c:v>
              </c:pt>
              <c:pt idx="25">
                <c:v>2020 Febrero</c:v>
              </c:pt>
              <c:pt idx="26">
                <c:v>2020 Marzo</c:v>
              </c:pt>
              <c:pt idx="27">
                <c:v>2020 Abril</c:v>
              </c:pt>
              <c:pt idx="28">
                <c:v>2020 Mayo</c:v>
              </c:pt>
              <c:pt idx="29">
                <c:v>2020 Junio</c:v>
              </c:pt>
              <c:pt idx="30">
                <c:v>2020 Julio</c:v>
              </c:pt>
              <c:pt idx="31">
                <c:v>2020 Agosto</c:v>
              </c:pt>
              <c:pt idx="32">
                <c:v>2020 Septiembre</c:v>
              </c:pt>
              <c:pt idx="33">
                <c:v>2020 Octubre</c:v>
              </c:pt>
              <c:pt idx="34">
                <c:v>2020 Noviembre</c:v>
              </c:pt>
              <c:pt idx="35">
                <c:v>2020 Diciembre</c:v>
              </c:pt>
              <c:pt idx="36">
                <c:v>2021 Enero</c:v>
              </c:pt>
              <c:pt idx="37">
                <c:v>2021 Febrero</c:v>
              </c:pt>
              <c:pt idx="38">
                <c:v>2021 Marzo</c:v>
              </c:pt>
              <c:pt idx="39">
                <c:v>2021 Abril</c:v>
              </c:pt>
              <c:pt idx="40">
                <c:v>2021 Mayo</c:v>
              </c:pt>
              <c:pt idx="41">
                <c:v>2021 Junio</c:v>
              </c:pt>
              <c:pt idx="42">
                <c:v>2021 Julio</c:v>
              </c:pt>
              <c:pt idx="43">
                <c:v>2021 Agosto</c:v>
              </c:pt>
              <c:pt idx="44">
                <c:v>2021 Septiembre</c:v>
              </c:pt>
            </c:strLit>
          </c:cat>
          <c:val>
            <c:numLit>
              <c:formatCode>General</c:formatCode>
              <c:ptCount val="45"/>
              <c:pt idx="0">
                <c:v>7.8838823001645075E-2</c:v>
              </c:pt>
              <c:pt idx="1">
                <c:v>7.9049442966268535E-2</c:v>
              </c:pt>
              <c:pt idx="2">
                <c:v>8.0009644694729959E-2</c:v>
              </c:pt>
              <c:pt idx="3">
                <c:v>7.946316528403452E-2</c:v>
              </c:pt>
              <c:pt idx="4">
                <c:v>7.8645026380104857E-2</c:v>
              </c:pt>
              <c:pt idx="5">
                <c:v>7.7700474291856975E-2</c:v>
              </c:pt>
              <c:pt idx="6">
                <c:v>7.7557381471072398E-2</c:v>
              </c:pt>
              <c:pt idx="7">
                <c:v>7.6611551239286521E-2</c:v>
              </c:pt>
              <c:pt idx="8">
                <c:v>7.6277738996861924E-2</c:v>
              </c:pt>
              <c:pt idx="9">
                <c:v>7.6164106746489699E-2</c:v>
              </c:pt>
              <c:pt idx="10">
                <c:v>7.5975510609979188E-2</c:v>
              </c:pt>
              <c:pt idx="11">
                <c:v>7.5783729081586121E-2</c:v>
              </c:pt>
              <c:pt idx="12">
                <c:v>7.699560077352445E-2</c:v>
              </c:pt>
              <c:pt idx="13">
                <c:v>7.6914850574331672E-2</c:v>
              </c:pt>
              <c:pt idx="14">
                <c:v>7.7220714023111106E-2</c:v>
              </c:pt>
              <c:pt idx="15">
                <c:v>7.7188017406474463E-2</c:v>
              </c:pt>
              <c:pt idx="16">
                <c:v>7.8254181047467647E-2</c:v>
              </c:pt>
              <c:pt idx="17">
                <c:v>7.8186505196954373E-2</c:v>
              </c:pt>
              <c:pt idx="18">
                <c:v>7.8440036039788705E-2</c:v>
              </c:pt>
              <c:pt idx="19">
                <c:v>7.8821348570396299E-2</c:v>
              </c:pt>
              <c:pt idx="20">
                <c:v>8.0757780900566484E-2</c:v>
              </c:pt>
              <c:pt idx="21">
                <c:v>8.5576751265161913E-2</c:v>
              </c:pt>
              <c:pt idx="22">
                <c:v>9.2256082538805212E-2</c:v>
              </c:pt>
              <c:pt idx="23">
                <c:v>0.11689497138863619</c:v>
              </c:pt>
              <c:pt idx="24">
                <c:v>0.12760889315478124</c:v>
              </c:pt>
              <c:pt idx="25">
                <c:v>0.1339019421336026</c:v>
              </c:pt>
              <c:pt idx="26">
                <c:v>0.13788089784138308</c:v>
              </c:pt>
              <c:pt idx="27">
                <c:v>0.14285723981673676</c:v>
              </c:pt>
              <c:pt idx="28">
                <c:v>0.14630507796333814</c:v>
              </c:pt>
              <c:pt idx="29">
                <c:v>0.14928476222702736</c:v>
              </c:pt>
              <c:pt idx="30">
                <c:v>0.15113912866114548</c:v>
              </c:pt>
              <c:pt idx="31">
                <c:v>0.15287797197849309</c:v>
              </c:pt>
              <c:pt idx="32">
                <c:v>0.15418725384274212</c:v>
              </c:pt>
              <c:pt idx="33">
                <c:v>0.15624547182727491</c:v>
              </c:pt>
              <c:pt idx="34">
                <c:v>0.15830099499295511</c:v>
              </c:pt>
              <c:pt idx="35">
                <c:v>0.15997891853743451</c:v>
              </c:pt>
              <c:pt idx="36">
                <c:v>0.16401720048668958</c:v>
              </c:pt>
              <c:pt idx="37">
                <c:v>0.16663575368851871</c:v>
              </c:pt>
              <c:pt idx="38">
                <c:v>0.1673554829535065</c:v>
              </c:pt>
              <c:pt idx="39">
                <c:v>0.16991521222450953</c:v>
              </c:pt>
              <c:pt idx="40">
                <c:v>0.17104496589193238</c:v>
              </c:pt>
              <c:pt idx="41">
                <c:v>0.17227064155611621</c:v>
              </c:pt>
              <c:pt idx="42">
                <c:v>0.17075570933695286</c:v>
              </c:pt>
              <c:pt idx="43">
                <c:v>0.17169394662862253</c:v>
              </c:pt>
              <c:pt idx="44">
                <c:v>0.17120702491378825</c:v>
              </c:pt>
            </c:numLit>
          </c:val>
          <c:smooth val="0"/>
          <c:extLst>
            <c:ext xmlns:c16="http://schemas.microsoft.com/office/drawing/2014/chart" uri="{C3380CC4-5D6E-409C-BE32-E72D297353CC}">
              <c16:uniqueId val="{00000015-E1BF-447C-8ED2-309100C4E3F7}"/>
            </c:ext>
          </c:extLst>
        </c:ser>
        <c:dLbls>
          <c:showLegendKey val="0"/>
          <c:showVal val="0"/>
          <c:showCatName val="0"/>
          <c:showSerName val="0"/>
          <c:showPercent val="0"/>
          <c:showBubbleSize val="0"/>
        </c:dLbls>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layout>
        <c:manualLayout>
          <c:xMode val="edge"/>
          <c:yMode val="edge"/>
          <c:x val="8.9971063036337909E-2"/>
          <c:y val="0.86647936045579166"/>
          <c:w val="0.77808200791754367"/>
          <c:h val="0.1148972097210867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7C878E"/>
            </a:solidFill>
            <a:ln>
              <a:noFill/>
            </a:ln>
            <a:effectLst/>
          </c:spPr>
          <c:invertIfNegative val="0"/>
          <c:dPt>
            <c:idx val="13"/>
            <c:invertIfNegative val="0"/>
            <c:bubble3D val="0"/>
            <c:spPr>
              <a:solidFill>
                <a:srgbClr val="C00000"/>
              </a:solidFill>
              <a:ln>
                <a:noFill/>
              </a:ln>
              <a:effectLst/>
            </c:spPr>
            <c:extLst>
              <c:ext xmlns:c16="http://schemas.microsoft.com/office/drawing/2014/chart" uri="{C3380CC4-5D6E-409C-BE32-E72D297353CC}">
                <c16:uniqueId val="{00000008-872E-4FF0-9360-4E2563079A2B}"/>
              </c:ext>
            </c:extLst>
          </c:dPt>
          <c:dPt>
            <c:idx val="14"/>
            <c:invertIfNegative val="0"/>
            <c:bubble3D val="0"/>
            <c:spPr>
              <a:solidFill>
                <a:srgbClr val="7C878E"/>
              </a:solidFill>
              <a:ln>
                <a:noFill/>
              </a:ln>
              <a:effectLst/>
            </c:spPr>
            <c:extLst>
              <c:ext xmlns:c16="http://schemas.microsoft.com/office/drawing/2014/chart" uri="{C3380CC4-5D6E-409C-BE32-E72D297353CC}">
                <c16:uniqueId val="{00000001-6993-4262-9A99-3271196C5243}"/>
              </c:ext>
            </c:extLst>
          </c:dPt>
          <c:dPt>
            <c:idx val="15"/>
            <c:invertIfNegative val="0"/>
            <c:bubble3D val="0"/>
            <c:spPr>
              <a:solidFill>
                <a:srgbClr val="7C878E"/>
              </a:solidFill>
              <a:ln>
                <a:noFill/>
              </a:ln>
              <a:effectLst/>
            </c:spPr>
            <c:extLst>
              <c:ext xmlns:c16="http://schemas.microsoft.com/office/drawing/2014/chart" uri="{C3380CC4-5D6E-409C-BE32-E72D297353CC}">
                <c16:uniqueId val="{00000003-6993-4262-9A99-3271196C5243}"/>
              </c:ext>
            </c:extLst>
          </c:dPt>
          <c:dPt>
            <c:idx val="16"/>
            <c:invertIfNegative val="0"/>
            <c:bubble3D val="0"/>
            <c:spPr>
              <a:solidFill>
                <a:srgbClr val="7C878E"/>
              </a:solidFill>
              <a:ln>
                <a:noFill/>
              </a:ln>
              <a:effectLst/>
            </c:spPr>
            <c:extLst>
              <c:ext xmlns:c16="http://schemas.microsoft.com/office/drawing/2014/chart" uri="{C3380CC4-5D6E-409C-BE32-E72D297353CC}">
                <c16:uniqueId val="{00000006-5E7D-4C36-95BD-BA498A08BB0E}"/>
              </c:ext>
            </c:extLst>
          </c:dPt>
          <c:dPt>
            <c:idx val="27"/>
            <c:invertIfNegative val="0"/>
            <c:bubble3D val="0"/>
            <c:spPr>
              <a:solidFill>
                <a:srgbClr val="FFC000"/>
              </a:solidFill>
              <a:ln>
                <a:noFill/>
              </a:ln>
              <a:effectLst/>
            </c:spPr>
            <c:extLst>
              <c:ext xmlns:c16="http://schemas.microsoft.com/office/drawing/2014/chart" uri="{C3380CC4-5D6E-409C-BE32-E72D297353CC}">
                <c16:uniqueId val="{00000005-6993-4262-9A99-3271196C524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'F29'!$A$6:$A$38</c:f>
              <c:strCache>
                <c:ptCount val="33"/>
                <c:pt idx="0">
                  <c:v>Tabasco</c:v>
                </c:pt>
                <c:pt idx="1">
                  <c:v>Guerrero</c:v>
                </c:pt>
                <c:pt idx="2">
                  <c:v>Sonora</c:v>
                </c:pt>
                <c:pt idx="3">
                  <c:v>Ciudad de México</c:v>
                </c:pt>
                <c:pt idx="4">
                  <c:v>Veracruz</c:v>
                </c:pt>
                <c:pt idx="5">
                  <c:v>Tamaulipas</c:v>
                </c:pt>
                <c:pt idx="6">
                  <c:v>México</c:v>
                </c:pt>
                <c:pt idx="7">
                  <c:v>Oaxaca</c:v>
                </c:pt>
                <c:pt idx="8">
                  <c:v>Morelos</c:v>
                </c:pt>
                <c:pt idx="9">
                  <c:v>Campeche</c:v>
                </c:pt>
                <c:pt idx="10">
                  <c:v>Quintana Roo</c:v>
                </c:pt>
                <c:pt idx="11">
                  <c:v>Coahuila</c:v>
                </c:pt>
                <c:pt idx="12">
                  <c:v>Tlaxcala</c:v>
                </c:pt>
                <c:pt idx="13">
                  <c:v>Nacional</c:v>
                </c:pt>
                <c:pt idx="14">
                  <c:v>Yucatán</c:v>
                </c:pt>
                <c:pt idx="15">
                  <c:v>Sinaloa</c:v>
                </c:pt>
                <c:pt idx="16">
                  <c:v>Baja California Sur</c:v>
                </c:pt>
                <c:pt idx="17">
                  <c:v>Durango</c:v>
                </c:pt>
                <c:pt idx="18">
                  <c:v>Baja California</c:v>
                </c:pt>
                <c:pt idx="19">
                  <c:v>Puebla</c:v>
                </c:pt>
                <c:pt idx="20">
                  <c:v>Hidalgo</c:v>
                </c:pt>
                <c:pt idx="21">
                  <c:v>Chiapas</c:v>
                </c:pt>
                <c:pt idx="22">
                  <c:v>Chihuahua</c:v>
                </c:pt>
                <c:pt idx="23">
                  <c:v>Nuevo León</c:v>
                </c:pt>
                <c:pt idx="24">
                  <c:v>Colima</c:v>
                </c:pt>
                <c:pt idx="25">
                  <c:v>Michoacán</c:v>
                </c:pt>
                <c:pt idx="26">
                  <c:v>Nayarit</c:v>
                </c:pt>
                <c:pt idx="27">
                  <c:v>Jalisco</c:v>
                </c:pt>
                <c:pt idx="28">
                  <c:v>Guanajuato</c:v>
                </c:pt>
                <c:pt idx="29">
                  <c:v>Querétaro</c:v>
                </c:pt>
                <c:pt idx="30">
                  <c:v>Aguascalientes</c:v>
                </c:pt>
                <c:pt idx="31">
                  <c:v>Zacatecas</c:v>
                </c:pt>
                <c:pt idx="32">
                  <c:v>San Luis Potosí</c:v>
                </c:pt>
              </c:strCache>
            </c:strRef>
          </c:cat>
          <c:val>
            <c:numRef>
              <c:f>'F29'!$B$6:$B$38</c:f>
              <c:numCache>
                <c:formatCode>0.00%</c:formatCode>
                <c:ptCount val="33"/>
                <c:pt idx="0">
                  <c:v>0.2667484995379093</c:v>
                </c:pt>
                <c:pt idx="1">
                  <c:v>0.21809212107575576</c:v>
                </c:pt>
                <c:pt idx="2">
                  <c:v>0.21558938774630404</c:v>
                </c:pt>
                <c:pt idx="3">
                  <c:v>0.21389537566828201</c:v>
                </c:pt>
                <c:pt idx="4">
                  <c:v>0.21079507893264118</c:v>
                </c:pt>
                <c:pt idx="5">
                  <c:v>0.20424620109669855</c:v>
                </c:pt>
                <c:pt idx="6">
                  <c:v>0.19834389549505016</c:v>
                </c:pt>
                <c:pt idx="7">
                  <c:v>0.19645339701471107</c:v>
                </c:pt>
                <c:pt idx="8">
                  <c:v>0.18824772252098768</c:v>
                </c:pt>
                <c:pt idx="9">
                  <c:v>0.18795235088475115</c:v>
                </c:pt>
                <c:pt idx="10">
                  <c:v>0.18246517421723135</c:v>
                </c:pt>
                <c:pt idx="11">
                  <c:v>0.17233504706551578</c:v>
                </c:pt>
                <c:pt idx="12">
                  <c:v>0.17229178180643751</c:v>
                </c:pt>
                <c:pt idx="13">
                  <c:v>0.17120702491378825</c:v>
                </c:pt>
                <c:pt idx="14">
                  <c:v>0.17093056506612217</c:v>
                </c:pt>
                <c:pt idx="15">
                  <c:v>0.16864645690775623</c:v>
                </c:pt>
                <c:pt idx="16">
                  <c:v>0.16845126937371591</c:v>
                </c:pt>
                <c:pt idx="17">
                  <c:v>0.16802256205302538</c:v>
                </c:pt>
                <c:pt idx="18">
                  <c:v>0.16643268624878857</c:v>
                </c:pt>
                <c:pt idx="19">
                  <c:v>0.16622165957632343</c:v>
                </c:pt>
                <c:pt idx="20">
                  <c:v>0.16492874355451437</c:v>
                </c:pt>
                <c:pt idx="21">
                  <c:v>0.16274108357032294</c:v>
                </c:pt>
                <c:pt idx="22">
                  <c:v>0.15931324142602996</c:v>
                </c:pt>
                <c:pt idx="23">
                  <c:v>0.15914973858502654</c:v>
                </c:pt>
                <c:pt idx="24">
                  <c:v>0.15732123568282461</c:v>
                </c:pt>
                <c:pt idx="25">
                  <c:v>0.15105241269070929</c:v>
                </c:pt>
                <c:pt idx="26">
                  <c:v>0.14575779212254109</c:v>
                </c:pt>
                <c:pt idx="27">
                  <c:v>0.14522828272141136</c:v>
                </c:pt>
                <c:pt idx="28">
                  <c:v>0.14267284523647733</c:v>
                </c:pt>
                <c:pt idx="29">
                  <c:v>0.13132039634449055</c:v>
                </c:pt>
                <c:pt idx="30">
                  <c:v>0.11458616926357817</c:v>
                </c:pt>
                <c:pt idx="31">
                  <c:v>0.11454866120230416</c:v>
                </c:pt>
                <c:pt idx="32">
                  <c:v>0.10964745145773939</c:v>
                </c:pt>
              </c:numCache>
            </c:numRef>
          </c:val>
          <c:extLst>
            <c:ext xmlns:c16="http://schemas.microsoft.com/office/drawing/2014/chart" uri="{C3380CC4-5D6E-409C-BE32-E72D297353CC}">
              <c16:uniqueId val="{00000006-6993-4262-9A99-3271196C5243}"/>
            </c:ext>
          </c:extLst>
        </c:ser>
        <c:dLbls>
          <c:dLblPos val="outEnd"/>
          <c:showLegendKey val="0"/>
          <c:showVal val="1"/>
          <c:showCatName val="0"/>
          <c:showSerName val="0"/>
          <c:showPercent val="0"/>
          <c:showBubbleSize val="0"/>
        </c:dLbls>
        <c:gapWidth val="100"/>
        <c:axId val="1043134591"/>
        <c:axId val="850027871"/>
      </c:barChart>
      <c:catAx>
        <c:axId val="1043134591"/>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50027871"/>
        <c:crosses val="autoZero"/>
        <c:auto val="1"/>
        <c:lblAlgn val="ctr"/>
        <c:lblOffset val="100"/>
        <c:noMultiLvlLbl val="0"/>
      </c:catAx>
      <c:valAx>
        <c:axId val="850027871"/>
        <c:scaling>
          <c:orientation val="minMax"/>
        </c:scaling>
        <c:delete val="1"/>
        <c:axPos val="b"/>
        <c:numFmt formatCode="0.00%" sourceLinked="1"/>
        <c:majorTickMark val="out"/>
        <c:minorTickMark val="none"/>
        <c:tickLblPos val="nextTo"/>
        <c:crossAx val="10431345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'F30'!$F$6</c:f>
              <c:strCache>
                <c:ptCount val="1"/>
                <c:pt idx="0">
                  <c:v>Nacional</c:v>
                </c:pt>
              </c:strCache>
            </c:strRef>
          </c:tx>
          <c:spPr>
            <a:solidFill>
              <a:srgbClr val="FFDF79"/>
            </a:solidFill>
            <a:ln w="0" cmpd="sng">
              <a:noFill/>
              <a:prstDash val="solid"/>
            </a:ln>
          </c:spPr>
          <c:invertIfNegative val="0"/>
          <c:dPt>
            <c:idx val="0"/>
            <c:invertIfNegative val="0"/>
            <c:bubble3D val="0"/>
            <c:extLst>
              <c:ext xmlns:c16="http://schemas.microsoft.com/office/drawing/2014/chart" uri="{C3380CC4-5D6E-409C-BE32-E72D297353CC}">
                <c16:uniqueId val="{00000000-1C71-4507-A496-855CF8DAFCDE}"/>
              </c:ext>
            </c:extLst>
          </c:dPt>
          <c:dPt>
            <c:idx val="1"/>
            <c:invertIfNegative val="0"/>
            <c:bubble3D val="0"/>
            <c:extLst>
              <c:ext xmlns:c16="http://schemas.microsoft.com/office/drawing/2014/chart" uri="{C3380CC4-5D6E-409C-BE32-E72D297353CC}">
                <c16:uniqueId val="{00000001-1C71-4507-A496-855CF8DAFCDE}"/>
              </c:ext>
            </c:extLst>
          </c:dPt>
          <c:dPt>
            <c:idx val="2"/>
            <c:invertIfNegative val="0"/>
            <c:bubble3D val="0"/>
            <c:extLst>
              <c:ext xmlns:c16="http://schemas.microsoft.com/office/drawing/2014/chart" uri="{C3380CC4-5D6E-409C-BE32-E72D297353CC}">
                <c16:uniqueId val="{00000002-1C71-4507-A496-855CF8DAFCDE}"/>
              </c:ext>
            </c:extLst>
          </c:dPt>
          <c:dPt>
            <c:idx val="3"/>
            <c:invertIfNegative val="0"/>
            <c:bubble3D val="0"/>
            <c:extLst>
              <c:ext xmlns:c16="http://schemas.microsoft.com/office/drawing/2014/chart" uri="{C3380CC4-5D6E-409C-BE32-E72D297353CC}">
                <c16:uniqueId val="{00000003-1C71-4507-A496-855CF8DAFCDE}"/>
              </c:ext>
            </c:extLst>
          </c:dPt>
          <c:dPt>
            <c:idx val="4"/>
            <c:invertIfNegative val="0"/>
            <c:bubble3D val="0"/>
            <c:extLst>
              <c:ext xmlns:c16="http://schemas.microsoft.com/office/drawing/2014/chart" uri="{C3380CC4-5D6E-409C-BE32-E72D297353CC}">
                <c16:uniqueId val="{00000004-1C71-4507-A496-855CF8DAFCDE}"/>
              </c:ext>
            </c:extLst>
          </c:dPt>
          <c:dPt>
            <c:idx val="5"/>
            <c:invertIfNegative val="0"/>
            <c:bubble3D val="0"/>
            <c:extLst>
              <c:ext xmlns:c16="http://schemas.microsoft.com/office/drawing/2014/chart" uri="{C3380CC4-5D6E-409C-BE32-E72D297353CC}">
                <c16:uniqueId val="{00000005-1C71-4507-A496-855CF8DAFCDE}"/>
              </c:ext>
            </c:extLst>
          </c:dPt>
          <c:dPt>
            <c:idx val="6"/>
            <c:invertIfNegative val="0"/>
            <c:bubble3D val="0"/>
            <c:extLst>
              <c:ext xmlns:c16="http://schemas.microsoft.com/office/drawing/2014/chart" uri="{C3380CC4-5D6E-409C-BE32-E72D297353CC}">
                <c16:uniqueId val="{00000006-1C71-4507-A496-855CF8DAFCDE}"/>
              </c:ext>
            </c:extLst>
          </c:dPt>
          <c:dPt>
            <c:idx val="7"/>
            <c:invertIfNegative val="0"/>
            <c:bubble3D val="0"/>
            <c:extLst>
              <c:ext xmlns:c16="http://schemas.microsoft.com/office/drawing/2014/chart" uri="{C3380CC4-5D6E-409C-BE32-E72D297353CC}">
                <c16:uniqueId val="{00000007-1C71-4507-A496-855CF8DAFCDE}"/>
              </c:ext>
            </c:extLst>
          </c:dPt>
          <c:dPt>
            <c:idx val="8"/>
            <c:invertIfNegative val="0"/>
            <c:bubble3D val="0"/>
            <c:extLst>
              <c:ext xmlns:c16="http://schemas.microsoft.com/office/drawing/2014/chart" uri="{C3380CC4-5D6E-409C-BE32-E72D297353CC}">
                <c16:uniqueId val="{00000008-1C71-4507-A496-855CF8DAFCDE}"/>
              </c:ext>
            </c:extLst>
          </c:dPt>
          <c:dPt>
            <c:idx val="9"/>
            <c:invertIfNegative val="0"/>
            <c:bubble3D val="0"/>
            <c:spPr>
              <a:solidFill>
                <a:srgbClr val="E2AC00"/>
              </a:solidFill>
              <a:ln w="0" cmpd="sng">
                <a:noFill/>
                <a:prstDash val="solid"/>
              </a:ln>
            </c:spPr>
            <c:extLst>
              <c:ext xmlns:c16="http://schemas.microsoft.com/office/drawing/2014/chart" uri="{C3380CC4-5D6E-409C-BE32-E72D297353CC}">
                <c16:uniqueId val="{0000000A-1C71-4507-A496-855CF8DAFCDE}"/>
              </c:ext>
            </c:extLst>
          </c:dPt>
          <c:dPt>
            <c:idx val="10"/>
            <c:invertIfNegative val="0"/>
            <c:bubble3D val="0"/>
            <c:extLst>
              <c:ext xmlns:c16="http://schemas.microsoft.com/office/drawing/2014/chart" uri="{C3380CC4-5D6E-409C-BE32-E72D297353CC}">
                <c16:uniqueId val="{0000000B-1C71-4507-A496-855CF8DAFCDE}"/>
              </c:ext>
            </c:extLst>
          </c:dPt>
          <c:dPt>
            <c:idx val="11"/>
            <c:invertIfNegative val="0"/>
            <c:bubble3D val="0"/>
            <c:extLst>
              <c:ext xmlns:c16="http://schemas.microsoft.com/office/drawing/2014/chart" uri="{C3380CC4-5D6E-409C-BE32-E72D297353CC}">
                <c16:uniqueId val="{0000000C-1C71-4507-A496-855CF8DAFCDE}"/>
              </c:ext>
            </c:extLst>
          </c:dPt>
          <c:dPt>
            <c:idx val="12"/>
            <c:invertIfNegative val="0"/>
            <c:bubble3D val="0"/>
            <c:extLst>
              <c:ext xmlns:c16="http://schemas.microsoft.com/office/drawing/2014/chart" uri="{C3380CC4-5D6E-409C-BE32-E72D297353CC}">
                <c16:uniqueId val="{0000000D-1C71-4507-A496-855CF8DAFCDE}"/>
              </c:ext>
            </c:extLst>
          </c:dPt>
          <c:dPt>
            <c:idx val="13"/>
            <c:invertIfNegative val="0"/>
            <c:bubble3D val="0"/>
            <c:extLst>
              <c:ext xmlns:c16="http://schemas.microsoft.com/office/drawing/2014/chart" uri="{C3380CC4-5D6E-409C-BE32-E72D297353CC}">
                <c16:uniqueId val="{0000000E-1C71-4507-A496-855CF8DAFCDE}"/>
              </c:ext>
            </c:extLst>
          </c:dPt>
          <c:dPt>
            <c:idx val="14"/>
            <c:invertIfNegative val="0"/>
            <c:bubble3D val="0"/>
            <c:extLst>
              <c:ext xmlns:c16="http://schemas.microsoft.com/office/drawing/2014/chart" uri="{C3380CC4-5D6E-409C-BE32-E72D297353CC}">
                <c16:uniqueId val="{0000000F-1C71-4507-A496-855CF8DAFCDE}"/>
              </c:ext>
            </c:extLst>
          </c:dPt>
          <c:dPt>
            <c:idx val="15"/>
            <c:invertIfNegative val="0"/>
            <c:bubble3D val="0"/>
            <c:extLst>
              <c:ext xmlns:c16="http://schemas.microsoft.com/office/drawing/2014/chart" uri="{C3380CC4-5D6E-409C-BE32-E72D297353CC}">
                <c16:uniqueId val="{00000010-1C71-4507-A496-855CF8DAFCDE}"/>
              </c:ext>
            </c:extLst>
          </c:dPt>
          <c:dPt>
            <c:idx val="16"/>
            <c:invertIfNegative val="0"/>
            <c:bubble3D val="0"/>
            <c:extLst>
              <c:ext xmlns:c16="http://schemas.microsoft.com/office/drawing/2014/chart" uri="{C3380CC4-5D6E-409C-BE32-E72D297353CC}">
                <c16:uniqueId val="{00000011-1C71-4507-A496-855CF8DAFCDE}"/>
              </c:ext>
            </c:extLst>
          </c:dPt>
          <c:dPt>
            <c:idx val="17"/>
            <c:invertIfNegative val="0"/>
            <c:bubble3D val="0"/>
            <c:extLst>
              <c:ext xmlns:c16="http://schemas.microsoft.com/office/drawing/2014/chart" uri="{C3380CC4-5D6E-409C-BE32-E72D297353CC}">
                <c16:uniqueId val="{00000012-1C71-4507-A496-855CF8DAFCDE}"/>
              </c:ext>
            </c:extLst>
          </c:dPt>
          <c:dPt>
            <c:idx val="18"/>
            <c:invertIfNegative val="0"/>
            <c:bubble3D val="0"/>
            <c:extLst>
              <c:ext xmlns:c16="http://schemas.microsoft.com/office/drawing/2014/chart" uri="{C3380CC4-5D6E-409C-BE32-E72D297353CC}">
                <c16:uniqueId val="{00000013-1C71-4507-A496-855CF8DAFCDE}"/>
              </c:ext>
            </c:extLst>
          </c:dPt>
          <c:dPt>
            <c:idx val="19"/>
            <c:invertIfNegative val="0"/>
            <c:bubble3D val="0"/>
            <c:extLst>
              <c:ext xmlns:c16="http://schemas.microsoft.com/office/drawing/2014/chart" uri="{C3380CC4-5D6E-409C-BE32-E72D297353CC}">
                <c16:uniqueId val="{00000014-1C71-4507-A496-855CF8DAFCDE}"/>
              </c:ext>
            </c:extLst>
          </c:dPt>
          <c:dPt>
            <c:idx val="20"/>
            <c:invertIfNegative val="0"/>
            <c:bubble3D val="0"/>
            <c:extLst>
              <c:ext xmlns:c16="http://schemas.microsoft.com/office/drawing/2014/chart" uri="{C3380CC4-5D6E-409C-BE32-E72D297353CC}">
                <c16:uniqueId val="{00000015-1C71-4507-A496-855CF8DAFCDE}"/>
              </c:ext>
            </c:extLst>
          </c:dPt>
          <c:dPt>
            <c:idx val="21"/>
            <c:invertIfNegative val="0"/>
            <c:bubble3D val="0"/>
            <c:spPr>
              <a:solidFill>
                <a:srgbClr val="E2AC00"/>
              </a:solidFill>
              <a:ln w="0" cmpd="sng">
                <a:noFill/>
                <a:prstDash val="solid"/>
              </a:ln>
            </c:spPr>
            <c:extLst>
              <c:ext xmlns:c16="http://schemas.microsoft.com/office/drawing/2014/chart" uri="{C3380CC4-5D6E-409C-BE32-E72D297353CC}">
                <c16:uniqueId val="{00000017-1C71-4507-A496-855CF8DAFCDE}"/>
              </c:ext>
            </c:extLst>
          </c:dPt>
          <c:dPt>
            <c:idx val="22"/>
            <c:invertIfNegative val="0"/>
            <c:bubble3D val="0"/>
            <c:extLst>
              <c:ext xmlns:c16="http://schemas.microsoft.com/office/drawing/2014/chart" uri="{C3380CC4-5D6E-409C-BE32-E72D297353CC}">
                <c16:uniqueId val="{00000018-1C71-4507-A496-855CF8DAFCDE}"/>
              </c:ext>
            </c:extLst>
          </c:dPt>
          <c:dPt>
            <c:idx val="23"/>
            <c:invertIfNegative val="0"/>
            <c:bubble3D val="0"/>
            <c:extLst>
              <c:ext xmlns:c16="http://schemas.microsoft.com/office/drawing/2014/chart" uri="{C3380CC4-5D6E-409C-BE32-E72D297353CC}">
                <c16:uniqueId val="{00000019-1C71-4507-A496-855CF8DAFCDE}"/>
              </c:ext>
            </c:extLst>
          </c:dPt>
          <c:dPt>
            <c:idx val="24"/>
            <c:invertIfNegative val="0"/>
            <c:bubble3D val="0"/>
            <c:extLst>
              <c:ext xmlns:c16="http://schemas.microsoft.com/office/drawing/2014/chart" uri="{C3380CC4-5D6E-409C-BE32-E72D297353CC}">
                <c16:uniqueId val="{0000001A-1C71-4507-A496-855CF8DAFCDE}"/>
              </c:ext>
            </c:extLst>
          </c:dPt>
          <c:dPt>
            <c:idx val="25"/>
            <c:invertIfNegative val="0"/>
            <c:bubble3D val="0"/>
            <c:extLst>
              <c:ext xmlns:c16="http://schemas.microsoft.com/office/drawing/2014/chart" uri="{C3380CC4-5D6E-409C-BE32-E72D297353CC}">
                <c16:uniqueId val="{0000001B-1C71-4507-A496-855CF8DAFCDE}"/>
              </c:ext>
            </c:extLst>
          </c:dPt>
          <c:dPt>
            <c:idx val="26"/>
            <c:invertIfNegative val="0"/>
            <c:bubble3D val="0"/>
            <c:extLst>
              <c:ext xmlns:c16="http://schemas.microsoft.com/office/drawing/2014/chart" uri="{C3380CC4-5D6E-409C-BE32-E72D297353CC}">
                <c16:uniqueId val="{0000001C-1C71-4507-A496-855CF8DAFCDE}"/>
              </c:ext>
            </c:extLst>
          </c:dPt>
          <c:dPt>
            <c:idx val="27"/>
            <c:invertIfNegative val="0"/>
            <c:bubble3D val="0"/>
            <c:extLst>
              <c:ext xmlns:c16="http://schemas.microsoft.com/office/drawing/2014/chart" uri="{C3380CC4-5D6E-409C-BE32-E72D297353CC}">
                <c16:uniqueId val="{0000001D-1C71-4507-A496-855CF8DAFCDE}"/>
              </c:ext>
            </c:extLst>
          </c:dPt>
          <c:dPt>
            <c:idx val="28"/>
            <c:invertIfNegative val="0"/>
            <c:bubble3D val="0"/>
            <c:extLst>
              <c:ext xmlns:c16="http://schemas.microsoft.com/office/drawing/2014/chart" uri="{C3380CC4-5D6E-409C-BE32-E72D297353CC}">
                <c16:uniqueId val="{0000001E-1C71-4507-A496-855CF8DAFCDE}"/>
              </c:ext>
            </c:extLst>
          </c:dPt>
          <c:dPt>
            <c:idx val="29"/>
            <c:invertIfNegative val="0"/>
            <c:bubble3D val="0"/>
            <c:extLst>
              <c:ext xmlns:c16="http://schemas.microsoft.com/office/drawing/2014/chart" uri="{C3380CC4-5D6E-409C-BE32-E72D297353CC}">
                <c16:uniqueId val="{0000001F-1C71-4507-A496-855CF8DAFCDE}"/>
              </c:ext>
            </c:extLst>
          </c:dPt>
          <c:dPt>
            <c:idx val="30"/>
            <c:invertIfNegative val="0"/>
            <c:bubble3D val="0"/>
            <c:extLst>
              <c:ext xmlns:c16="http://schemas.microsoft.com/office/drawing/2014/chart" uri="{C3380CC4-5D6E-409C-BE32-E72D297353CC}">
                <c16:uniqueId val="{00000020-1C71-4507-A496-855CF8DAFCDE}"/>
              </c:ext>
            </c:extLst>
          </c:dPt>
          <c:dPt>
            <c:idx val="31"/>
            <c:invertIfNegative val="0"/>
            <c:bubble3D val="0"/>
            <c:extLst>
              <c:ext xmlns:c16="http://schemas.microsoft.com/office/drawing/2014/chart" uri="{C3380CC4-5D6E-409C-BE32-E72D297353CC}">
                <c16:uniqueId val="{00000021-1C71-4507-A496-855CF8DAFCDE}"/>
              </c:ext>
            </c:extLst>
          </c:dPt>
          <c:dPt>
            <c:idx val="32"/>
            <c:invertIfNegative val="0"/>
            <c:bubble3D val="0"/>
            <c:extLst>
              <c:ext xmlns:c16="http://schemas.microsoft.com/office/drawing/2014/chart" uri="{C3380CC4-5D6E-409C-BE32-E72D297353CC}">
                <c16:uniqueId val="{00000022-1C71-4507-A496-855CF8DAFCDE}"/>
              </c:ext>
            </c:extLst>
          </c:dPt>
          <c:dPt>
            <c:idx val="33"/>
            <c:invertIfNegative val="0"/>
            <c:bubble3D val="0"/>
            <c:spPr>
              <a:solidFill>
                <a:srgbClr val="E2AC00"/>
              </a:solidFill>
              <a:ln w="0" cmpd="sng">
                <a:noFill/>
                <a:prstDash val="solid"/>
              </a:ln>
            </c:spPr>
            <c:extLst>
              <c:ext xmlns:c16="http://schemas.microsoft.com/office/drawing/2014/chart" uri="{C3380CC4-5D6E-409C-BE32-E72D297353CC}">
                <c16:uniqueId val="{00000024-1C71-4507-A496-855CF8DAFCDE}"/>
              </c:ext>
            </c:extLst>
          </c:dPt>
          <c:dPt>
            <c:idx val="34"/>
            <c:invertIfNegative val="0"/>
            <c:bubble3D val="0"/>
            <c:extLst>
              <c:ext xmlns:c16="http://schemas.microsoft.com/office/drawing/2014/chart" uri="{C3380CC4-5D6E-409C-BE32-E72D297353CC}">
                <c16:uniqueId val="{00000025-1C71-4507-A496-855CF8DAFCDE}"/>
              </c:ext>
            </c:extLst>
          </c:dPt>
          <c:dPt>
            <c:idx val="35"/>
            <c:invertIfNegative val="0"/>
            <c:bubble3D val="0"/>
            <c:extLst>
              <c:ext xmlns:c16="http://schemas.microsoft.com/office/drawing/2014/chart" uri="{C3380CC4-5D6E-409C-BE32-E72D297353CC}">
                <c16:uniqueId val="{00000026-1C71-4507-A496-855CF8DAFCDE}"/>
              </c:ext>
            </c:extLst>
          </c:dPt>
          <c:dPt>
            <c:idx val="36"/>
            <c:invertIfNegative val="0"/>
            <c:bubble3D val="0"/>
            <c:extLst>
              <c:ext xmlns:c16="http://schemas.microsoft.com/office/drawing/2014/chart" uri="{C3380CC4-5D6E-409C-BE32-E72D297353CC}">
                <c16:uniqueId val="{00000027-1C71-4507-A496-855CF8DAFCDE}"/>
              </c:ext>
            </c:extLst>
          </c:dPt>
          <c:dPt>
            <c:idx val="37"/>
            <c:invertIfNegative val="0"/>
            <c:bubble3D val="0"/>
            <c:extLst>
              <c:ext xmlns:c16="http://schemas.microsoft.com/office/drawing/2014/chart" uri="{C3380CC4-5D6E-409C-BE32-E72D297353CC}">
                <c16:uniqueId val="{00000028-1C71-4507-A496-855CF8DAFCDE}"/>
              </c:ext>
            </c:extLst>
          </c:dPt>
          <c:dPt>
            <c:idx val="38"/>
            <c:invertIfNegative val="0"/>
            <c:bubble3D val="0"/>
            <c:extLst>
              <c:ext xmlns:c16="http://schemas.microsoft.com/office/drawing/2014/chart" uri="{C3380CC4-5D6E-409C-BE32-E72D297353CC}">
                <c16:uniqueId val="{00000029-1C71-4507-A496-855CF8DAFCDE}"/>
              </c:ext>
            </c:extLst>
          </c:dPt>
          <c:dPt>
            <c:idx val="39"/>
            <c:invertIfNegative val="0"/>
            <c:bubble3D val="0"/>
            <c:extLst>
              <c:ext xmlns:c16="http://schemas.microsoft.com/office/drawing/2014/chart" uri="{C3380CC4-5D6E-409C-BE32-E72D297353CC}">
                <c16:uniqueId val="{0000002A-1C71-4507-A496-855CF8DAFCDE}"/>
              </c:ext>
            </c:extLst>
          </c:dPt>
          <c:dPt>
            <c:idx val="40"/>
            <c:invertIfNegative val="0"/>
            <c:bubble3D val="0"/>
            <c:extLst>
              <c:ext xmlns:c16="http://schemas.microsoft.com/office/drawing/2014/chart" uri="{C3380CC4-5D6E-409C-BE32-E72D297353CC}">
                <c16:uniqueId val="{0000002B-1C71-4507-A496-855CF8DAFCDE}"/>
              </c:ext>
            </c:extLst>
          </c:dPt>
          <c:dPt>
            <c:idx val="41"/>
            <c:invertIfNegative val="0"/>
            <c:bubble3D val="0"/>
            <c:extLst>
              <c:ext xmlns:c16="http://schemas.microsoft.com/office/drawing/2014/chart" uri="{C3380CC4-5D6E-409C-BE32-E72D297353CC}">
                <c16:uniqueId val="{0000002C-1C71-4507-A496-855CF8DAFCDE}"/>
              </c:ext>
            </c:extLst>
          </c:dPt>
          <c:dPt>
            <c:idx val="42"/>
            <c:invertIfNegative val="0"/>
            <c:bubble3D val="0"/>
            <c:extLst>
              <c:ext xmlns:c16="http://schemas.microsoft.com/office/drawing/2014/chart" uri="{C3380CC4-5D6E-409C-BE32-E72D297353CC}">
                <c16:uniqueId val="{0000002D-1C71-4507-A496-855CF8DAFCDE}"/>
              </c:ext>
            </c:extLst>
          </c:dPt>
          <c:dPt>
            <c:idx val="43"/>
            <c:invertIfNegative val="0"/>
            <c:bubble3D val="0"/>
            <c:extLst>
              <c:ext xmlns:c16="http://schemas.microsoft.com/office/drawing/2014/chart" uri="{C3380CC4-5D6E-409C-BE32-E72D297353CC}">
                <c16:uniqueId val="{0000002E-1C71-4507-A496-855CF8DAFCDE}"/>
              </c:ext>
            </c:extLst>
          </c:dPt>
          <c:dPt>
            <c:idx val="44"/>
            <c:invertIfNegative val="0"/>
            <c:bubble3D val="0"/>
            <c:extLst>
              <c:ext xmlns:c16="http://schemas.microsoft.com/office/drawing/2014/chart" uri="{C3380CC4-5D6E-409C-BE32-E72D297353CC}">
                <c16:uniqueId val="{0000002F-1C71-4507-A496-855CF8DAFCDE}"/>
              </c:ext>
            </c:extLst>
          </c:dPt>
          <c:dPt>
            <c:idx val="45"/>
            <c:invertIfNegative val="0"/>
            <c:bubble3D val="0"/>
            <c:spPr>
              <a:solidFill>
                <a:srgbClr val="E2AC00"/>
              </a:solidFill>
              <a:ln w="0" cmpd="sng">
                <a:noFill/>
                <a:prstDash val="solid"/>
              </a:ln>
            </c:spPr>
            <c:extLst>
              <c:ext xmlns:c16="http://schemas.microsoft.com/office/drawing/2014/chart" uri="{C3380CC4-5D6E-409C-BE32-E72D297353CC}">
                <c16:uniqueId val="{00000031-1C71-4507-A496-855CF8DAFCDE}"/>
              </c:ext>
            </c:extLst>
          </c:dPt>
          <c:dPt>
            <c:idx val="46"/>
            <c:invertIfNegative val="0"/>
            <c:bubble3D val="0"/>
            <c:extLst>
              <c:ext xmlns:c16="http://schemas.microsoft.com/office/drawing/2014/chart" uri="{C3380CC4-5D6E-409C-BE32-E72D297353CC}">
                <c16:uniqueId val="{00000032-1C71-4507-A496-855CF8DAFCDE}"/>
              </c:ext>
            </c:extLst>
          </c:dPt>
          <c:dPt>
            <c:idx val="47"/>
            <c:invertIfNegative val="0"/>
            <c:bubble3D val="0"/>
            <c:extLst>
              <c:ext xmlns:c16="http://schemas.microsoft.com/office/drawing/2014/chart" uri="{C3380CC4-5D6E-409C-BE32-E72D297353CC}">
                <c16:uniqueId val="{00000033-1C71-4507-A496-855CF8DAFCDE}"/>
              </c:ext>
            </c:extLst>
          </c:dPt>
          <c:dPt>
            <c:idx val="48"/>
            <c:invertIfNegative val="0"/>
            <c:bubble3D val="0"/>
            <c:extLst>
              <c:ext xmlns:c16="http://schemas.microsoft.com/office/drawing/2014/chart" uri="{C3380CC4-5D6E-409C-BE32-E72D297353CC}">
                <c16:uniqueId val="{00000034-1C71-4507-A496-855CF8DAFCDE}"/>
              </c:ext>
            </c:extLst>
          </c:dPt>
          <c:dPt>
            <c:idx val="49"/>
            <c:invertIfNegative val="0"/>
            <c:bubble3D val="0"/>
            <c:extLst>
              <c:ext xmlns:c16="http://schemas.microsoft.com/office/drawing/2014/chart" uri="{C3380CC4-5D6E-409C-BE32-E72D297353CC}">
                <c16:uniqueId val="{00000035-1C71-4507-A496-855CF8DAFCDE}"/>
              </c:ext>
            </c:extLst>
          </c:dPt>
          <c:dPt>
            <c:idx val="50"/>
            <c:invertIfNegative val="0"/>
            <c:bubble3D val="0"/>
            <c:extLst>
              <c:ext xmlns:c16="http://schemas.microsoft.com/office/drawing/2014/chart" uri="{C3380CC4-5D6E-409C-BE32-E72D297353CC}">
                <c16:uniqueId val="{00000036-1C71-4507-A496-855CF8DAFCDE}"/>
              </c:ext>
            </c:extLst>
          </c:dPt>
          <c:dPt>
            <c:idx val="51"/>
            <c:invertIfNegative val="0"/>
            <c:bubble3D val="0"/>
            <c:extLst>
              <c:ext xmlns:c16="http://schemas.microsoft.com/office/drawing/2014/chart" uri="{C3380CC4-5D6E-409C-BE32-E72D297353CC}">
                <c16:uniqueId val="{00000037-1C71-4507-A496-855CF8DAFCDE}"/>
              </c:ext>
            </c:extLst>
          </c:dPt>
          <c:dPt>
            <c:idx val="52"/>
            <c:invertIfNegative val="0"/>
            <c:bubble3D val="0"/>
            <c:extLst>
              <c:ext xmlns:c16="http://schemas.microsoft.com/office/drawing/2014/chart" uri="{C3380CC4-5D6E-409C-BE32-E72D297353CC}">
                <c16:uniqueId val="{00000038-1C71-4507-A496-855CF8DAFCDE}"/>
              </c:ext>
            </c:extLst>
          </c:dPt>
          <c:dPt>
            <c:idx val="53"/>
            <c:invertIfNegative val="0"/>
            <c:bubble3D val="0"/>
            <c:extLst>
              <c:ext xmlns:c16="http://schemas.microsoft.com/office/drawing/2014/chart" uri="{C3380CC4-5D6E-409C-BE32-E72D297353CC}">
                <c16:uniqueId val="{00000039-1C71-4507-A496-855CF8DAFCDE}"/>
              </c:ext>
            </c:extLst>
          </c:dPt>
          <c:dPt>
            <c:idx val="54"/>
            <c:invertIfNegative val="0"/>
            <c:bubble3D val="0"/>
            <c:extLst>
              <c:ext xmlns:c16="http://schemas.microsoft.com/office/drawing/2014/chart" uri="{C3380CC4-5D6E-409C-BE32-E72D297353CC}">
                <c16:uniqueId val="{0000003A-1C71-4507-A496-855CF8DAFCDE}"/>
              </c:ext>
            </c:extLst>
          </c:dPt>
          <c:dPt>
            <c:idx val="55"/>
            <c:invertIfNegative val="0"/>
            <c:bubble3D val="0"/>
            <c:extLst>
              <c:ext xmlns:c16="http://schemas.microsoft.com/office/drawing/2014/chart" uri="{C3380CC4-5D6E-409C-BE32-E72D297353CC}">
                <c16:uniqueId val="{0000003B-1C71-4507-A496-855CF8DAFCDE}"/>
              </c:ext>
            </c:extLst>
          </c:dPt>
          <c:dPt>
            <c:idx val="56"/>
            <c:invertIfNegative val="0"/>
            <c:bubble3D val="0"/>
            <c:extLst>
              <c:ext xmlns:c16="http://schemas.microsoft.com/office/drawing/2014/chart" uri="{C3380CC4-5D6E-409C-BE32-E72D297353CC}">
                <c16:uniqueId val="{0000003C-1C71-4507-A496-855CF8DAFCDE}"/>
              </c:ext>
            </c:extLst>
          </c:dPt>
          <c:dPt>
            <c:idx val="57"/>
            <c:invertIfNegative val="0"/>
            <c:bubble3D val="0"/>
            <c:spPr>
              <a:solidFill>
                <a:srgbClr val="E2AC00"/>
              </a:solidFill>
              <a:ln w="0" cmpd="sng">
                <a:noFill/>
                <a:prstDash val="solid"/>
              </a:ln>
            </c:spPr>
            <c:extLst>
              <c:ext xmlns:c16="http://schemas.microsoft.com/office/drawing/2014/chart" uri="{C3380CC4-5D6E-409C-BE32-E72D297353CC}">
                <c16:uniqueId val="{0000003E-1C71-4507-A496-855CF8DAFCDE}"/>
              </c:ext>
            </c:extLst>
          </c:dPt>
          <c:dPt>
            <c:idx val="58"/>
            <c:invertIfNegative val="0"/>
            <c:bubble3D val="0"/>
            <c:extLst>
              <c:ext xmlns:c16="http://schemas.microsoft.com/office/drawing/2014/chart" uri="{C3380CC4-5D6E-409C-BE32-E72D297353CC}">
                <c16:uniqueId val="{0000003F-1C71-4507-A496-855CF8DAFCDE}"/>
              </c:ext>
            </c:extLst>
          </c:dPt>
          <c:dPt>
            <c:idx val="59"/>
            <c:invertIfNegative val="0"/>
            <c:bubble3D val="0"/>
            <c:extLst>
              <c:ext xmlns:c16="http://schemas.microsoft.com/office/drawing/2014/chart" uri="{C3380CC4-5D6E-409C-BE32-E72D297353CC}">
                <c16:uniqueId val="{00000040-1C71-4507-A496-855CF8DAFCDE}"/>
              </c:ext>
            </c:extLst>
          </c:dPt>
          <c:dPt>
            <c:idx val="60"/>
            <c:invertIfNegative val="0"/>
            <c:bubble3D val="0"/>
            <c:extLst>
              <c:ext xmlns:c16="http://schemas.microsoft.com/office/drawing/2014/chart" uri="{C3380CC4-5D6E-409C-BE32-E72D297353CC}">
                <c16:uniqueId val="{00000041-1C71-4507-A496-855CF8DAFCDE}"/>
              </c:ext>
            </c:extLst>
          </c:dPt>
          <c:dPt>
            <c:idx val="61"/>
            <c:invertIfNegative val="0"/>
            <c:bubble3D val="0"/>
            <c:extLst>
              <c:ext xmlns:c16="http://schemas.microsoft.com/office/drawing/2014/chart" uri="{C3380CC4-5D6E-409C-BE32-E72D297353CC}">
                <c16:uniqueId val="{00000042-1C71-4507-A496-855CF8DAFCDE}"/>
              </c:ext>
            </c:extLst>
          </c:dPt>
          <c:dPt>
            <c:idx val="62"/>
            <c:invertIfNegative val="0"/>
            <c:bubble3D val="0"/>
            <c:extLst>
              <c:ext xmlns:c16="http://schemas.microsoft.com/office/drawing/2014/chart" uri="{C3380CC4-5D6E-409C-BE32-E72D297353CC}">
                <c16:uniqueId val="{00000043-1C71-4507-A496-855CF8DAFCDE}"/>
              </c:ext>
            </c:extLst>
          </c:dPt>
          <c:dPt>
            <c:idx val="63"/>
            <c:invertIfNegative val="0"/>
            <c:bubble3D val="0"/>
            <c:extLst>
              <c:ext xmlns:c16="http://schemas.microsoft.com/office/drawing/2014/chart" uri="{C3380CC4-5D6E-409C-BE32-E72D297353CC}">
                <c16:uniqueId val="{00000044-1C71-4507-A496-855CF8DAFCDE}"/>
              </c:ext>
            </c:extLst>
          </c:dPt>
          <c:dPt>
            <c:idx val="64"/>
            <c:invertIfNegative val="0"/>
            <c:bubble3D val="0"/>
            <c:extLst>
              <c:ext xmlns:c16="http://schemas.microsoft.com/office/drawing/2014/chart" uri="{C3380CC4-5D6E-409C-BE32-E72D297353CC}">
                <c16:uniqueId val="{00000045-1C71-4507-A496-855CF8DAFCDE}"/>
              </c:ext>
            </c:extLst>
          </c:dPt>
          <c:dPt>
            <c:idx val="65"/>
            <c:invertIfNegative val="0"/>
            <c:bubble3D val="0"/>
            <c:extLst>
              <c:ext xmlns:c16="http://schemas.microsoft.com/office/drawing/2014/chart" uri="{C3380CC4-5D6E-409C-BE32-E72D297353CC}">
                <c16:uniqueId val="{00000046-1C71-4507-A496-855CF8DAFCDE}"/>
              </c:ext>
            </c:extLst>
          </c:dPt>
          <c:dPt>
            <c:idx val="66"/>
            <c:invertIfNegative val="0"/>
            <c:bubble3D val="0"/>
            <c:extLst>
              <c:ext xmlns:c16="http://schemas.microsoft.com/office/drawing/2014/chart" uri="{C3380CC4-5D6E-409C-BE32-E72D297353CC}">
                <c16:uniqueId val="{00000047-1C71-4507-A496-855CF8DAFCDE}"/>
              </c:ext>
            </c:extLst>
          </c:dPt>
          <c:dPt>
            <c:idx val="67"/>
            <c:invertIfNegative val="0"/>
            <c:bubble3D val="0"/>
            <c:extLst>
              <c:ext xmlns:c16="http://schemas.microsoft.com/office/drawing/2014/chart" uri="{C3380CC4-5D6E-409C-BE32-E72D297353CC}">
                <c16:uniqueId val="{00000048-1C71-4507-A496-855CF8DAFCDE}"/>
              </c:ext>
            </c:extLst>
          </c:dPt>
          <c:dPt>
            <c:idx val="68"/>
            <c:invertIfNegative val="0"/>
            <c:bubble3D val="0"/>
            <c:extLst>
              <c:ext xmlns:c16="http://schemas.microsoft.com/office/drawing/2014/chart" uri="{C3380CC4-5D6E-409C-BE32-E72D297353CC}">
                <c16:uniqueId val="{00000049-1C71-4507-A496-855CF8DAFCDE}"/>
              </c:ext>
            </c:extLst>
          </c:dPt>
          <c:dPt>
            <c:idx val="69"/>
            <c:invertIfNegative val="0"/>
            <c:bubble3D val="0"/>
            <c:spPr>
              <a:solidFill>
                <a:srgbClr val="E2AC00"/>
              </a:solidFill>
              <a:ln w="0" cmpd="sng">
                <a:noFill/>
                <a:prstDash val="solid"/>
              </a:ln>
            </c:spPr>
            <c:extLst>
              <c:ext xmlns:c16="http://schemas.microsoft.com/office/drawing/2014/chart" uri="{C3380CC4-5D6E-409C-BE32-E72D297353CC}">
                <c16:uniqueId val="{0000004B-1C71-4507-A496-855CF8DAFCDE}"/>
              </c:ext>
            </c:extLst>
          </c:dPt>
          <c:dPt>
            <c:idx val="70"/>
            <c:invertIfNegative val="0"/>
            <c:bubble3D val="0"/>
            <c:extLst>
              <c:ext xmlns:c16="http://schemas.microsoft.com/office/drawing/2014/chart" uri="{C3380CC4-5D6E-409C-BE32-E72D297353CC}">
                <c16:uniqueId val="{0000004C-1C71-4507-A496-855CF8DAFCDE}"/>
              </c:ext>
            </c:extLst>
          </c:dPt>
          <c:dPt>
            <c:idx val="71"/>
            <c:invertIfNegative val="0"/>
            <c:bubble3D val="0"/>
            <c:extLst>
              <c:ext xmlns:c16="http://schemas.microsoft.com/office/drawing/2014/chart" uri="{C3380CC4-5D6E-409C-BE32-E72D297353CC}">
                <c16:uniqueId val="{0000004D-1C71-4507-A496-855CF8DAFCDE}"/>
              </c:ext>
            </c:extLst>
          </c:dPt>
          <c:dPt>
            <c:idx val="72"/>
            <c:invertIfNegative val="0"/>
            <c:bubble3D val="0"/>
            <c:extLst>
              <c:ext xmlns:c16="http://schemas.microsoft.com/office/drawing/2014/chart" uri="{C3380CC4-5D6E-409C-BE32-E72D297353CC}">
                <c16:uniqueId val="{0000004E-1C71-4507-A496-855CF8DAFCDE}"/>
              </c:ext>
            </c:extLst>
          </c:dPt>
          <c:dPt>
            <c:idx val="73"/>
            <c:invertIfNegative val="0"/>
            <c:bubble3D val="0"/>
            <c:extLst>
              <c:ext xmlns:c16="http://schemas.microsoft.com/office/drawing/2014/chart" uri="{C3380CC4-5D6E-409C-BE32-E72D297353CC}">
                <c16:uniqueId val="{0000004F-1C71-4507-A496-855CF8DAFCDE}"/>
              </c:ext>
            </c:extLst>
          </c:dPt>
          <c:dPt>
            <c:idx val="74"/>
            <c:invertIfNegative val="0"/>
            <c:bubble3D val="0"/>
            <c:extLst>
              <c:ext xmlns:c16="http://schemas.microsoft.com/office/drawing/2014/chart" uri="{C3380CC4-5D6E-409C-BE32-E72D297353CC}">
                <c16:uniqueId val="{00000050-1C71-4507-A496-855CF8DAFCDE}"/>
              </c:ext>
            </c:extLst>
          </c:dPt>
          <c:dPt>
            <c:idx val="75"/>
            <c:invertIfNegative val="0"/>
            <c:bubble3D val="0"/>
            <c:extLst>
              <c:ext xmlns:c16="http://schemas.microsoft.com/office/drawing/2014/chart" uri="{C3380CC4-5D6E-409C-BE32-E72D297353CC}">
                <c16:uniqueId val="{00000051-1C71-4507-A496-855CF8DAFCDE}"/>
              </c:ext>
            </c:extLst>
          </c:dPt>
          <c:dPt>
            <c:idx val="76"/>
            <c:invertIfNegative val="0"/>
            <c:bubble3D val="0"/>
            <c:extLst>
              <c:ext xmlns:c16="http://schemas.microsoft.com/office/drawing/2014/chart" uri="{C3380CC4-5D6E-409C-BE32-E72D297353CC}">
                <c16:uniqueId val="{00000052-1C71-4507-A496-855CF8DAFCDE}"/>
              </c:ext>
            </c:extLst>
          </c:dPt>
          <c:dPt>
            <c:idx val="77"/>
            <c:invertIfNegative val="0"/>
            <c:bubble3D val="0"/>
            <c:extLst>
              <c:ext xmlns:c16="http://schemas.microsoft.com/office/drawing/2014/chart" uri="{C3380CC4-5D6E-409C-BE32-E72D297353CC}">
                <c16:uniqueId val="{00000053-1C71-4507-A496-855CF8DAFCDE}"/>
              </c:ext>
            </c:extLst>
          </c:dPt>
          <c:dPt>
            <c:idx val="78"/>
            <c:invertIfNegative val="0"/>
            <c:bubble3D val="0"/>
            <c:extLst>
              <c:ext xmlns:c16="http://schemas.microsoft.com/office/drawing/2014/chart" uri="{C3380CC4-5D6E-409C-BE32-E72D297353CC}">
                <c16:uniqueId val="{00000054-1C71-4507-A496-855CF8DAFCDE}"/>
              </c:ext>
            </c:extLst>
          </c:dPt>
          <c:dPt>
            <c:idx val="79"/>
            <c:invertIfNegative val="0"/>
            <c:bubble3D val="0"/>
            <c:extLst>
              <c:ext xmlns:c16="http://schemas.microsoft.com/office/drawing/2014/chart" uri="{C3380CC4-5D6E-409C-BE32-E72D297353CC}">
                <c16:uniqueId val="{00000055-1C71-4507-A496-855CF8DAFCDE}"/>
              </c:ext>
            </c:extLst>
          </c:dPt>
          <c:dPt>
            <c:idx val="80"/>
            <c:invertIfNegative val="0"/>
            <c:bubble3D val="0"/>
            <c:extLst>
              <c:ext xmlns:c16="http://schemas.microsoft.com/office/drawing/2014/chart" uri="{C3380CC4-5D6E-409C-BE32-E72D297353CC}">
                <c16:uniqueId val="{00000056-1C71-4507-A496-855CF8DAFCDE}"/>
              </c:ext>
            </c:extLst>
          </c:dPt>
          <c:dPt>
            <c:idx val="81"/>
            <c:invertIfNegative val="0"/>
            <c:bubble3D val="0"/>
            <c:spPr>
              <a:solidFill>
                <a:srgbClr val="E2AC00"/>
              </a:solidFill>
              <a:ln w="0" cmpd="sng">
                <a:noFill/>
                <a:prstDash val="solid"/>
              </a:ln>
            </c:spPr>
            <c:extLst>
              <c:ext xmlns:c16="http://schemas.microsoft.com/office/drawing/2014/chart" uri="{C3380CC4-5D6E-409C-BE32-E72D297353CC}">
                <c16:uniqueId val="{00000058-1C71-4507-A496-855CF8DAFCDE}"/>
              </c:ext>
            </c:extLst>
          </c:dPt>
          <c:dPt>
            <c:idx val="82"/>
            <c:invertIfNegative val="0"/>
            <c:bubble3D val="0"/>
            <c:extLst>
              <c:ext xmlns:c16="http://schemas.microsoft.com/office/drawing/2014/chart" uri="{C3380CC4-5D6E-409C-BE32-E72D297353CC}">
                <c16:uniqueId val="{00000059-1C71-4507-A496-855CF8DAFCDE}"/>
              </c:ext>
            </c:extLst>
          </c:dPt>
          <c:dPt>
            <c:idx val="83"/>
            <c:invertIfNegative val="0"/>
            <c:bubble3D val="0"/>
            <c:extLst>
              <c:ext xmlns:c16="http://schemas.microsoft.com/office/drawing/2014/chart" uri="{C3380CC4-5D6E-409C-BE32-E72D297353CC}">
                <c16:uniqueId val="{0000005A-1C71-4507-A496-855CF8DAFCDE}"/>
              </c:ext>
            </c:extLst>
          </c:dPt>
          <c:dPt>
            <c:idx val="84"/>
            <c:invertIfNegative val="0"/>
            <c:bubble3D val="0"/>
            <c:extLst>
              <c:ext xmlns:c16="http://schemas.microsoft.com/office/drawing/2014/chart" uri="{C3380CC4-5D6E-409C-BE32-E72D297353CC}">
                <c16:uniqueId val="{0000005B-1C71-4507-A496-855CF8DAFCDE}"/>
              </c:ext>
            </c:extLst>
          </c:dPt>
          <c:dPt>
            <c:idx val="85"/>
            <c:invertIfNegative val="0"/>
            <c:bubble3D val="0"/>
            <c:extLst>
              <c:ext xmlns:c16="http://schemas.microsoft.com/office/drawing/2014/chart" uri="{C3380CC4-5D6E-409C-BE32-E72D297353CC}">
                <c16:uniqueId val="{0000005C-1C71-4507-A496-855CF8DAFCDE}"/>
              </c:ext>
            </c:extLst>
          </c:dPt>
          <c:dPt>
            <c:idx val="86"/>
            <c:invertIfNegative val="0"/>
            <c:bubble3D val="0"/>
            <c:extLst>
              <c:ext xmlns:c16="http://schemas.microsoft.com/office/drawing/2014/chart" uri="{C3380CC4-5D6E-409C-BE32-E72D297353CC}">
                <c16:uniqueId val="{0000005D-1C71-4507-A496-855CF8DAFCDE}"/>
              </c:ext>
            </c:extLst>
          </c:dPt>
          <c:dPt>
            <c:idx val="87"/>
            <c:invertIfNegative val="0"/>
            <c:bubble3D val="0"/>
            <c:extLst>
              <c:ext xmlns:c16="http://schemas.microsoft.com/office/drawing/2014/chart" uri="{C3380CC4-5D6E-409C-BE32-E72D297353CC}">
                <c16:uniqueId val="{0000005E-1C71-4507-A496-855CF8DAFCDE}"/>
              </c:ext>
            </c:extLst>
          </c:dPt>
          <c:dPt>
            <c:idx val="88"/>
            <c:invertIfNegative val="0"/>
            <c:bubble3D val="0"/>
            <c:extLst>
              <c:ext xmlns:c16="http://schemas.microsoft.com/office/drawing/2014/chart" uri="{C3380CC4-5D6E-409C-BE32-E72D297353CC}">
                <c16:uniqueId val="{0000005F-1C71-4507-A496-855CF8DAFCDE}"/>
              </c:ext>
            </c:extLst>
          </c:dPt>
          <c:dPt>
            <c:idx val="89"/>
            <c:invertIfNegative val="0"/>
            <c:bubble3D val="0"/>
            <c:extLst>
              <c:ext xmlns:c16="http://schemas.microsoft.com/office/drawing/2014/chart" uri="{C3380CC4-5D6E-409C-BE32-E72D297353CC}">
                <c16:uniqueId val="{00000060-1C71-4507-A496-855CF8DAFCDE}"/>
              </c:ext>
            </c:extLst>
          </c:dPt>
          <c:dPt>
            <c:idx val="90"/>
            <c:invertIfNegative val="0"/>
            <c:bubble3D val="0"/>
            <c:extLst>
              <c:ext xmlns:c16="http://schemas.microsoft.com/office/drawing/2014/chart" uri="{C3380CC4-5D6E-409C-BE32-E72D297353CC}">
                <c16:uniqueId val="{00000061-1C71-4507-A496-855CF8DAFCDE}"/>
              </c:ext>
            </c:extLst>
          </c:dPt>
          <c:dPt>
            <c:idx val="91"/>
            <c:invertIfNegative val="0"/>
            <c:bubble3D val="0"/>
            <c:extLst>
              <c:ext xmlns:c16="http://schemas.microsoft.com/office/drawing/2014/chart" uri="{C3380CC4-5D6E-409C-BE32-E72D297353CC}">
                <c16:uniqueId val="{00000062-1C71-4507-A496-855CF8DAFCDE}"/>
              </c:ext>
            </c:extLst>
          </c:dPt>
          <c:dPt>
            <c:idx val="92"/>
            <c:invertIfNegative val="0"/>
            <c:bubble3D val="0"/>
            <c:extLst>
              <c:ext xmlns:c16="http://schemas.microsoft.com/office/drawing/2014/chart" uri="{C3380CC4-5D6E-409C-BE32-E72D297353CC}">
                <c16:uniqueId val="{00000063-1C71-4507-A496-855CF8DAFCDE}"/>
              </c:ext>
            </c:extLst>
          </c:dPt>
          <c:dPt>
            <c:idx val="93"/>
            <c:invertIfNegative val="0"/>
            <c:bubble3D val="0"/>
            <c:spPr>
              <a:solidFill>
                <a:srgbClr val="E2AC00"/>
              </a:solidFill>
              <a:ln w="0" cmpd="sng">
                <a:noFill/>
                <a:prstDash val="solid"/>
              </a:ln>
            </c:spPr>
            <c:extLst>
              <c:ext xmlns:c16="http://schemas.microsoft.com/office/drawing/2014/chart" uri="{C3380CC4-5D6E-409C-BE32-E72D297353CC}">
                <c16:uniqueId val="{00000065-1C71-4507-A496-855CF8DAFCDE}"/>
              </c:ext>
            </c:extLst>
          </c:dPt>
          <c:dPt>
            <c:idx val="94"/>
            <c:invertIfNegative val="0"/>
            <c:bubble3D val="0"/>
            <c:extLst>
              <c:ext xmlns:c16="http://schemas.microsoft.com/office/drawing/2014/chart" uri="{C3380CC4-5D6E-409C-BE32-E72D297353CC}">
                <c16:uniqueId val="{00000066-1C71-4507-A496-855CF8DAFCDE}"/>
              </c:ext>
            </c:extLst>
          </c:dPt>
          <c:dPt>
            <c:idx val="95"/>
            <c:invertIfNegative val="0"/>
            <c:bubble3D val="0"/>
            <c:extLst>
              <c:ext xmlns:c16="http://schemas.microsoft.com/office/drawing/2014/chart" uri="{C3380CC4-5D6E-409C-BE32-E72D297353CC}">
                <c16:uniqueId val="{00000067-1C71-4507-A496-855CF8DAFCDE}"/>
              </c:ext>
            </c:extLst>
          </c:dPt>
          <c:dPt>
            <c:idx val="96"/>
            <c:invertIfNegative val="0"/>
            <c:bubble3D val="0"/>
            <c:extLst>
              <c:ext xmlns:c16="http://schemas.microsoft.com/office/drawing/2014/chart" uri="{C3380CC4-5D6E-409C-BE32-E72D297353CC}">
                <c16:uniqueId val="{00000068-1C71-4507-A496-855CF8DAFCDE}"/>
              </c:ext>
            </c:extLst>
          </c:dPt>
          <c:dPt>
            <c:idx val="97"/>
            <c:invertIfNegative val="0"/>
            <c:bubble3D val="0"/>
            <c:extLst>
              <c:ext xmlns:c16="http://schemas.microsoft.com/office/drawing/2014/chart" uri="{C3380CC4-5D6E-409C-BE32-E72D297353CC}">
                <c16:uniqueId val="{00000069-1C71-4507-A496-855CF8DAFCDE}"/>
              </c:ext>
            </c:extLst>
          </c:dPt>
          <c:dPt>
            <c:idx val="98"/>
            <c:invertIfNegative val="0"/>
            <c:bubble3D val="0"/>
            <c:extLst>
              <c:ext xmlns:c16="http://schemas.microsoft.com/office/drawing/2014/chart" uri="{C3380CC4-5D6E-409C-BE32-E72D297353CC}">
                <c16:uniqueId val="{0000006A-1C71-4507-A496-855CF8DAFCDE}"/>
              </c:ext>
            </c:extLst>
          </c:dPt>
          <c:dPt>
            <c:idx val="99"/>
            <c:invertIfNegative val="0"/>
            <c:bubble3D val="0"/>
            <c:extLst>
              <c:ext xmlns:c16="http://schemas.microsoft.com/office/drawing/2014/chart" uri="{C3380CC4-5D6E-409C-BE32-E72D297353CC}">
                <c16:uniqueId val="{0000006B-1C71-4507-A496-855CF8DAFCDE}"/>
              </c:ext>
            </c:extLst>
          </c:dPt>
          <c:dPt>
            <c:idx val="100"/>
            <c:invertIfNegative val="0"/>
            <c:bubble3D val="0"/>
            <c:extLst>
              <c:ext xmlns:c16="http://schemas.microsoft.com/office/drawing/2014/chart" uri="{C3380CC4-5D6E-409C-BE32-E72D297353CC}">
                <c16:uniqueId val="{0000006C-1C71-4507-A496-855CF8DAFCDE}"/>
              </c:ext>
            </c:extLst>
          </c:dPt>
          <c:dPt>
            <c:idx val="101"/>
            <c:invertIfNegative val="0"/>
            <c:bubble3D val="0"/>
            <c:extLst>
              <c:ext xmlns:c16="http://schemas.microsoft.com/office/drawing/2014/chart" uri="{C3380CC4-5D6E-409C-BE32-E72D297353CC}">
                <c16:uniqueId val="{0000006D-1C71-4507-A496-855CF8DAFCDE}"/>
              </c:ext>
            </c:extLst>
          </c:dPt>
          <c:dPt>
            <c:idx val="102"/>
            <c:invertIfNegative val="0"/>
            <c:bubble3D val="0"/>
            <c:extLst>
              <c:ext xmlns:c16="http://schemas.microsoft.com/office/drawing/2014/chart" uri="{C3380CC4-5D6E-409C-BE32-E72D297353CC}">
                <c16:uniqueId val="{0000006E-1C71-4507-A496-855CF8DAFCDE}"/>
              </c:ext>
            </c:extLst>
          </c:dPt>
          <c:dPt>
            <c:idx val="103"/>
            <c:invertIfNegative val="0"/>
            <c:bubble3D val="0"/>
            <c:extLst>
              <c:ext xmlns:c16="http://schemas.microsoft.com/office/drawing/2014/chart" uri="{C3380CC4-5D6E-409C-BE32-E72D297353CC}">
                <c16:uniqueId val="{0000006F-1C71-4507-A496-855CF8DAFCDE}"/>
              </c:ext>
            </c:extLst>
          </c:dPt>
          <c:dPt>
            <c:idx val="104"/>
            <c:invertIfNegative val="0"/>
            <c:bubble3D val="0"/>
            <c:extLst>
              <c:ext xmlns:c16="http://schemas.microsoft.com/office/drawing/2014/chart" uri="{C3380CC4-5D6E-409C-BE32-E72D297353CC}">
                <c16:uniqueId val="{00000070-1C71-4507-A496-855CF8DAFCDE}"/>
              </c:ext>
            </c:extLst>
          </c:dPt>
          <c:dPt>
            <c:idx val="105"/>
            <c:invertIfNegative val="0"/>
            <c:bubble3D val="0"/>
            <c:spPr>
              <a:solidFill>
                <a:srgbClr val="E2AC00"/>
              </a:solidFill>
              <a:ln w="0" cmpd="sng">
                <a:noFill/>
                <a:prstDash val="solid"/>
              </a:ln>
            </c:spPr>
            <c:extLst>
              <c:ext xmlns:c16="http://schemas.microsoft.com/office/drawing/2014/chart" uri="{C3380CC4-5D6E-409C-BE32-E72D297353CC}">
                <c16:uniqueId val="{00000072-1C71-4507-A496-855CF8DAFCDE}"/>
              </c:ext>
            </c:extLst>
          </c:dPt>
          <c:dLbls>
            <c:dLbl>
              <c:idx val="105"/>
              <c:layout>
                <c:manualLayout>
                  <c:x val="-1.5693126762703844E-16"/>
                  <c:y val="-0.17063558620825559"/>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72-1C71-4507-A496-855CF8DAFCD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'F30'!$A$7:$B$112</c:f>
              <c:multiLvlStrCache>
                <c:ptCount val="10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'F30'!$F$7:$F$112</c:f>
              <c:numCache>
                <c:formatCode>0.00</c:formatCode>
                <c:ptCount val="106"/>
                <c:pt idx="0">
                  <c:v>3.2545700000000002</c:v>
                </c:pt>
                <c:pt idx="1">
                  <c:v>3.5522900000000002</c:v>
                </c:pt>
                <c:pt idx="2">
                  <c:v>4.2522700000000002</c:v>
                </c:pt>
                <c:pt idx="3">
                  <c:v>4.6494200000000001</c:v>
                </c:pt>
                <c:pt idx="4">
                  <c:v>4.6314200000000003</c:v>
                </c:pt>
                <c:pt idx="5">
                  <c:v>4.0880299999999998</c:v>
                </c:pt>
                <c:pt idx="6">
                  <c:v>3.47262</c:v>
                </c:pt>
                <c:pt idx="7">
                  <c:v>3.4565299999999999</c:v>
                </c:pt>
                <c:pt idx="8">
                  <c:v>3.3902999999999999</c:v>
                </c:pt>
                <c:pt idx="9">
                  <c:v>3.3591099999999998</c:v>
                </c:pt>
                <c:pt idx="10">
                  <c:v>3.61869</c:v>
                </c:pt>
                <c:pt idx="11">
                  <c:v>3.97404</c:v>
                </c:pt>
                <c:pt idx="12">
                  <c:v>4.4828099999999997</c:v>
                </c:pt>
                <c:pt idx="13">
                  <c:v>4.2344400000000002</c:v>
                </c:pt>
                <c:pt idx="14">
                  <c:v>3.7586499999999998</c:v>
                </c:pt>
                <c:pt idx="15">
                  <c:v>3.4967100000000002</c:v>
                </c:pt>
                <c:pt idx="16">
                  <c:v>3.5102199999999999</c:v>
                </c:pt>
                <c:pt idx="17">
                  <c:v>3.7525900000000001</c:v>
                </c:pt>
                <c:pt idx="18">
                  <c:v>4.0724099999999996</c:v>
                </c:pt>
                <c:pt idx="19">
                  <c:v>4.1499100000000002</c:v>
                </c:pt>
                <c:pt idx="20">
                  <c:v>4.2175799999999999</c:v>
                </c:pt>
                <c:pt idx="21">
                  <c:v>4.2977600000000002</c:v>
                </c:pt>
                <c:pt idx="22">
                  <c:v>4.1678699999999997</c:v>
                </c:pt>
                <c:pt idx="23">
                  <c:v>4.0813199999999998</c:v>
                </c:pt>
                <c:pt idx="24">
                  <c:v>3.0656400000000001</c:v>
                </c:pt>
                <c:pt idx="25">
                  <c:v>3.00027</c:v>
                </c:pt>
                <c:pt idx="26">
                  <c:v>3.13707</c:v>
                </c:pt>
                <c:pt idx="27">
                  <c:v>3.0623300000000002</c:v>
                </c:pt>
                <c:pt idx="28">
                  <c:v>2.8766400000000001</c:v>
                </c:pt>
                <c:pt idx="29">
                  <c:v>2.8707799999999999</c:v>
                </c:pt>
                <c:pt idx="30">
                  <c:v>2.7390500000000002</c:v>
                </c:pt>
                <c:pt idx="31">
                  <c:v>2.5873200000000001</c:v>
                </c:pt>
                <c:pt idx="32">
                  <c:v>2.5188899999999999</c:v>
                </c:pt>
                <c:pt idx="33">
                  <c:v>2.47973</c:v>
                </c:pt>
                <c:pt idx="34">
                  <c:v>2.2148500000000002</c:v>
                </c:pt>
                <c:pt idx="35">
                  <c:v>2.1308099999999999</c:v>
                </c:pt>
                <c:pt idx="36">
                  <c:v>2.6131099999999998</c:v>
                </c:pt>
                <c:pt idx="37">
                  <c:v>2.8672499999999999</c:v>
                </c:pt>
                <c:pt idx="38">
                  <c:v>2.60101</c:v>
                </c:pt>
                <c:pt idx="39">
                  <c:v>2.5415800000000002</c:v>
                </c:pt>
                <c:pt idx="40">
                  <c:v>2.59666</c:v>
                </c:pt>
                <c:pt idx="41">
                  <c:v>2.5379900000000002</c:v>
                </c:pt>
                <c:pt idx="42">
                  <c:v>2.65483</c:v>
                </c:pt>
                <c:pt idx="43">
                  <c:v>2.7274400000000001</c:v>
                </c:pt>
                <c:pt idx="44">
                  <c:v>2.96895</c:v>
                </c:pt>
                <c:pt idx="45">
                  <c:v>3.0636199999999998</c:v>
                </c:pt>
                <c:pt idx="46">
                  <c:v>3.3053499999999998</c:v>
                </c:pt>
                <c:pt idx="47">
                  <c:v>3.3602699999999999</c:v>
                </c:pt>
                <c:pt idx="48">
                  <c:v>4.71828</c:v>
                </c:pt>
                <c:pt idx="49">
                  <c:v>4.8642300000000001</c:v>
                </c:pt>
                <c:pt idx="50">
                  <c:v>5.3525600000000004</c:v>
                </c:pt>
                <c:pt idx="51">
                  <c:v>5.81717</c:v>
                </c:pt>
                <c:pt idx="52">
                  <c:v>6.1640100000000002</c:v>
                </c:pt>
                <c:pt idx="53">
                  <c:v>6.3136599999999996</c:v>
                </c:pt>
                <c:pt idx="54">
                  <c:v>6.4381599999999999</c:v>
                </c:pt>
                <c:pt idx="55">
                  <c:v>6.6634900000000004</c:v>
                </c:pt>
                <c:pt idx="56">
                  <c:v>6.3478500000000002</c:v>
                </c:pt>
                <c:pt idx="57">
                  <c:v>6.3715299999999999</c:v>
                </c:pt>
                <c:pt idx="58">
                  <c:v>6.6345200000000002</c:v>
                </c:pt>
                <c:pt idx="59">
                  <c:v>6.7730499999999996</c:v>
                </c:pt>
                <c:pt idx="60">
                  <c:v>5.5458400000000001</c:v>
                </c:pt>
                <c:pt idx="61">
                  <c:v>5.3392200000000001</c:v>
                </c:pt>
                <c:pt idx="62">
                  <c:v>5.0354099999999997</c:v>
                </c:pt>
                <c:pt idx="63">
                  <c:v>4.5507799999999996</c:v>
                </c:pt>
                <c:pt idx="64">
                  <c:v>4.5062699999999998</c:v>
                </c:pt>
                <c:pt idx="65">
                  <c:v>4.6468600000000002</c:v>
                </c:pt>
                <c:pt idx="66">
                  <c:v>4.8114100000000004</c:v>
                </c:pt>
                <c:pt idx="67">
                  <c:v>4.9045300000000003</c:v>
                </c:pt>
                <c:pt idx="68">
                  <c:v>5.0195699999999999</c:v>
                </c:pt>
                <c:pt idx="69">
                  <c:v>4.9036400000000002</c:v>
                </c:pt>
                <c:pt idx="70">
                  <c:v>4.7165299999999997</c:v>
                </c:pt>
                <c:pt idx="71">
                  <c:v>4.8305499999999997</c:v>
                </c:pt>
                <c:pt idx="72">
                  <c:v>4.3656100000000002</c:v>
                </c:pt>
                <c:pt idx="73">
                  <c:v>3.94028</c:v>
                </c:pt>
                <c:pt idx="74">
                  <c:v>4.0041799999999999</c:v>
                </c:pt>
                <c:pt idx="75">
                  <c:v>4.4134500000000001</c:v>
                </c:pt>
                <c:pt idx="76">
                  <c:v>4.2819900000000004</c:v>
                </c:pt>
                <c:pt idx="77">
                  <c:v>3.9471500000000002</c:v>
                </c:pt>
                <c:pt idx="78">
                  <c:v>3.7813400000000001</c:v>
                </c:pt>
                <c:pt idx="79">
                  <c:v>3.1624400000000001</c:v>
                </c:pt>
                <c:pt idx="80">
                  <c:v>2.9975100000000001</c:v>
                </c:pt>
                <c:pt idx="81">
                  <c:v>3.01952</c:v>
                </c:pt>
                <c:pt idx="82">
                  <c:v>2.9744999999999999</c:v>
                </c:pt>
                <c:pt idx="83">
                  <c:v>2.8285800000000001</c:v>
                </c:pt>
                <c:pt idx="84">
                  <c:v>3.2383500000000001</c:v>
                </c:pt>
                <c:pt idx="85">
                  <c:v>3.6961900000000001</c:v>
                </c:pt>
                <c:pt idx="86">
                  <c:v>3.2490600000000001</c:v>
                </c:pt>
                <c:pt idx="87">
                  <c:v>2.1481499999999998</c:v>
                </c:pt>
                <c:pt idx="88">
                  <c:v>2.8372700000000002</c:v>
                </c:pt>
                <c:pt idx="89">
                  <c:v>3.3340100000000001</c:v>
                </c:pt>
                <c:pt idx="90">
                  <c:v>3.6234099999999998</c:v>
                </c:pt>
                <c:pt idx="91">
                  <c:v>4.0484200000000001</c:v>
                </c:pt>
                <c:pt idx="92">
                  <c:v>4.0137799999999997</c:v>
                </c:pt>
                <c:pt idx="93">
                  <c:v>4.0869600000000004</c:v>
                </c:pt>
                <c:pt idx="94">
                  <c:v>3.33188</c:v>
                </c:pt>
                <c:pt idx="95">
                  <c:v>3.1500699999999999</c:v>
                </c:pt>
                <c:pt idx="96">
                  <c:v>3.5350899999999998</c:v>
                </c:pt>
                <c:pt idx="97">
                  <c:v>3.7590400000000002</c:v>
                </c:pt>
                <c:pt idx="98">
                  <c:v>4.6668799999999999</c:v>
                </c:pt>
                <c:pt idx="99">
                  <c:v>6.0848199999999997</c:v>
                </c:pt>
                <c:pt idx="100">
                  <c:v>5.8938199999999998</c:v>
                </c:pt>
                <c:pt idx="101">
                  <c:v>5.8786100000000001</c:v>
                </c:pt>
                <c:pt idx="102">
                  <c:v>5.8058199999999998</c:v>
                </c:pt>
                <c:pt idx="103">
                  <c:v>5.5920699999999997</c:v>
                </c:pt>
                <c:pt idx="104">
                  <c:v>6.0001499999999997</c:v>
                </c:pt>
                <c:pt idx="105">
                  <c:v>6.2395399999999999</c:v>
                </c:pt>
              </c:numCache>
            </c:numRef>
          </c:val>
          <c:extLst>
            <c:ext xmlns:c16="http://schemas.microsoft.com/office/drawing/2014/chart" uri="{C3380CC4-5D6E-409C-BE32-E72D297353CC}">
              <c16:uniqueId val="{00000073-1C71-4507-A496-855CF8DAFCDE}"/>
            </c:ext>
          </c:extLst>
        </c:ser>
        <c:dLbls>
          <c:showLegendKey val="0"/>
          <c:showVal val="0"/>
          <c:showCatName val="0"/>
          <c:showSerName val="0"/>
          <c:showPercent val="0"/>
          <c:showBubbleSize val="0"/>
        </c:dLbls>
        <c:gapWidth val="75"/>
        <c:axId val="125943168"/>
        <c:axId val="134166016"/>
      </c:barChart>
      <c:lineChart>
        <c:grouping val="standard"/>
        <c:varyColors val="0"/>
        <c:ser>
          <c:idx val="1"/>
          <c:order val="1"/>
          <c:tx>
            <c:strRef>
              <c:f>'F30'!$G$6</c:f>
              <c:strCache>
                <c:ptCount val="1"/>
                <c:pt idx="0">
                  <c:v>Guadalajara</c:v>
                </c:pt>
              </c:strCache>
            </c:strRef>
          </c:tx>
          <c:spPr>
            <a:ln w="34925" cmpd="sng">
              <a:solidFill>
                <a:srgbClr val="303233"/>
              </a:solidFill>
              <a:prstDash val="sysDash"/>
            </a:ln>
          </c:spPr>
          <c:marker>
            <c:symbol val="none"/>
          </c:marker>
          <c:dPt>
            <c:idx val="74"/>
            <c:bubble3D val="0"/>
            <c:spPr>
              <a:ln w="34925" cmpd="sng">
                <a:solidFill>
                  <a:sysClr val="windowText" lastClr="000000">
                    <a:lumMod val="75000"/>
                    <a:lumOff val="25000"/>
                  </a:sysClr>
                </a:solidFill>
                <a:prstDash val="sysDash"/>
              </a:ln>
            </c:spPr>
            <c:extLst>
              <c:ext xmlns:c16="http://schemas.microsoft.com/office/drawing/2014/chart" uri="{C3380CC4-5D6E-409C-BE32-E72D297353CC}">
                <c16:uniqueId val="{00000075-1C71-4507-A496-855CF8DAFCDE}"/>
              </c:ext>
            </c:extLst>
          </c:dPt>
          <c:dPt>
            <c:idx val="81"/>
            <c:bubble3D val="0"/>
            <c:extLst>
              <c:ext xmlns:c16="http://schemas.microsoft.com/office/drawing/2014/chart" uri="{C3380CC4-5D6E-409C-BE32-E72D297353CC}">
                <c16:uniqueId val="{00000076-1C71-4507-A496-855CF8DAFCDE}"/>
              </c:ext>
            </c:extLst>
          </c:dPt>
          <c:dPt>
            <c:idx val="83"/>
            <c:bubble3D val="0"/>
            <c:extLst>
              <c:ext xmlns:c16="http://schemas.microsoft.com/office/drawing/2014/chart" uri="{C3380CC4-5D6E-409C-BE32-E72D297353CC}">
                <c16:uniqueId val="{00000077-1C71-4507-A496-855CF8DAFCDE}"/>
              </c:ext>
            </c:extLst>
          </c:dPt>
          <c:dPt>
            <c:idx val="85"/>
            <c:bubble3D val="0"/>
            <c:extLst>
              <c:ext xmlns:c16="http://schemas.microsoft.com/office/drawing/2014/chart" uri="{C3380CC4-5D6E-409C-BE32-E72D297353CC}">
                <c16:uniqueId val="{00000078-1C71-4507-A496-855CF8DAFCDE}"/>
              </c:ext>
            </c:extLst>
          </c:dPt>
          <c:dLbls>
            <c:dLbl>
              <c:idx val="105"/>
              <c:layout>
                <c:manualLayout>
                  <c:x val="-1.5693126762703844E-16"/>
                  <c:y val="-0.18485521839227689"/>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79-1C71-4507-A496-855CF8DAFCD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'F30'!$A$7:$B$112</c:f>
              <c:multiLvlStrCache>
                <c:ptCount val="10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'F30'!$G$7:$G$112</c:f>
              <c:numCache>
                <c:formatCode>0.00</c:formatCode>
                <c:ptCount val="106"/>
                <c:pt idx="0">
                  <c:v>3.3545099999999999</c:v>
                </c:pt>
                <c:pt idx="1">
                  <c:v>3.6920700000000002</c:v>
                </c:pt>
                <c:pt idx="2">
                  <c:v>4.3492899999999999</c:v>
                </c:pt>
                <c:pt idx="3">
                  <c:v>4.5427799999999996</c:v>
                </c:pt>
                <c:pt idx="4">
                  <c:v>4.6555999999999997</c:v>
                </c:pt>
                <c:pt idx="5">
                  <c:v>3.9207000000000001</c:v>
                </c:pt>
                <c:pt idx="6">
                  <c:v>2.9805700000000002</c:v>
                </c:pt>
                <c:pt idx="7">
                  <c:v>2.91777</c:v>
                </c:pt>
                <c:pt idx="8">
                  <c:v>3.0012099999999999</c:v>
                </c:pt>
                <c:pt idx="9">
                  <c:v>2.7610100000000002</c:v>
                </c:pt>
                <c:pt idx="10">
                  <c:v>3.0890599999999999</c:v>
                </c:pt>
                <c:pt idx="11">
                  <c:v>3.7076799999999999</c:v>
                </c:pt>
                <c:pt idx="12">
                  <c:v>4.1425700000000001</c:v>
                </c:pt>
                <c:pt idx="13">
                  <c:v>4.0471599999999999</c:v>
                </c:pt>
                <c:pt idx="14">
                  <c:v>3.0915599999999999</c:v>
                </c:pt>
                <c:pt idx="15">
                  <c:v>2.8372700000000002</c:v>
                </c:pt>
                <c:pt idx="16">
                  <c:v>3.0365799999999998</c:v>
                </c:pt>
                <c:pt idx="17">
                  <c:v>3.5928200000000001</c:v>
                </c:pt>
                <c:pt idx="18">
                  <c:v>4.0671900000000001</c:v>
                </c:pt>
                <c:pt idx="19">
                  <c:v>4.11599</c:v>
                </c:pt>
                <c:pt idx="20">
                  <c:v>4.2581499999999997</c:v>
                </c:pt>
                <c:pt idx="21">
                  <c:v>4.29819</c:v>
                </c:pt>
                <c:pt idx="22">
                  <c:v>4.1367599999999998</c:v>
                </c:pt>
                <c:pt idx="23">
                  <c:v>3.9573299999999998</c:v>
                </c:pt>
                <c:pt idx="24">
                  <c:v>3.0499399999999999</c:v>
                </c:pt>
                <c:pt idx="25">
                  <c:v>3.0870700000000002</c:v>
                </c:pt>
                <c:pt idx="26">
                  <c:v>3.34511</c:v>
                </c:pt>
                <c:pt idx="27">
                  <c:v>3.3276500000000002</c:v>
                </c:pt>
                <c:pt idx="28">
                  <c:v>2.8898799999999998</c:v>
                </c:pt>
                <c:pt idx="29">
                  <c:v>2.8579599999999998</c:v>
                </c:pt>
                <c:pt idx="30">
                  <c:v>2.8745099999999999</c:v>
                </c:pt>
                <c:pt idx="31">
                  <c:v>2.6866300000000001</c:v>
                </c:pt>
                <c:pt idx="32">
                  <c:v>2.70492</c:v>
                </c:pt>
                <c:pt idx="33">
                  <c:v>2.9957799999999999</c:v>
                </c:pt>
                <c:pt idx="34">
                  <c:v>2.6632099999999999</c:v>
                </c:pt>
                <c:pt idx="35">
                  <c:v>2.56399</c:v>
                </c:pt>
                <c:pt idx="36">
                  <c:v>3.22167</c:v>
                </c:pt>
                <c:pt idx="37">
                  <c:v>3.0128699999999999</c:v>
                </c:pt>
                <c:pt idx="38">
                  <c:v>3.2576700000000001</c:v>
                </c:pt>
                <c:pt idx="39">
                  <c:v>3.46007</c:v>
                </c:pt>
                <c:pt idx="40">
                  <c:v>3.6088499999999999</c:v>
                </c:pt>
                <c:pt idx="41">
                  <c:v>3.3086199999999999</c:v>
                </c:pt>
                <c:pt idx="42">
                  <c:v>3.2184200000000001</c:v>
                </c:pt>
                <c:pt idx="43">
                  <c:v>3.3120699999999998</c:v>
                </c:pt>
                <c:pt idx="44">
                  <c:v>3.1851099999999999</c:v>
                </c:pt>
                <c:pt idx="45">
                  <c:v>2.99492</c:v>
                </c:pt>
                <c:pt idx="46">
                  <c:v>3.33311</c:v>
                </c:pt>
                <c:pt idx="47">
                  <c:v>3.3164500000000001</c:v>
                </c:pt>
                <c:pt idx="48">
                  <c:v>4.3842800000000004</c:v>
                </c:pt>
                <c:pt idx="49">
                  <c:v>4.7241400000000002</c:v>
                </c:pt>
                <c:pt idx="50">
                  <c:v>5.0370699999999999</c:v>
                </c:pt>
                <c:pt idx="51">
                  <c:v>5.1323100000000004</c:v>
                </c:pt>
                <c:pt idx="52">
                  <c:v>5.1148800000000003</c:v>
                </c:pt>
                <c:pt idx="53">
                  <c:v>5.5342200000000004</c:v>
                </c:pt>
                <c:pt idx="54">
                  <c:v>5.76905</c:v>
                </c:pt>
                <c:pt idx="55">
                  <c:v>5.9798099999999996</c:v>
                </c:pt>
                <c:pt idx="56">
                  <c:v>5.7322600000000001</c:v>
                </c:pt>
                <c:pt idx="57">
                  <c:v>5.7161299999999997</c:v>
                </c:pt>
                <c:pt idx="58">
                  <c:v>5.9793900000000004</c:v>
                </c:pt>
                <c:pt idx="59">
                  <c:v>6.1529600000000002</c:v>
                </c:pt>
                <c:pt idx="60">
                  <c:v>4.7772300000000003</c:v>
                </c:pt>
                <c:pt idx="61">
                  <c:v>4.5190900000000003</c:v>
                </c:pt>
                <c:pt idx="62">
                  <c:v>4.2296899999999997</c:v>
                </c:pt>
                <c:pt idx="63">
                  <c:v>3.8251300000000001</c:v>
                </c:pt>
                <c:pt idx="64">
                  <c:v>4.23421</c:v>
                </c:pt>
                <c:pt idx="65">
                  <c:v>4.1778899999999997</c:v>
                </c:pt>
                <c:pt idx="66">
                  <c:v>4.2158300000000004</c:v>
                </c:pt>
                <c:pt idx="67">
                  <c:v>4.3098900000000002</c:v>
                </c:pt>
                <c:pt idx="68">
                  <c:v>4.67293</c:v>
                </c:pt>
                <c:pt idx="69">
                  <c:v>4.6757400000000002</c:v>
                </c:pt>
                <c:pt idx="70">
                  <c:v>4.5433000000000003</c:v>
                </c:pt>
                <c:pt idx="71">
                  <c:v>4.3830099999999996</c:v>
                </c:pt>
                <c:pt idx="72">
                  <c:v>4.0126299999999997</c:v>
                </c:pt>
                <c:pt idx="73">
                  <c:v>4.0245699999999998</c:v>
                </c:pt>
                <c:pt idx="74">
                  <c:v>4.4533800000000001</c:v>
                </c:pt>
                <c:pt idx="75">
                  <c:v>4.94062</c:v>
                </c:pt>
                <c:pt idx="76">
                  <c:v>4.6637000000000004</c:v>
                </c:pt>
                <c:pt idx="77">
                  <c:v>4.3564699999999998</c:v>
                </c:pt>
                <c:pt idx="78">
                  <c:v>4.0222199999999999</c:v>
                </c:pt>
                <c:pt idx="79">
                  <c:v>3.5401799999999999</c:v>
                </c:pt>
                <c:pt idx="80">
                  <c:v>2.99823</c:v>
                </c:pt>
                <c:pt idx="81">
                  <c:v>3.20953</c:v>
                </c:pt>
                <c:pt idx="82">
                  <c:v>3.3841399999999999</c:v>
                </c:pt>
                <c:pt idx="83">
                  <c:v>3.6160399999999999</c:v>
                </c:pt>
                <c:pt idx="84">
                  <c:v>3.6511300000000002</c:v>
                </c:pt>
                <c:pt idx="85">
                  <c:v>3.5074399999999999</c:v>
                </c:pt>
                <c:pt idx="86">
                  <c:v>2.8167499999999999</c:v>
                </c:pt>
                <c:pt idx="87">
                  <c:v>1.79939</c:v>
                </c:pt>
                <c:pt idx="88">
                  <c:v>2.6563400000000001</c:v>
                </c:pt>
                <c:pt idx="89">
                  <c:v>3.0406300000000002</c:v>
                </c:pt>
                <c:pt idx="90">
                  <c:v>3.2925300000000002</c:v>
                </c:pt>
                <c:pt idx="91">
                  <c:v>3.78931</c:v>
                </c:pt>
                <c:pt idx="92">
                  <c:v>4.1075999999999997</c:v>
                </c:pt>
                <c:pt idx="93">
                  <c:v>4.1533100000000003</c:v>
                </c:pt>
                <c:pt idx="94">
                  <c:v>3.5493999999999999</c:v>
                </c:pt>
                <c:pt idx="95">
                  <c:v>3.3442400000000001</c:v>
                </c:pt>
                <c:pt idx="96">
                  <c:v>4.2077400000000003</c:v>
                </c:pt>
                <c:pt idx="97">
                  <c:v>4.5860000000000003</c:v>
                </c:pt>
                <c:pt idx="98">
                  <c:v>5.2691600000000003</c:v>
                </c:pt>
                <c:pt idx="99">
                  <c:v>6.5557100000000004</c:v>
                </c:pt>
                <c:pt idx="100">
                  <c:v>6.3517400000000004</c:v>
                </c:pt>
                <c:pt idx="101">
                  <c:v>6.5052500000000002</c:v>
                </c:pt>
                <c:pt idx="102">
                  <c:v>6.4831500000000002</c:v>
                </c:pt>
                <c:pt idx="103">
                  <c:v>6.4311100000000003</c:v>
                </c:pt>
                <c:pt idx="104">
                  <c:v>6.6503100000000002</c:v>
                </c:pt>
                <c:pt idx="105">
                  <c:v>6.79983</c:v>
                </c:pt>
              </c:numCache>
            </c:numRef>
          </c:val>
          <c:smooth val="0"/>
          <c:extLst>
            <c:ext xmlns:c16="http://schemas.microsoft.com/office/drawing/2014/chart" uri="{C3380CC4-5D6E-409C-BE32-E72D297353CC}">
              <c16:uniqueId val="{0000007A-1C71-4507-A496-855CF8DAFCDE}"/>
            </c:ext>
          </c:extLst>
        </c:ser>
        <c:ser>
          <c:idx val="2"/>
          <c:order val="2"/>
          <c:tx>
            <c:strRef>
              <c:f>'F30'!$H$6</c:f>
              <c:strCache>
                <c:ptCount val="1"/>
                <c:pt idx="0">
                  <c:v>Tepatitlán</c:v>
                </c:pt>
              </c:strCache>
            </c:strRef>
          </c:tx>
          <c:spPr>
            <a:ln w="34925">
              <a:solidFill>
                <a:srgbClr val="80868B"/>
              </a:solidFill>
              <a:prstDash val="sysDot"/>
            </a:ln>
          </c:spPr>
          <c:marker>
            <c:symbol val="none"/>
          </c:marker>
          <c:dPt>
            <c:idx val="74"/>
            <c:bubble3D val="0"/>
            <c:spPr>
              <a:ln w="34925">
                <a:noFill/>
                <a:prstDash val="sysDot"/>
              </a:ln>
            </c:spPr>
            <c:extLst>
              <c:ext xmlns:c16="http://schemas.microsoft.com/office/drawing/2014/chart" uri="{C3380CC4-5D6E-409C-BE32-E72D297353CC}">
                <c16:uniqueId val="{0000007C-1C71-4507-A496-855CF8DAFCDE}"/>
              </c:ext>
            </c:extLst>
          </c:dPt>
          <c:dPt>
            <c:idx val="105"/>
            <c:marker>
              <c:symbol val="circle"/>
              <c:size val="2"/>
              <c:spPr>
                <a:solidFill>
                  <a:sysClr val="window" lastClr="FFFFFF">
                    <a:lumMod val="50000"/>
                  </a:sysClr>
                </a:solidFill>
                <a:ln>
                  <a:solidFill>
                    <a:sysClr val="window" lastClr="FFFFFF">
                      <a:lumMod val="50000"/>
                    </a:sysClr>
                  </a:solidFill>
                </a:ln>
              </c:spPr>
            </c:marker>
            <c:bubble3D val="0"/>
            <c:extLst>
              <c:ext xmlns:c16="http://schemas.microsoft.com/office/drawing/2014/chart" uri="{C3380CC4-5D6E-409C-BE32-E72D297353CC}">
                <c16:uniqueId val="{0000007D-1C71-4507-A496-855CF8DAFCDE}"/>
              </c:ext>
            </c:extLst>
          </c:dPt>
          <c:dLbls>
            <c:dLbl>
              <c:idx val="105"/>
              <c:layout>
                <c:manualLayout>
                  <c:x val="-1.5693126762703844E-16"/>
                  <c:y val="-0.18485521839227689"/>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7D-1C71-4507-A496-855CF8DAFCD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'F30'!$A$7:$B$112</c:f>
              <c:multiLvlStrCache>
                <c:ptCount val="10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'F30'!$H$7:$H$112</c:f>
              <c:numCache>
                <c:formatCode>0.00</c:formatCode>
                <c:ptCount val="106"/>
                <c:pt idx="0">
                  <c:v>5.9303299999999997</c:v>
                </c:pt>
                <c:pt idx="1">
                  <c:v>6.1743100000000002</c:v>
                </c:pt>
                <c:pt idx="2">
                  <c:v>6.3327200000000001</c:v>
                </c:pt>
                <c:pt idx="3">
                  <c:v>6.3485300000000002</c:v>
                </c:pt>
                <c:pt idx="4">
                  <c:v>6.0250700000000004</c:v>
                </c:pt>
                <c:pt idx="5">
                  <c:v>5.1428900000000004</c:v>
                </c:pt>
                <c:pt idx="6">
                  <c:v>4.3328199999999999</c:v>
                </c:pt>
                <c:pt idx="7">
                  <c:v>4.8182299999999998</c:v>
                </c:pt>
                <c:pt idx="8">
                  <c:v>4.7384000000000004</c:v>
                </c:pt>
                <c:pt idx="9">
                  <c:v>5.6597200000000001</c:v>
                </c:pt>
                <c:pt idx="10">
                  <c:v>5.6736500000000003</c:v>
                </c:pt>
                <c:pt idx="11">
                  <c:v>4.9171899999999997</c:v>
                </c:pt>
                <c:pt idx="12">
                  <c:v>4.66934</c:v>
                </c:pt>
                <c:pt idx="13">
                  <c:v>5.0506900000000003</c:v>
                </c:pt>
                <c:pt idx="14">
                  <c:v>4.9868699999999997</c:v>
                </c:pt>
                <c:pt idx="15">
                  <c:v>4.9569099999999997</c:v>
                </c:pt>
                <c:pt idx="16">
                  <c:v>4.63096</c:v>
                </c:pt>
                <c:pt idx="17">
                  <c:v>5.1091100000000003</c:v>
                </c:pt>
                <c:pt idx="18">
                  <c:v>5.4696100000000003</c:v>
                </c:pt>
                <c:pt idx="19">
                  <c:v>4.1761299999999997</c:v>
                </c:pt>
                <c:pt idx="20">
                  <c:v>3.5575999999999999</c:v>
                </c:pt>
                <c:pt idx="21">
                  <c:v>3.0667200000000001</c:v>
                </c:pt>
                <c:pt idx="22">
                  <c:v>3.2784200000000001</c:v>
                </c:pt>
                <c:pt idx="23">
                  <c:v>3.8927</c:v>
                </c:pt>
                <c:pt idx="24">
                  <c:v>3.14785</c:v>
                </c:pt>
                <c:pt idx="25">
                  <c:v>2.4411800000000001</c:v>
                </c:pt>
                <c:pt idx="26">
                  <c:v>2.7202600000000001</c:v>
                </c:pt>
                <c:pt idx="27">
                  <c:v>3.03226</c:v>
                </c:pt>
                <c:pt idx="28">
                  <c:v>3.2576800000000001</c:v>
                </c:pt>
                <c:pt idx="29">
                  <c:v>3.3986499999999999</c:v>
                </c:pt>
                <c:pt idx="30">
                  <c:v>3.8506900000000002</c:v>
                </c:pt>
                <c:pt idx="31">
                  <c:v>4.1554599999999997</c:v>
                </c:pt>
                <c:pt idx="32">
                  <c:v>4.7127400000000002</c:v>
                </c:pt>
                <c:pt idx="33">
                  <c:v>4.7907700000000002</c:v>
                </c:pt>
                <c:pt idx="34">
                  <c:v>4.6475200000000001</c:v>
                </c:pt>
                <c:pt idx="35">
                  <c:v>4.1641899999999996</c:v>
                </c:pt>
                <c:pt idx="36">
                  <c:v>3.81013</c:v>
                </c:pt>
                <c:pt idx="37">
                  <c:v>4.5746000000000002</c:v>
                </c:pt>
                <c:pt idx="38">
                  <c:v>4.4613399999999999</c:v>
                </c:pt>
                <c:pt idx="39">
                  <c:v>4.2295600000000002</c:v>
                </c:pt>
                <c:pt idx="40">
                  <c:v>3.71611</c:v>
                </c:pt>
                <c:pt idx="41">
                  <c:v>3.4447800000000002</c:v>
                </c:pt>
                <c:pt idx="42">
                  <c:v>3.9741599999999999</c:v>
                </c:pt>
                <c:pt idx="43">
                  <c:v>4.8757200000000003</c:v>
                </c:pt>
                <c:pt idx="44">
                  <c:v>4.6681999999999997</c:v>
                </c:pt>
                <c:pt idx="45">
                  <c:v>4.6224400000000001</c:v>
                </c:pt>
                <c:pt idx="46">
                  <c:v>4.4290599999999998</c:v>
                </c:pt>
                <c:pt idx="47">
                  <c:v>5.1699200000000003</c:v>
                </c:pt>
                <c:pt idx="48">
                  <c:v>7.4744200000000003</c:v>
                </c:pt>
                <c:pt idx="49">
                  <c:v>7.5204599999999999</c:v>
                </c:pt>
                <c:pt idx="50">
                  <c:v>7.9871800000000004</c:v>
                </c:pt>
                <c:pt idx="51">
                  <c:v>8.1839899999999997</c:v>
                </c:pt>
                <c:pt idx="52">
                  <c:v>8.6940000000000008</c:v>
                </c:pt>
                <c:pt idx="53">
                  <c:v>8.6153200000000005</c:v>
                </c:pt>
                <c:pt idx="54">
                  <c:v>7.5063199999999997</c:v>
                </c:pt>
                <c:pt idx="55">
                  <c:v>6.9289199999999997</c:v>
                </c:pt>
                <c:pt idx="56">
                  <c:v>6.8373200000000001</c:v>
                </c:pt>
                <c:pt idx="57">
                  <c:v>6.3016199999999998</c:v>
                </c:pt>
                <c:pt idx="58">
                  <c:v>6.88957</c:v>
                </c:pt>
                <c:pt idx="59">
                  <c:v>7.0516100000000002</c:v>
                </c:pt>
                <c:pt idx="60">
                  <c:v>6.2028800000000004</c:v>
                </c:pt>
                <c:pt idx="61">
                  <c:v>6.7357500000000003</c:v>
                </c:pt>
                <c:pt idx="62">
                  <c:v>6.0270299999999999</c:v>
                </c:pt>
                <c:pt idx="63">
                  <c:v>5.6066599999999998</c:v>
                </c:pt>
                <c:pt idx="64">
                  <c:v>5.1628100000000003</c:v>
                </c:pt>
                <c:pt idx="65">
                  <c:v>5.0217999999999998</c:v>
                </c:pt>
                <c:pt idx="66">
                  <c:v>5.3875299999999999</c:v>
                </c:pt>
                <c:pt idx="67">
                  <c:v>5.8467799999999999</c:v>
                </c:pt>
                <c:pt idx="68">
                  <c:v>5.8775399999999998</c:v>
                </c:pt>
                <c:pt idx="69">
                  <c:v>6.1013700000000002</c:v>
                </c:pt>
                <c:pt idx="70">
                  <c:v>6.0763299999999996</c:v>
                </c:pt>
                <c:pt idx="71">
                  <c:v>6.3148799999999996</c:v>
                </c:pt>
                <c:pt idx="72">
                  <c:v>5.1159400000000002</c:v>
                </c:pt>
                <c:pt idx="73">
                  <c:v>3.7354599999999998</c:v>
                </c:pt>
                <c:pt idx="74">
                  <c:v>4.0413899999999998</c:v>
                </c:pt>
                <c:pt idx="75">
                  <c:v>4.48813</c:v>
                </c:pt>
                <c:pt idx="76">
                  <c:v>4.5877699999999999</c:v>
                </c:pt>
                <c:pt idx="77">
                  <c:v>4.6835000000000004</c:v>
                </c:pt>
                <c:pt idx="78">
                  <c:v>4.1772900000000002</c:v>
                </c:pt>
                <c:pt idx="79">
                  <c:v>3.7180900000000001</c:v>
                </c:pt>
                <c:pt idx="80">
                  <c:v>3.57504</c:v>
                </c:pt>
                <c:pt idx="81">
                  <c:v>3.80009</c:v>
                </c:pt>
                <c:pt idx="82">
                  <c:v>3.2183000000000002</c:v>
                </c:pt>
                <c:pt idx="83">
                  <c:v>2.8170299999999999</c:v>
                </c:pt>
                <c:pt idx="84">
                  <c:v>3.7404099999999998</c:v>
                </c:pt>
                <c:pt idx="85">
                  <c:v>4.2183200000000003</c:v>
                </c:pt>
                <c:pt idx="86">
                  <c:v>3.2649300000000001</c:v>
                </c:pt>
                <c:pt idx="87">
                  <c:v>1.5443899999999999</c:v>
                </c:pt>
                <c:pt idx="88">
                  <c:v>1.4904200000000001</c:v>
                </c:pt>
                <c:pt idx="89">
                  <c:v>2.0338099999999999</c:v>
                </c:pt>
                <c:pt idx="90">
                  <c:v>2.5983000000000001</c:v>
                </c:pt>
                <c:pt idx="91">
                  <c:v>3.34185</c:v>
                </c:pt>
                <c:pt idx="92">
                  <c:v>3.10859</c:v>
                </c:pt>
                <c:pt idx="93">
                  <c:v>3.5007600000000001</c:v>
                </c:pt>
                <c:pt idx="94">
                  <c:v>3.4703400000000002</c:v>
                </c:pt>
                <c:pt idx="95">
                  <c:v>3.5360800000000001</c:v>
                </c:pt>
                <c:pt idx="96">
                  <c:v>4.2140000000000004</c:v>
                </c:pt>
                <c:pt idx="97">
                  <c:v>4.2046999999999999</c:v>
                </c:pt>
                <c:pt idx="98">
                  <c:v>5.29359</c:v>
                </c:pt>
                <c:pt idx="99">
                  <c:v>6.7496499999999999</c:v>
                </c:pt>
                <c:pt idx="100">
                  <c:v>7.5970899999999997</c:v>
                </c:pt>
                <c:pt idx="101">
                  <c:v>7.2957999999999998</c:v>
                </c:pt>
                <c:pt idx="102">
                  <c:v>7.4627299999999996</c:v>
                </c:pt>
                <c:pt idx="103">
                  <c:v>6.8085899999999997</c:v>
                </c:pt>
                <c:pt idx="104">
                  <c:v>7.2286200000000003</c:v>
                </c:pt>
                <c:pt idx="105">
                  <c:v>7.1765499999999998</c:v>
                </c:pt>
              </c:numCache>
            </c:numRef>
          </c:val>
          <c:smooth val="0"/>
          <c:extLst>
            <c:ext xmlns:c16="http://schemas.microsoft.com/office/drawing/2014/chart" uri="{C3380CC4-5D6E-409C-BE32-E72D297353CC}">
              <c16:uniqueId val="{0000007E-1C71-4507-A496-855CF8DAFCDE}"/>
            </c:ext>
          </c:extLst>
        </c:ser>
        <c:dLbls>
          <c:showLegendKey val="0"/>
          <c:showVal val="0"/>
          <c:showCatName val="0"/>
          <c:showSerName val="0"/>
          <c:showPercent val="0"/>
          <c:showBubbleSize val="0"/>
        </c:dLbls>
        <c:marker val="1"/>
        <c:smooth val="0"/>
        <c:axId val="125943168"/>
        <c:axId val="134166016"/>
      </c:lineChart>
      <c:scatterChart>
        <c:scatterStyle val="lineMarker"/>
        <c:varyColors val="0"/>
        <c:ser>
          <c:idx val="3"/>
          <c:order val="3"/>
          <c:tx>
            <c:strRef>
              <c:f>'F30'!$O$6</c:f>
              <c:strCache>
                <c:ptCount val="1"/>
                <c:pt idx="0">
                  <c:v>L. I. Banxico</c:v>
                </c:pt>
              </c:strCache>
            </c:strRef>
          </c:tx>
          <c:spPr>
            <a:ln w="12700">
              <a:solidFill>
                <a:srgbClr val="F79646">
                  <a:lumMod val="75000"/>
                </a:srgbClr>
              </a:solidFill>
              <a:prstDash val="solid"/>
            </a:ln>
          </c:spPr>
          <c:marker>
            <c:symbol val="none"/>
          </c:marker>
          <c:dPt>
            <c:idx val="1"/>
            <c:bubble3D val="0"/>
            <c:extLst>
              <c:ext xmlns:c16="http://schemas.microsoft.com/office/drawing/2014/chart" uri="{C3380CC4-5D6E-409C-BE32-E72D297353CC}">
                <c16:uniqueId val="{0000007F-1C71-4507-A496-855CF8DAFCDE}"/>
              </c:ext>
            </c:extLst>
          </c:dPt>
          <c:xVal>
            <c:numRef>
              <c:f>'F30'!$Q$6:$Q$7</c:f>
              <c:numCache>
                <c:formatCode>General</c:formatCode>
                <c:ptCount val="2"/>
                <c:pt idx="0">
                  <c:v>106</c:v>
                </c:pt>
                <c:pt idx="1">
                  <c:v>1</c:v>
                </c:pt>
              </c:numCache>
            </c:numRef>
          </c:xVal>
          <c:yVal>
            <c:numRef>
              <c:f>'F30'!$P$6:$P$7</c:f>
              <c:numCache>
                <c:formatCode>General</c:formatCode>
                <c:ptCount val="2"/>
                <c:pt idx="0">
                  <c:v>2</c:v>
                </c:pt>
                <c:pt idx="1">
                  <c:v>2</c:v>
                </c:pt>
              </c:numCache>
            </c:numRef>
          </c:yVal>
          <c:smooth val="0"/>
          <c:extLst>
            <c:ext xmlns:c16="http://schemas.microsoft.com/office/drawing/2014/chart" uri="{C3380CC4-5D6E-409C-BE32-E72D297353CC}">
              <c16:uniqueId val="{00000080-1C71-4507-A496-855CF8DAFCDE}"/>
            </c:ext>
          </c:extLst>
        </c:ser>
        <c:ser>
          <c:idx val="4"/>
          <c:order val="4"/>
          <c:tx>
            <c:strRef>
              <c:f>'F30'!$O$9</c:f>
              <c:strCache>
                <c:ptCount val="1"/>
                <c:pt idx="0">
                  <c:v>L. S. Banxico</c:v>
                </c:pt>
              </c:strCache>
            </c:strRef>
          </c:tx>
          <c:spPr>
            <a:ln w="12700">
              <a:solidFill>
                <a:srgbClr val="F79646">
                  <a:lumMod val="75000"/>
                </a:srgbClr>
              </a:solidFill>
              <a:prstDash val="solid"/>
            </a:ln>
          </c:spPr>
          <c:marker>
            <c:symbol val="none"/>
          </c:marker>
          <c:xVal>
            <c:numRef>
              <c:f>'F30'!$Q$9:$Q$10</c:f>
              <c:numCache>
                <c:formatCode>General</c:formatCode>
                <c:ptCount val="2"/>
                <c:pt idx="0">
                  <c:v>106</c:v>
                </c:pt>
                <c:pt idx="1">
                  <c:v>1</c:v>
                </c:pt>
              </c:numCache>
            </c:numRef>
          </c:xVal>
          <c:yVal>
            <c:numRef>
              <c:f>'F30'!$P$9:$P$10</c:f>
              <c:numCache>
                <c:formatCode>General</c:formatCode>
                <c:ptCount val="2"/>
                <c:pt idx="0">
                  <c:v>4</c:v>
                </c:pt>
                <c:pt idx="1">
                  <c:v>4</c:v>
                </c:pt>
              </c:numCache>
            </c:numRef>
          </c:yVal>
          <c:smooth val="0"/>
          <c:extLst>
            <c:ext xmlns:c16="http://schemas.microsoft.com/office/drawing/2014/chart" uri="{C3380CC4-5D6E-409C-BE32-E72D297353CC}">
              <c16:uniqueId val="{00000081-1C71-4507-A496-855CF8DAFCDE}"/>
            </c:ext>
          </c:extLst>
        </c:ser>
        <c:dLbls>
          <c:showLegendKey val="0"/>
          <c:showVal val="0"/>
          <c:showCatName val="0"/>
          <c:showSerName val="0"/>
          <c:showPercent val="0"/>
          <c:showBubbleSize val="0"/>
        </c:dLbls>
        <c:axId val="125943168"/>
        <c:axId val="134166016"/>
      </c:scatterChart>
      <c:catAx>
        <c:axId val="125943168"/>
        <c:scaling>
          <c:orientation val="minMax"/>
        </c:scaling>
        <c:delete val="0"/>
        <c:axPos val="b"/>
        <c:numFmt formatCode="General" sourceLinked="1"/>
        <c:majorTickMark val="none"/>
        <c:minorTickMark val="none"/>
        <c:tickLblPos val="low"/>
        <c:spPr>
          <a:noFill/>
          <a:ln>
            <a:solidFill>
              <a:sysClr val="window" lastClr="FFFFFF">
                <a:lumMod val="75000"/>
              </a:sysClr>
            </a:solidFill>
          </a:ln>
        </c:spPr>
        <c:txPr>
          <a:bodyPr rot="-5400000" vert="horz"/>
          <a:lstStyle/>
          <a:p>
            <a:pPr>
              <a:defRPr/>
            </a:pPr>
            <a:endParaRPr lang="es-MX"/>
          </a:p>
        </c:txPr>
        <c:crossAx val="134166016"/>
        <c:crosses val="autoZero"/>
        <c:auto val="1"/>
        <c:lblAlgn val="ctr"/>
        <c:lblOffset val="100"/>
        <c:tickMarkSkip val="1"/>
        <c:noMultiLvlLbl val="0"/>
      </c:catAx>
      <c:valAx>
        <c:axId val="134166016"/>
        <c:scaling>
          <c:orientation val="minMax"/>
          <c:max val="9"/>
          <c:min val="1"/>
        </c:scaling>
        <c:delete val="0"/>
        <c:axPos val="l"/>
        <c:numFmt formatCode="0" sourceLinked="0"/>
        <c:majorTickMark val="none"/>
        <c:minorTickMark val="none"/>
        <c:tickLblPos val="nextTo"/>
        <c:spPr>
          <a:ln>
            <a:noFill/>
          </a:ln>
        </c:spPr>
        <c:crossAx val="125943168"/>
        <c:crosses val="autoZero"/>
        <c:crossBetween val="between"/>
      </c:valAx>
    </c:plotArea>
    <c:legend>
      <c:legendPos val="b"/>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'F30'!$F$6</c:f>
              <c:strCache>
                <c:ptCount val="1"/>
                <c:pt idx="0">
                  <c:v>Nacional</c:v>
                </c:pt>
              </c:strCache>
            </c:strRef>
          </c:tx>
          <c:spPr>
            <a:solidFill>
              <a:srgbClr val="FFC000"/>
            </a:solidFill>
            <a:ln w="0" cmpd="sng">
              <a:noFill/>
              <a:prstDash val="solid"/>
            </a:ln>
          </c:spPr>
          <c:invertIfNegative val="0"/>
          <c:dPt>
            <c:idx val="0"/>
            <c:invertIfNegative val="0"/>
            <c:bubble3D val="0"/>
            <c:extLst>
              <c:ext xmlns:c16="http://schemas.microsoft.com/office/drawing/2014/chart" uri="{C3380CC4-5D6E-409C-BE32-E72D297353CC}">
                <c16:uniqueId val="{00000000-5613-4D96-82B3-99764CF4ECCF}"/>
              </c:ext>
            </c:extLst>
          </c:dPt>
          <c:dPt>
            <c:idx val="1"/>
            <c:invertIfNegative val="0"/>
            <c:bubble3D val="0"/>
            <c:extLst>
              <c:ext xmlns:c16="http://schemas.microsoft.com/office/drawing/2014/chart" uri="{C3380CC4-5D6E-409C-BE32-E72D297353CC}">
                <c16:uniqueId val="{00000001-5613-4D96-82B3-99764CF4ECCF}"/>
              </c:ext>
            </c:extLst>
          </c:dPt>
          <c:dPt>
            <c:idx val="2"/>
            <c:invertIfNegative val="0"/>
            <c:bubble3D val="0"/>
            <c:extLst>
              <c:ext xmlns:c16="http://schemas.microsoft.com/office/drawing/2014/chart" uri="{C3380CC4-5D6E-409C-BE32-E72D297353CC}">
                <c16:uniqueId val="{00000002-5613-4D96-82B3-99764CF4ECCF}"/>
              </c:ext>
            </c:extLst>
          </c:dPt>
          <c:dPt>
            <c:idx val="3"/>
            <c:invertIfNegative val="0"/>
            <c:bubble3D val="0"/>
            <c:extLst>
              <c:ext xmlns:c16="http://schemas.microsoft.com/office/drawing/2014/chart" uri="{C3380CC4-5D6E-409C-BE32-E72D297353CC}">
                <c16:uniqueId val="{00000003-5613-4D96-82B3-99764CF4ECCF}"/>
              </c:ext>
            </c:extLst>
          </c:dPt>
          <c:dPt>
            <c:idx val="4"/>
            <c:invertIfNegative val="0"/>
            <c:bubble3D val="0"/>
            <c:extLst>
              <c:ext xmlns:c16="http://schemas.microsoft.com/office/drawing/2014/chart" uri="{C3380CC4-5D6E-409C-BE32-E72D297353CC}">
                <c16:uniqueId val="{00000004-5613-4D96-82B3-99764CF4ECCF}"/>
              </c:ext>
            </c:extLst>
          </c:dPt>
          <c:dPt>
            <c:idx val="5"/>
            <c:invertIfNegative val="0"/>
            <c:bubble3D val="0"/>
            <c:extLst>
              <c:ext xmlns:c16="http://schemas.microsoft.com/office/drawing/2014/chart" uri="{C3380CC4-5D6E-409C-BE32-E72D297353CC}">
                <c16:uniqueId val="{00000005-5613-4D96-82B3-99764CF4ECCF}"/>
              </c:ext>
            </c:extLst>
          </c:dPt>
          <c:dPt>
            <c:idx val="6"/>
            <c:invertIfNegative val="0"/>
            <c:bubble3D val="0"/>
            <c:extLst>
              <c:ext xmlns:c16="http://schemas.microsoft.com/office/drawing/2014/chart" uri="{C3380CC4-5D6E-409C-BE32-E72D297353CC}">
                <c16:uniqueId val="{00000006-5613-4D96-82B3-99764CF4ECCF}"/>
              </c:ext>
            </c:extLst>
          </c:dPt>
          <c:dPt>
            <c:idx val="7"/>
            <c:invertIfNegative val="0"/>
            <c:bubble3D val="0"/>
            <c:extLst>
              <c:ext xmlns:c16="http://schemas.microsoft.com/office/drawing/2014/chart" uri="{C3380CC4-5D6E-409C-BE32-E72D297353CC}">
                <c16:uniqueId val="{00000007-5613-4D96-82B3-99764CF4ECCF}"/>
              </c:ext>
            </c:extLst>
          </c:dPt>
          <c:dPt>
            <c:idx val="8"/>
            <c:invertIfNegative val="0"/>
            <c:bubble3D val="0"/>
            <c:extLst>
              <c:ext xmlns:c16="http://schemas.microsoft.com/office/drawing/2014/chart" uri="{C3380CC4-5D6E-409C-BE32-E72D297353CC}">
                <c16:uniqueId val="{00000008-5613-4D96-82B3-99764CF4ECCF}"/>
              </c:ext>
            </c:extLst>
          </c:dPt>
          <c:dPt>
            <c:idx val="9"/>
            <c:invertIfNegative val="0"/>
            <c:bubble3D val="0"/>
            <c:spPr>
              <a:solidFill>
                <a:srgbClr val="95682B"/>
              </a:solidFill>
              <a:ln w="0" cmpd="sng">
                <a:noFill/>
                <a:prstDash val="solid"/>
              </a:ln>
            </c:spPr>
            <c:extLst>
              <c:ext xmlns:c16="http://schemas.microsoft.com/office/drawing/2014/chart" uri="{C3380CC4-5D6E-409C-BE32-E72D297353CC}">
                <c16:uniqueId val="{0000000A-5613-4D96-82B3-99764CF4ECCF}"/>
              </c:ext>
            </c:extLst>
          </c:dPt>
          <c:dPt>
            <c:idx val="10"/>
            <c:invertIfNegative val="0"/>
            <c:bubble3D val="0"/>
            <c:extLst>
              <c:ext xmlns:c16="http://schemas.microsoft.com/office/drawing/2014/chart" uri="{C3380CC4-5D6E-409C-BE32-E72D297353CC}">
                <c16:uniqueId val="{0000000B-5613-4D96-82B3-99764CF4ECCF}"/>
              </c:ext>
            </c:extLst>
          </c:dPt>
          <c:dPt>
            <c:idx val="11"/>
            <c:invertIfNegative val="0"/>
            <c:bubble3D val="0"/>
            <c:extLst>
              <c:ext xmlns:c16="http://schemas.microsoft.com/office/drawing/2014/chart" uri="{C3380CC4-5D6E-409C-BE32-E72D297353CC}">
                <c16:uniqueId val="{0000000C-5613-4D96-82B3-99764CF4ECCF}"/>
              </c:ext>
            </c:extLst>
          </c:dPt>
          <c:dPt>
            <c:idx val="12"/>
            <c:invertIfNegative val="0"/>
            <c:bubble3D val="0"/>
            <c:extLst>
              <c:ext xmlns:c16="http://schemas.microsoft.com/office/drawing/2014/chart" uri="{C3380CC4-5D6E-409C-BE32-E72D297353CC}">
                <c16:uniqueId val="{0000000D-5613-4D96-82B3-99764CF4ECCF}"/>
              </c:ext>
            </c:extLst>
          </c:dPt>
          <c:dPt>
            <c:idx val="13"/>
            <c:invertIfNegative val="0"/>
            <c:bubble3D val="0"/>
            <c:extLst>
              <c:ext xmlns:c16="http://schemas.microsoft.com/office/drawing/2014/chart" uri="{C3380CC4-5D6E-409C-BE32-E72D297353CC}">
                <c16:uniqueId val="{0000000E-5613-4D96-82B3-99764CF4ECCF}"/>
              </c:ext>
            </c:extLst>
          </c:dPt>
          <c:dPt>
            <c:idx val="14"/>
            <c:invertIfNegative val="0"/>
            <c:bubble3D val="0"/>
            <c:extLst>
              <c:ext xmlns:c16="http://schemas.microsoft.com/office/drawing/2014/chart" uri="{C3380CC4-5D6E-409C-BE32-E72D297353CC}">
                <c16:uniqueId val="{0000000F-5613-4D96-82B3-99764CF4ECCF}"/>
              </c:ext>
            </c:extLst>
          </c:dPt>
          <c:dPt>
            <c:idx val="16"/>
            <c:invertIfNegative val="0"/>
            <c:bubble3D val="0"/>
            <c:extLst>
              <c:ext xmlns:c16="http://schemas.microsoft.com/office/drawing/2014/chart" uri="{C3380CC4-5D6E-409C-BE32-E72D297353CC}">
                <c16:uniqueId val="{00000010-5613-4D96-82B3-99764CF4ECCF}"/>
              </c:ext>
            </c:extLst>
          </c:dPt>
          <c:dPt>
            <c:idx val="17"/>
            <c:invertIfNegative val="0"/>
            <c:bubble3D val="0"/>
            <c:extLst>
              <c:ext xmlns:c16="http://schemas.microsoft.com/office/drawing/2014/chart" uri="{C3380CC4-5D6E-409C-BE32-E72D297353CC}">
                <c16:uniqueId val="{00000011-5613-4D96-82B3-99764CF4ECCF}"/>
              </c:ext>
            </c:extLst>
          </c:dPt>
          <c:dPt>
            <c:idx val="18"/>
            <c:invertIfNegative val="0"/>
            <c:bubble3D val="0"/>
            <c:extLst>
              <c:ext xmlns:c16="http://schemas.microsoft.com/office/drawing/2014/chart" uri="{C3380CC4-5D6E-409C-BE32-E72D297353CC}">
                <c16:uniqueId val="{00000012-5613-4D96-82B3-99764CF4ECCF}"/>
              </c:ext>
            </c:extLst>
          </c:dPt>
          <c:dPt>
            <c:idx val="19"/>
            <c:invertIfNegative val="0"/>
            <c:bubble3D val="0"/>
            <c:extLst>
              <c:ext xmlns:c16="http://schemas.microsoft.com/office/drawing/2014/chart" uri="{C3380CC4-5D6E-409C-BE32-E72D297353CC}">
                <c16:uniqueId val="{00000013-5613-4D96-82B3-99764CF4ECCF}"/>
              </c:ext>
            </c:extLst>
          </c:dPt>
          <c:dPt>
            <c:idx val="20"/>
            <c:invertIfNegative val="0"/>
            <c:bubble3D val="0"/>
            <c:extLst>
              <c:ext xmlns:c16="http://schemas.microsoft.com/office/drawing/2014/chart" uri="{C3380CC4-5D6E-409C-BE32-E72D297353CC}">
                <c16:uniqueId val="{00000014-5613-4D96-82B3-99764CF4ECCF}"/>
              </c:ext>
            </c:extLst>
          </c:dPt>
          <c:dPt>
            <c:idx val="22"/>
            <c:invertIfNegative val="0"/>
            <c:bubble3D val="0"/>
            <c:spPr>
              <a:solidFill>
                <a:srgbClr val="95682B"/>
              </a:solidFill>
              <a:ln w="0" cmpd="sng">
                <a:noFill/>
                <a:prstDash val="solid"/>
              </a:ln>
            </c:spPr>
            <c:extLst>
              <c:ext xmlns:c16="http://schemas.microsoft.com/office/drawing/2014/chart" uri="{C3380CC4-5D6E-409C-BE32-E72D297353CC}">
                <c16:uniqueId val="{00000016-5613-4D96-82B3-99764CF4ECCF}"/>
              </c:ext>
            </c:extLst>
          </c:dPt>
          <c:dPt>
            <c:idx val="23"/>
            <c:invertIfNegative val="0"/>
            <c:bubble3D val="0"/>
            <c:extLst>
              <c:ext xmlns:c16="http://schemas.microsoft.com/office/drawing/2014/chart" uri="{C3380CC4-5D6E-409C-BE32-E72D297353CC}">
                <c16:uniqueId val="{00000017-5613-4D96-82B3-99764CF4ECCF}"/>
              </c:ext>
            </c:extLst>
          </c:dPt>
          <c:dPt>
            <c:idx val="24"/>
            <c:invertIfNegative val="0"/>
            <c:bubble3D val="0"/>
            <c:extLst>
              <c:ext xmlns:c16="http://schemas.microsoft.com/office/drawing/2014/chart" uri="{C3380CC4-5D6E-409C-BE32-E72D297353CC}">
                <c16:uniqueId val="{00000018-5613-4D96-82B3-99764CF4ECCF}"/>
              </c:ext>
            </c:extLst>
          </c:dPt>
          <c:dPt>
            <c:idx val="26"/>
            <c:invertIfNegative val="0"/>
            <c:bubble3D val="0"/>
            <c:extLst>
              <c:ext xmlns:c16="http://schemas.microsoft.com/office/drawing/2014/chart" uri="{C3380CC4-5D6E-409C-BE32-E72D297353CC}">
                <c16:uniqueId val="{00000019-5613-4D96-82B3-99764CF4ECCF}"/>
              </c:ext>
            </c:extLst>
          </c:dPt>
          <c:dPt>
            <c:idx val="27"/>
            <c:invertIfNegative val="0"/>
            <c:bubble3D val="0"/>
            <c:extLst>
              <c:ext xmlns:c16="http://schemas.microsoft.com/office/drawing/2014/chart" uri="{C3380CC4-5D6E-409C-BE32-E72D297353CC}">
                <c16:uniqueId val="{0000001A-5613-4D96-82B3-99764CF4ECCF}"/>
              </c:ext>
            </c:extLst>
          </c:dPt>
          <c:dPt>
            <c:idx val="28"/>
            <c:invertIfNegative val="0"/>
            <c:bubble3D val="0"/>
            <c:extLst>
              <c:ext xmlns:c16="http://schemas.microsoft.com/office/drawing/2014/chart" uri="{C3380CC4-5D6E-409C-BE32-E72D297353CC}">
                <c16:uniqueId val="{0000001B-5613-4D96-82B3-99764CF4ECCF}"/>
              </c:ext>
            </c:extLst>
          </c:dPt>
          <c:dPt>
            <c:idx val="30"/>
            <c:invertIfNegative val="0"/>
            <c:bubble3D val="0"/>
            <c:extLst>
              <c:ext xmlns:c16="http://schemas.microsoft.com/office/drawing/2014/chart" uri="{C3380CC4-5D6E-409C-BE32-E72D297353CC}">
                <c16:uniqueId val="{0000001C-5613-4D96-82B3-99764CF4ECCF}"/>
              </c:ext>
            </c:extLst>
          </c:dPt>
          <c:dPt>
            <c:idx val="31"/>
            <c:invertIfNegative val="0"/>
            <c:bubble3D val="0"/>
            <c:extLst>
              <c:ext xmlns:c16="http://schemas.microsoft.com/office/drawing/2014/chart" uri="{C3380CC4-5D6E-409C-BE32-E72D297353CC}">
                <c16:uniqueId val="{0000001D-5613-4D96-82B3-99764CF4ECCF}"/>
              </c:ext>
            </c:extLst>
          </c:dPt>
          <c:dPt>
            <c:idx val="32"/>
            <c:invertIfNegative val="0"/>
            <c:bubble3D val="0"/>
            <c:extLst>
              <c:ext xmlns:c16="http://schemas.microsoft.com/office/drawing/2014/chart" uri="{C3380CC4-5D6E-409C-BE32-E72D297353CC}">
                <c16:uniqueId val="{0000001E-5613-4D96-82B3-99764CF4ECCF}"/>
              </c:ext>
            </c:extLst>
          </c:dPt>
          <c:dPt>
            <c:idx val="34"/>
            <c:invertIfNegative val="0"/>
            <c:bubble3D val="0"/>
            <c:spPr>
              <a:solidFill>
                <a:srgbClr val="95682B"/>
              </a:solidFill>
              <a:ln w="0" cmpd="sng">
                <a:noFill/>
                <a:prstDash val="solid"/>
              </a:ln>
            </c:spPr>
            <c:extLst>
              <c:ext xmlns:c16="http://schemas.microsoft.com/office/drawing/2014/chart" uri="{C3380CC4-5D6E-409C-BE32-E72D297353CC}">
                <c16:uniqueId val="{00000020-5613-4D96-82B3-99764CF4ECCF}"/>
              </c:ext>
            </c:extLst>
          </c:dPt>
          <c:dPt>
            <c:idx val="35"/>
            <c:invertIfNegative val="0"/>
            <c:bubble3D val="0"/>
            <c:extLst>
              <c:ext xmlns:c16="http://schemas.microsoft.com/office/drawing/2014/chart" uri="{C3380CC4-5D6E-409C-BE32-E72D297353CC}">
                <c16:uniqueId val="{00000021-5613-4D96-82B3-99764CF4ECCF}"/>
              </c:ext>
            </c:extLst>
          </c:dPt>
          <c:dPt>
            <c:idx val="36"/>
            <c:invertIfNegative val="0"/>
            <c:bubble3D val="0"/>
            <c:extLst>
              <c:ext xmlns:c16="http://schemas.microsoft.com/office/drawing/2014/chart" uri="{C3380CC4-5D6E-409C-BE32-E72D297353CC}">
                <c16:uniqueId val="{00000022-5613-4D96-82B3-99764CF4ECCF}"/>
              </c:ext>
            </c:extLst>
          </c:dPt>
          <c:dPt>
            <c:idx val="37"/>
            <c:invertIfNegative val="0"/>
            <c:bubble3D val="0"/>
            <c:extLst>
              <c:ext xmlns:c16="http://schemas.microsoft.com/office/drawing/2014/chart" uri="{C3380CC4-5D6E-409C-BE32-E72D297353CC}">
                <c16:uniqueId val="{00000023-5613-4D96-82B3-99764CF4ECCF}"/>
              </c:ext>
            </c:extLst>
          </c:dPt>
          <c:dPt>
            <c:idx val="38"/>
            <c:invertIfNegative val="0"/>
            <c:bubble3D val="0"/>
            <c:extLst>
              <c:ext xmlns:c16="http://schemas.microsoft.com/office/drawing/2014/chart" uri="{C3380CC4-5D6E-409C-BE32-E72D297353CC}">
                <c16:uniqueId val="{00000024-5613-4D96-82B3-99764CF4ECCF}"/>
              </c:ext>
            </c:extLst>
          </c:dPt>
          <c:dPt>
            <c:idx val="39"/>
            <c:invertIfNegative val="0"/>
            <c:bubble3D val="0"/>
            <c:extLst>
              <c:ext xmlns:c16="http://schemas.microsoft.com/office/drawing/2014/chart" uri="{C3380CC4-5D6E-409C-BE32-E72D297353CC}">
                <c16:uniqueId val="{00000025-5613-4D96-82B3-99764CF4ECCF}"/>
              </c:ext>
            </c:extLst>
          </c:dPt>
          <c:dPt>
            <c:idx val="40"/>
            <c:invertIfNegative val="0"/>
            <c:bubble3D val="0"/>
            <c:extLst>
              <c:ext xmlns:c16="http://schemas.microsoft.com/office/drawing/2014/chart" uri="{C3380CC4-5D6E-409C-BE32-E72D297353CC}">
                <c16:uniqueId val="{00000026-5613-4D96-82B3-99764CF4ECCF}"/>
              </c:ext>
            </c:extLst>
          </c:dPt>
          <c:dPt>
            <c:idx val="42"/>
            <c:invertIfNegative val="0"/>
            <c:bubble3D val="0"/>
            <c:extLst>
              <c:ext xmlns:c16="http://schemas.microsoft.com/office/drawing/2014/chart" uri="{C3380CC4-5D6E-409C-BE32-E72D297353CC}">
                <c16:uniqueId val="{00000027-5613-4D96-82B3-99764CF4ECCF}"/>
              </c:ext>
            </c:extLst>
          </c:dPt>
          <c:dPt>
            <c:idx val="43"/>
            <c:invertIfNegative val="0"/>
            <c:bubble3D val="0"/>
            <c:extLst>
              <c:ext xmlns:c16="http://schemas.microsoft.com/office/drawing/2014/chart" uri="{C3380CC4-5D6E-409C-BE32-E72D297353CC}">
                <c16:uniqueId val="{00000028-5613-4D96-82B3-99764CF4ECCF}"/>
              </c:ext>
            </c:extLst>
          </c:dPt>
          <c:dPt>
            <c:idx val="44"/>
            <c:invertIfNegative val="0"/>
            <c:bubble3D val="0"/>
            <c:extLst>
              <c:ext xmlns:c16="http://schemas.microsoft.com/office/drawing/2014/chart" uri="{C3380CC4-5D6E-409C-BE32-E72D297353CC}">
                <c16:uniqueId val="{00000029-5613-4D96-82B3-99764CF4ECCF}"/>
              </c:ext>
            </c:extLst>
          </c:dPt>
          <c:dPt>
            <c:idx val="45"/>
            <c:invertIfNegative val="0"/>
            <c:bubble3D val="0"/>
            <c:spPr>
              <a:solidFill>
                <a:srgbClr val="95682B"/>
              </a:solidFill>
              <a:ln w="0" cmpd="sng">
                <a:noFill/>
                <a:prstDash val="solid"/>
              </a:ln>
            </c:spPr>
            <c:extLst>
              <c:ext xmlns:c16="http://schemas.microsoft.com/office/drawing/2014/chart" uri="{C3380CC4-5D6E-409C-BE32-E72D297353CC}">
                <c16:uniqueId val="{0000002B-5613-4D96-82B3-99764CF4ECCF}"/>
              </c:ext>
            </c:extLst>
          </c:dPt>
          <c:dPt>
            <c:idx val="46"/>
            <c:invertIfNegative val="0"/>
            <c:bubble3D val="0"/>
            <c:extLst>
              <c:ext xmlns:c16="http://schemas.microsoft.com/office/drawing/2014/chart" uri="{C3380CC4-5D6E-409C-BE32-E72D297353CC}">
                <c16:uniqueId val="{0000002C-5613-4D96-82B3-99764CF4ECCF}"/>
              </c:ext>
            </c:extLst>
          </c:dPt>
          <c:dPt>
            <c:idx val="47"/>
            <c:invertIfNegative val="0"/>
            <c:bubble3D val="0"/>
            <c:extLst>
              <c:ext xmlns:c16="http://schemas.microsoft.com/office/drawing/2014/chart" uri="{C3380CC4-5D6E-409C-BE32-E72D297353CC}">
                <c16:uniqueId val="{0000002D-5613-4D96-82B3-99764CF4ECCF}"/>
              </c:ext>
            </c:extLst>
          </c:dPt>
          <c:dPt>
            <c:idx val="48"/>
            <c:invertIfNegative val="0"/>
            <c:bubble3D val="0"/>
            <c:extLst>
              <c:ext xmlns:c16="http://schemas.microsoft.com/office/drawing/2014/chart" uri="{C3380CC4-5D6E-409C-BE32-E72D297353CC}">
                <c16:uniqueId val="{0000002E-5613-4D96-82B3-99764CF4ECCF}"/>
              </c:ext>
            </c:extLst>
          </c:dPt>
          <c:dPt>
            <c:idx val="49"/>
            <c:invertIfNegative val="0"/>
            <c:bubble3D val="0"/>
            <c:extLst>
              <c:ext xmlns:c16="http://schemas.microsoft.com/office/drawing/2014/chart" uri="{C3380CC4-5D6E-409C-BE32-E72D297353CC}">
                <c16:uniqueId val="{0000002F-5613-4D96-82B3-99764CF4ECCF}"/>
              </c:ext>
            </c:extLst>
          </c:dPt>
          <c:dPt>
            <c:idx val="50"/>
            <c:invertIfNegative val="0"/>
            <c:bubble3D val="0"/>
            <c:extLst>
              <c:ext xmlns:c16="http://schemas.microsoft.com/office/drawing/2014/chart" uri="{C3380CC4-5D6E-409C-BE32-E72D297353CC}">
                <c16:uniqueId val="{00000030-5613-4D96-82B3-99764CF4ECCF}"/>
              </c:ext>
            </c:extLst>
          </c:dPt>
          <c:dPt>
            <c:idx val="51"/>
            <c:invertIfNegative val="0"/>
            <c:bubble3D val="0"/>
            <c:extLst>
              <c:ext xmlns:c16="http://schemas.microsoft.com/office/drawing/2014/chart" uri="{C3380CC4-5D6E-409C-BE32-E72D297353CC}">
                <c16:uniqueId val="{00000031-5613-4D96-82B3-99764CF4ECCF}"/>
              </c:ext>
            </c:extLst>
          </c:dPt>
          <c:dPt>
            <c:idx val="52"/>
            <c:invertIfNegative val="0"/>
            <c:bubble3D val="0"/>
            <c:extLst>
              <c:ext xmlns:c16="http://schemas.microsoft.com/office/drawing/2014/chart" uri="{C3380CC4-5D6E-409C-BE32-E72D297353CC}">
                <c16:uniqueId val="{00000032-5613-4D96-82B3-99764CF4ECCF}"/>
              </c:ext>
            </c:extLst>
          </c:dPt>
          <c:dPt>
            <c:idx val="53"/>
            <c:invertIfNegative val="0"/>
            <c:bubble3D val="0"/>
            <c:extLst>
              <c:ext xmlns:c16="http://schemas.microsoft.com/office/drawing/2014/chart" uri="{C3380CC4-5D6E-409C-BE32-E72D297353CC}">
                <c16:uniqueId val="{00000033-5613-4D96-82B3-99764CF4ECCF}"/>
              </c:ext>
            </c:extLst>
          </c:dPt>
          <c:dPt>
            <c:idx val="54"/>
            <c:invertIfNegative val="0"/>
            <c:bubble3D val="0"/>
            <c:extLst>
              <c:ext xmlns:c16="http://schemas.microsoft.com/office/drawing/2014/chart" uri="{C3380CC4-5D6E-409C-BE32-E72D297353CC}">
                <c16:uniqueId val="{00000034-5613-4D96-82B3-99764CF4ECCF}"/>
              </c:ext>
            </c:extLst>
          </c:dPt>
          <c:dPt>
            <c:idx val="55"/>
            <c:invertIfNegative val="0"/>
            <c:bubble3D val="0"/>
            <c:extLst>
              <c:ext xmlns:c16="http://schemas.microsoft.com/office/drawing/2014/chart" uri="{C3380CC4-5D6E-409C-BE32-E72D297353CC}">
                <c16:uniqueId val="{00000035-5613-4D96-82B3-99764CF4ECCF}"/>
              </c:ext>
            </c:extLst>
          </c:dPt>
          <c:dPt>
            <c:idx val="56"/>
            <c:invertIfNegative val="0"/>
            <c:bubble3D val="0"/>
            <c:extLst>
              <c:ext xmlns:c16="http://schemas.microsoft.com/office/drawing/2014/chart" uri="{C3380CC4-5D6E-409C-BE32-E72D297353CC}">
                <c16:uniqueId val="{00000036-5613-4D96-82B3-99764CF4ECCF}"/>
              </c:ext>
            </c:extLst>
          </c:dPt>
          <c:dPt>
            <c:idx val="57"/>
            <c:invertIfNegative val="0"/>
            <c:bubble3D val="0"/>
            <c:spPr>
              <a:solidFill>
                <a:srgbClr val="95682B"/>
              </a:solidFill>
              <a:ln w="0" cmpd="sng">
                <a:noFill/>
                <a:prstDash val="solid"/>
              </a:ln>
            </c:spPr>
            <c:extLst>
              <c:ext xmlns:c16="http://schemas.microsoft.com/office/drawing/2014/chart" uri="{C3380CC4-5D6E-409C-BE32-E72D297353CC}">
                <c16:uniqueId val="{00000038-5613-4D96-82B3-99764CF4ECCF}"/>
              </c:ext>
            </c:extLst>
          </c:dPt>
          <c:dPt>
            <c:idx val="58"/>
            <c:invertIfNegative val="0"/>
            <c:bubble3D val="0"/>
            <c:extLst>
              <c:ext xmlns:c16="http://schemas.microsoft.com/office/drawing/2014/chart" uri="{C3380CC4-5D6E-409C-BE32-E72D297353CC}">
                <c16:uniqueId val="{00000039-5613-4D96-82B3-99764CF4ECCF}"/>
              </c:ext>
            </c:extLst>
          </c:dPt>
          <c:dPt>
            <c:idx val="59"/>
            <c:invertIfNegative val="0"/>
            <c:bubble3D val="0"/>
            <c:extLst>
              <c:ext xmlns:c16="http://schemas.microsoft.com/office/drawing/2014/chart" uri="{C3380CC4-5D6E-409C-BE32-E72D297353CC}">
                <c16:uniqueId val="{0000003A-5613-4D96-82B3-99764CF4ECCF}"/>
              </c:ext>
            </c:extLst>
          </c:dPt>
          <c:dPt>
            <c:idx val="60"/>
            <c:invertIfNegative val="0"/>
            <c:bubble3D val="0"/>
            <c:extLst>
              <c:ext xmlns:c16="http://schemas.microsoft.com/office/drawing/2014/chart" uri="{C3380CC4-5D6E-409C-BE32-E72D297353CC}">
                <c16:uniqueId val="{0000003B-5613-4D96-82B3-99764CF4ECCF}"/>
              </c:ext>
            </c:extLst>
          </c:dPt>
          <c:dPt>
            <c:idx val="61"/>
            <c:invertIfNegative val="0"/>
            <c:bubble3D val="0"/>
            <c:extLst>
              <c:ext xmlns:c16="http://schemas.microsoft.com/office/drawing/2014/chart" uri="{C3380CC4-5D6E-409C-BE32-E72D297353CC}">
                <c16:uniqueId val="{0000003C-5613-4D96-82B3-99764CF4ECCF}"/>
              </c:ext>
            </c:extLst>
          </c:dPt>
          <c:dPt>
            <c:idx val="62"/>
            <c:invertIfNegative val="0"/>
            <c:bubble3D val="0"/>
            <c:extLst>
              <c:ext xmlns:c16="http://schemas.microsoft.com/office/drawing/2014/chart" uri="{C3380CC4-5D6E-409C-BE32-E72D297353CC}">
                <c16:uniqueId val="{0000003D-5613-4D96-82B3-99764CF4ECCF}"/>
              </c:ext>
            </c:extLst>
          </c:dPt>
          <c:dPt>
            <c:idx val="63"/>
            <c:invertIfNegative val="0"/>
            <c:bubble3D val="0"/>
            <c:extLst>
              <c:ext xmlns:c16="http://schemas.microsoft.com/office/drawing/2014/chart" uri="{C3380CC4-5D6E-409C-BE32-E72D297353CC}">
                <c16:uniqueId val="{0000003E-5613-4D96-82B3-99764CF4ECCF}"/>
              </c:ext>
            </c:extLst>
          </c:dPt>
          <c:dPt>
            <c:idx val="64"/>
            <c:invertIfNegative val="0"/>
            <c:bubble3D val="0"/>
            <c:extLst>
              <c:ext xmlns:c16="http://schemas.microsoft.com/office/drawing/2014/chart" uri="{C3380CC4-5D6E-409C-BE32-E72D297353CC}">
                <c16:uniqueId val="{0000003F-5613-4D96-82B3-99764CF4ECCF}"/>
              </c:ext>
            </c:extLst>
          </c:dPt>
          <c:dPt>
            <c:idx val="65"/>
            <c:invertIfNegative val="0"/>
            <c:bubble3D val="0"/>
            <c:extLst>
              <c:ext xmlns:c16="http://schemas.microsoft.com/office/drawing/2014/chart" uri="{C3380CC4-5D6E-409C-BE32-E72D297353CC}">
                <c16:uniqueId val="{00000040-5613-4D96-82B3-99764CF4ECCF}"/>
              </c:ext>
            </c:extLst>
          </c:dPt>
          <c:dPt>
            <c:idx val="66"/>
            <c:invertIfNegative val="0"/>
            <c:bubble3D val="0"/>
            <c:extLst>
              <c:ext xmlns:c16="http://schemas.microsoft.com/office/drawing/2014/chart" uri="{C3380CC4-5D6E-409C-BE32-E72D297353CC}">
                <c16:uniqueId val="{00000041-5613-4D96-82B3-99764CF4ECCF}"/>
              </c:ext>
            </c:extLst>
          </c:dPt>
          <c:dPt>
            <c:idx val="67"/>
            <c:invertIfNegative val="0"/>
            <c:bubble3D val="0"/>
            <c:extLst>
              <c:ext xmlns:c16="http://schemas.microsoft.com/office/drawing/2014/chart" uri="{C3380CC4-5D6E-409C-BE32-E72D297353CC}">
                <c16:uniqueId val="{00000042-5613-4D96-82B3-99764CF4ECCF}"/>
              </c:ext>
            </c:extLst>
          </c:dPt>
          <c:dPt>
            <c:idx val="68"/>
            <c:invertIfNegative val="0"/>
            <c:bubble3D val="0"/>
            <c:extLst>
              <c:ext xmlns:c16="http://schemas.microsoft.com/office/drawing/2014/chart" uri="{C3380CC4-5D6E-409C-BE32-E72D297353CC}">
                <c16:uniqueId val="{00000043-5613-4D96-82B3-99764CF4ECCF}"/>
              </c:ext>
            </c:extLst>
          </c:dPt>
          <c:dPt>
            <c:idx val="70"/>
            <c:invertIfNegative val="0"/>
            <c:bubble3D val="0"/>
            <c:spPr>
              <a:solidFill>
                <a:srgbClr val="95682B"/>
              </a:solidFill>
              <a:ln w="0" cmpd="sng">
                <a:noFill/>
                <a:prstDash val="solid"/>
              </a:ln>
            </c:spPr>
            <c:extLst>
              <c:ext xmlns:c16="http://schemas.microsoft.com/office/drawing/2014/chart" uri="{C3380CC4-5D6E-409C-BE32-E72D297353CC}">
                <c16:uniqueId val="{00000045-5613-4D96-82B3-99764CF4ECCF}"/>
              </c:ext>
            </c:extLst>
          </c:dPt>
          <c:dPt>
            <c:idx val="71"/>
            <c:invertIfNegative val="0"/>
            <c:bubble3D val="0"/>
            <c:extLst>
              <c:ext xmlns:c16="http://schemas.microsoft.com/office/drawing/2014/chart" uri="{C3380CC4-5D6E-409C-BE32-E72D297353CC}">
                <c16:uniqueId val="{00000046-5613-4D96-82B3-99764CF4ECCF}"/>
              </c:ext>
            </c:extLst>
          </c:dPt>
          <c:dPt>
            <c:idx val="72"/>
            <c:invertIfNegative val="0"/>
            <c:bubble3D val="0"/>
            <c:extLst>
              <c:ext xmlns:c16="http://schemas.microsoft.com/office/drawing/2014/chart" uri="{C3380CC4-5D6E-409C-BE32-E72D297353CC}">
                <c16:uniqueId val="{00000047-5613-4D96-82B3-99764CF4ECCF}"/>
              </c:ext>
            </c:extLst>
          </c:dPt>
          <c:dPt>
            <c:idx val="73"/>
            <c:invertIfNegative val="0"/>
            <c:bubble3D val="0"/>
            <c:extLst>
              <c:ext xmlns:c16="http://schemas.microsoft.com/office/drawing/2014/chart" uri="{C3380CC4-5D6E-409C-BE32-E72D297353CC}">
                <c16:uniqueId val="{00000048-5613-4D96-82B3-99764CF4ECCF}"/>
              </c:ext>
            </c:extLst>
          </c:dPt>
          <c:dPt>
            <c:idx val="74"/>
            <c:invertIfNegative val="0"/>
            <c:bubble3D val="0"/>
            <c:extLst>
              <c:ext xmlns:c16="http://schemas.microsoft.com/office/drawing/2014/chart" uri="{C3380CC4-5D6E-409C-BE32-E72D297353CC}">
                <c16:uniqueId val="{00000049-5613-4D96-82B3-99764CF4ECCF}"/>
              </c:ext>
            </c:extLst>
          </c:dPt>
          <c:dPt>
            <c:idx val="75"/>
            <c:invertIfNegative val="0"/>
            <c:bubble3D val="0"/>
            <c:extLst>
              <c:ext xmlns:c16="http://schemas.microsoft.com/office/drawing/2014/chart" uri="{C3380CC4-5D6E-409C-BE32-E72D297353CC}">
                <c16:uniqueId val="{0000004A-5613-4D96-82B3-99764CF4ECCF}"/>
              </c:ext>
            </c:extLst>
          </c:dPt>
          <c:dPt>
            <c:idx val="76"/>
            <c:invertIfNegative val="0"/>
            <c:bubble3D val="0"/>
            <c:extLst>
              <c:ext xmlns:c16="http://schemas.microsoft.com/office/drawing/2014/chart" uri="{C3380CC4-5D6E-409C-BE32-E72D297353CC}">
                <c16:uniqueId val="{0000004B-5613-4D96-82B3-99764CF4ECCF}"/>
              </c:ext>
            </c:extLst>
          </c:dPt>
          <c:dPt>
            <c:idx val="77"/>
            <c:invertIfNegative val="0"/>
            <c:bubble3D val="0"/>
            <c:extLst>
              <c:ext xmlns:c16="http://schemas.microsoft.com/office/drawing/2014/chart" uri="{C3380CC4-5D6E-409C-BE32-E72D297353CC}">
                <c16:uniqueId val="{0000004C-5613-4D96-82B3-99764CF4ECCF}"/>
              </c:ext>
            </c:extLst>
          </c:dPt>
          <c:dPt>
            <c:idx val="78"/>
            <c:invertIfNegative val="0"/>
            <c:bubble3D val="0"/>
            <c:extLst>
              <c:ext xmlns:c16="http://schemas.microsoft.com/office/drawing/2014/chart" uri="{C3380CC4-5D6E-409C-BE32-E72D297353CC}">
                <c16:uniqueId val="{0000004D-5613-4D96-82B3-99764CF4ECCF}"/>
              </c:ext>
            </c:extLst>
          </c:dPt>
          <c:dPt>
            <c:idx val="79"/>
            <c:invertIfNegative val="0"/>
            <c:bubble3D val="0"/>
            <c:extLst>
              <c:ext xmlns:c16="http://schemas.microsoft.com/office/drawing/2014/chart" uri="{C3380CC4-5D6E-409C-BE32-E72D297353CC}">
                <c16:uniqueId val="{0000004E-5613-4D96-82B3-99764CF4ECCF}"/>
              </c:ext>
            </c:extLst>
          </c:dPt>
          <c:dPt>
            <c:idx val="80"/>
            <c:invertIfNegative val="0"/>
            <c:bubble3D val="0"/>
            <c:extLst>
              <c:ext xmlns:c16="http://schemas.microsoft.com/office/drawing/2014/chart" uri="{C3380CC4-5D6E-409C-BE32-E72D297353CC}">
                <c16:uniqueId val="{0000004F-5613-4D96-82B3-99764CF4ECCF}"/>
              </c:ext>
            </c:extLst>
          </c:dPt>
          <c:dPt>
            <c:idx val="81"/>
            <c:invertIfNegative val="0"/>
            <c:bubble3D val="0"/>
            <c:spPr>
              <a:solidFill>
                <a:srgbClr val="95682B"/>
              </a:solidFill>
              <a:ln w="0" cmpd="sng">
                <a:noFill/>
                <a:prstDash val="solid"/>
              </a:ln>
            </c:spPr>
            <c:extLst>
              <c:ext xmlns:c16="http://schemas.microsoft.com/office/drawing/2014/chart" uri="{C3380CC4-5D6E-409C-BE32-E72D297353CC}">
                <c16:uniqueId val="{00000051-5613-4D96-82B3-99764CF4ECCF}"/>
              </c:ext>
            </c:extLst>
          </c:dPt>
          <c:dPt>
            <c:idx val="82"/>
            <c:invertIfNegative val="0"/>
            <c:bubble3D val="0"/>
            <c:extLst>
              <c:ext xmlns:c16="http://schemas.microsoft.com/office/drawing/2014/chart" uri="{C3380CC4-5D6E-409C-BE32-E72D297353CC}">
                <c16:uniqueId val="{00000052-5613-4D96-82B3-99764CF4ECCF}"/>
              </c:ext>
            </c:extLst>
          </c:dPt>
          <c:dPt>
            <c:idx val="83"/>
            <c:invertIfNegative val="0"/>
            <c:bubble3D val="0"/>
            <c:extLst>
              <c:ext xmlns:c16="http://schemas.microsoft.com/office/drawing/2014/chart" uri="{C3380CC4-5D6E-409C-BE32-E72D297353CC}">
                <c16:uniqueId val="{00000053-5613-4D96-82B3-99764CF4ECCF}"/>
              </c:ext>
            </c:extLst>
          </c:dPt>
          <c:dPt>
            <c:idx val="84"/>
            <c:invertIfNegative val="0"/>
            <c:bubble3D val="0"/>
            <c:extLst>
              <c:ext xmlns:c16="http://schemas.microsoft.com/office/drawing/2014/chart" uri="{C3380CC4-5D6E-409C-BE32-E72D297353CC}">
                <c16:uniqueId val="{00000054-5613-4D96-82B3-99764CF4ECCF}"/>
              </c:ext>
            </c:extLst>
          </c:dPt>
          <c:dPt>
            <c:idx val="85"/>
            <c:invertIfNegative val="0"/>
            <c:bubble3D val="0"/>
            <c:extLst>
              <c:ext xmlns:c16="http://schemas.microsoft.com/office/drawing/2014/chart" uri="{C3380CC4-5D6E-409C-BE32-E72D297353CC}">
                <c16:uniqueId val="{00000055-5613-4D96-82B3-99764CF4ECCF}"/>
              </c:ext>
            </c:extLst>
          </c:dPt>
          <c:dPt>
            <c:idx val="86"/>
            <c:invertIfNegative val="0"/>
            <c:bubble3D val="0"/>
            <c:extLst>
              <c:ext xmlns:c16="http://schemas.microsoft.com/office/drawing/2014/chart" uri="{C3380CC4-5D6E-409C-BE32-E72D297353CC}">
                <c16:uniqueId val="{00000056-5613-4D96-82B3-99764CF4ECCF}"/>
              </c:ext>
            </c:extLst>
          </c:dPt>
          <c:dPt>
            <c:idx val="87"/>
            <c:invertIfNegative val="0"/>
            <c:bubble3D val="0"/>
            <c:extLst>
              <c:ext xmlns:c16="http://schemas.microsoft.com/office/drawing/2014/chart" uri="{C3380CC4-5D6E-409C-BE32-E72D297353CC}">
                <c16:uniqueId val="{00000057-5613-4D96-82B3-99764CF4ECCF}"/>
              </c:ext>
            </c:extLst>
          </c:dPt>
          <c:dPt>
            <c:idx val="88"/>
            <c:invertIfNegative val="0"/>
            <c:bubble3D val="0"/>
            <c:extLst>
              <c:ext xmlns:c16="http://schemas.microsoft.com/office/drawing/2014/chart" uri="{C3380CC4-5D6E-409C-BE32-E72D297353CC}">
                <c16:uniqueId val="{00000058-5613-4D96-82B3-99764CF4ECCF}"/>
              </c:ext>
            </c:extLst>
          </c:dPt>
          <c:dPt>
            <c:idx val="89"/>
            <c:invertIfNegative val="0"/>
            <c:bubble3D val="0"/>
            <c:extLst>
              <c:ext xmlns:c16="http://schemas.microsoft.com/office/drawing/2014/chart" uri="{C3380CC4-5D6E-409C-BE32-E72D297353CC}">
                <c16:uniqueId val="{00000059-5613-4D96-82B3-99764CF4ECCF}"/>
              </c:ext>
            </c:extLst>
          </c:dPt>
          <c:dPt>
            <c:idx val="90"/>
            <c:invertIfNegative val="0"/>
            <c:bubble3D val="0"/>
            <c:extLst>
              <c:ext xmlns:c16="http://schemas.microsoft.com/office/drawing/2014/chart" uri="{C3380CC4-5D6E-409C-BE32-E72D297353CC}">
                <c16:uniqueId val="{0000005A-5613-4D96-82B3-99764CF4ECCF}"/>
              </c:ext>
            </c:extLst>
          </c:dPt>
          <c:dPt>
            <c:idx val="91"/>
            <c:invertIfNegative val="0"/>
            <c:bubble3D val="0"/>
            <c:extLst>
              <c:ext xmlns:c16="http://schemas.microsoft.com/office/drawing/2014/chart" uri="{C3380CC4-5D6E-409C-BE32-E72D297353CC}">
                <c16:uniqueId val="{0000005B-5613-4D96-82B3-99764CF4ECCF}"/>
              </c:ext>
            </c:extLst>
          </c:dPt>
          <c:dPt>
            <c:idx val="92"/>
            <c:invertIfNegative val="0"/>
            <c:bubble3D val="0"/>
            <c:extLst>
              <c:ext xmlns:c16="http://schemas.microsoft.com/office/drawing/2014/chart" uri="{C3380CC4-5D6E-409C-BE32-E72D297353CC}">
                <c16:uniqueId val="{0000005C-5613-4D96-82B3-99764CF4ECCF}"/>
              </c:ext>
            </c:extLst>
          </c:dPt>
          <c:dPt>
            <c:idx val="93"/>
            <c:invertIfNegative val="0"/>
            <c:bubble3D val="0"/>
            <c:spPr>
              <a:solidFill>
                <a:srgbClr val="C00000"/>
              </a:solidFill>
              <a:ln w="0" cmpd="sng">
                <a:noFill/>
                <a:prstDash val="solid"/>
              </a:ln>
            </c:spPr>
            <c:extLst>
              <c:ext xmlns:c16="http://schemas.microsoft.com/office/drawing/2014/chart" uri="{C3380CC4-5D6E-409C-BE32-E72D297353CC}">
                <c16:uniqueId val="{0000005E-5613-4D96-82B3-99764CF4ECCF}"/>
              </c:ext>
            </c:extLst>
          </c:dPt>
          <c:dLbls>
            <c:dLbl>
              <c:idx val="93"/>
              <c:layout>
                <c:manualLayout>
                  <c:x val="-1.5660568468647395E-16"/>
                  <c:y val="-0.36212666173273267"/>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5E-5613-4D96-82B3-99764CF4ECC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'F30'!$A$7:$B$100</c:f>
              <c:multiLvlStrCache>
                <c:ptCount val="9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lvl>
                <c:lvl>
                  <c:pt idx="0">
                    <c:v>2013</c:v>
                  </c:pt>
                  <c:pt idx="12">
                    <c:v>2014</c:v>
                  </c:pt>
                  <c:pt idx="24">
                    <c:v>2015</c:v>
                  </c:pt>
                  <c:pt idx="36">
                    <c:v>2016</c:v>
                  </c:pt>
                  <c:pt idx="48">
                    <c:v>2017</c:v>
                  </c:pt>
                  <c:pt idx="60">
                    <c:v>2018</c:v>
                  </c:pt>
                  <c:pt idx="72">
                    <c:v>2019</c:v>
                  </c:pt>
                  <c:pt idx="84">
                    <c:v>2020</c:v>
                  </c:pt>
                </c:lvl>
              </c:multiLvlStrCache>
            </c:multiLvlStrRef>
          </c:cat>
          <c:val>
            <c:numRef>
              <c:f>'F30'!$F$7:$F$100</c:f>
              <c:numCache>
                <c:formatCode>0.00</c:formatCode>
                <c:ptCount val="94"/>
                <c:pt idx="0">
                  <c:v>3.2545700000000002</c:v>
                </c:pt>
                <c:pt idx="1">
                  <c:v>3.5522900000000002</c:v>
                </c:pt>
                <c:pt idx="2">
                  <c:v>4.2522700000000002</c:v>
                </c:pt>
                <c:pt idx="3">
                  <c:v>4.6494200000000001</c:v>
                </c:pt>
                <c:pt idx="4">
                  <c:v>4.6314200000000003</c:v>
                </c:pt>
                <c:pt idx="5">
                  <c:v>4.0880299999999998</c:v>
                </c:pt>
                <c:pt idx="6">
                  <c:v>3.47262</c:v>
                </c:pt>
                <c:pt idx="7">
                  <c:v>3.4565299999999999</c:v>
                </c:pt>
                <c:pt idx="8">
                  <c:v>3.3902999999999999</c:v>
                </c:pt>
                <c:pt idx="9">
                  <c:v>3.3591099999999998</c:v>
                </c:pt>
                <c:pt idx="10">
                  <c:v>3.61869</c:v>
                </c:pt>
                <c:pt idx="11">
                  <c:v>3.97404</c:v>
                </c:pt>
                <c:pt idx="12">
                  <c:v>4.4828099999999997</c:v>
                </c:pt>
                <c:pt idx="13">
                  <c:v>4.2344400000000002</c:v>
                </c:pt>
                <c:pt idx="14">
                  <c:v>3.7586499999999998</c:v>
                </c:pt>
                <c:pt idx="15">
                  <c:v>3.4967100000000002</c:v>
                </c:pt>
                <c:pt idx="16">
                  <c:v>3.5102199999999999</c:v>
                </c:pt>
                <c:pt idx="17">
                  <c:v>3.7525900000000001</c:v>
                </c:pt>
                <c:pt idx="18">
                  <c:v>4.0724099999999996</c:v>
                </c:pt>
                <c:pt idx="19">
                  <c:v>4.1499100000000002</c:v>
                </c:pt>
                <c:pt idx="20">
                  <c:v>4.2175799999999999</c:v>
                </c:pt>
                <c:pt idx="21">
                  <c:v>4.2977600000000002</c:v>
                </c:pt>
                <c:pt idx="22">
                  <c:v>4.1678699999999997</c:v>
                </c:pt>
                <c:pt idx="23">
                  <c:v>4.0813199999999998</c:v>
                </c:pt>
                <c:pt idx="24">
                  <c:v>3.0656400000000001</c:v>
                </c:pt>
                <c:pt idx="25">
                  <c:v>3.00027</c:v>
                </c:pt>
                <c:pt idx="26">
                  <c:v>3.13707</c:v>
                </c:pt>
                <c:pt idx="27">
                  <c:v>3.0623300000000002</c:v>
                </c:pt>
                <c:pt idx="28">
                  <c:v>2.8766400000000001</c:v>
                </c:pt>
                <c:pt idx="29">
                  <c:v>2.8707799999999999</c:v>
                </c:pt>
                <c:pt idx="30">
                  <c:v>2.7390500000000002</c:v>
                </c:pt>
                <c:pt idx="31">
                  <c:v>2.5873200000000001</c:v>
                </c:pt>
                <c:pt idx="32">
                  <c:v>2.5188899999999999</c:v>
                </c:pt>
                <c:pt idx="33">
                  <c:v>2.47973</c:v>
                </c:pt>
                <c:pt idx="34">
                  <c:v>2.2148500000000002</c:v>
                </c:pt>
                <c:pt idx="35">
                  <c:v>2.1308099999999999</c:v>
                </c:pt>
                <c:pt idx="36">
                  <c:v>2.6131099999999998</c:v>
                </c:pt>
                <c:pt idx="37">
                  <c:v>2.8672499999999999</c:v>
                </c:pt>
                <c:pt idx="38">
                  <c:v>2.60101</c:v>
                </c:pt>
                <c:pt idx="39">
                  <c:v>2.5415800000000002</c:v>
                </c:pt>
                <c:pt idx="40">
                  <c:v>2.59666</c:v>
                </c:pt>
                <c:pt idx="41">
                  <c:v>2.5379900000000002</c:v>
                </c:pt>
                <c:pt idx="42">
                  <c:v>2.65483</c:v>
                </c:pt>
                <c:pt idx="43">
                  <c:v>2.7274400000000001</c:v>
                </c:pt>
                <c:pt idx="44">
                  <c:v>2.96895</c:v>
                </c:pt>
                <c:pt idx="45">
                  <c:v>3.0636199999999998</c:v>
                </c:pt>
                <c:pt idx="46">
                  <c:v>3.3053499999999998</c:v>
                </c:pt>
                <c:pt idx="47">
                  <c:v>3.3602699999999999</c:v>
                </c:pt>
                <c:pt idx="48">
                  <c:v>4.71828</c:v>
                </c:pt>
                <c:pt idx="49">
                  <c:v>4.8642300000000001</c:v>
                </c:pt>
                <c:pt idx="50">
                  <c:v>5.3525600000000004</c:v>
                </c:pt>
                <c:pt idx="51">
                  <c:v>5.81717</c:v>
                </c:pt>
                <c:pt idx="52">
                  <c:v>6.1640100000000002</c:v>
                </c:pt>
                <c:pt idx="53">
                  <c:v>6.3136599999999996</c:v>
                </c:pt>
                <c:pt idx="54">
                  <c:v>6.4381599999999999</c:v>
                </c:pt>
                <c:pt idx="55">
                  <c:v>6.6634900000000004</c:v>
                </c:pt>
                <c:pt idx="56">
                  <c:v>6.3478500000000002</c:v>
                </c:pt>
                <c:pt idx="57">
                  <c:v>6.3715299999999999</c:v>
                </c:pt>
                <c:pt idx="58">
                  <c:v>6.6345200000000002</c:v>
                </c:pt>
                <c:pt idx="59">
                  <c:v>6.7730499999999996</c:v>
                </c:pt>
                <c:pt idx="60">
                  <c:v>5.5458400000000001</c:v>
                </c:pt>
                <c:pt idx="61">
                  <c:v>5.3392200000000001</c:v>
                </c:pt>
                <c:pt idx="62">
                  <c:v>5.0354099999999997</c:v>
                </c:pt>
                <c:pt idx="63">
                  <c:v>4.5507799999999996</c:v>
                </c:pt>
                <c:pt idx="64">
                  <c:v>4.5062699999999998</c:v>
                </c:pt>
                <c:pt idx="65">
                  <c:v>4.6468600000000002</c:v>
                </c:pt>
                <c:pt idx="66">
                  <c:v>4.8114100000000004</c:v>
                </c:pt>
                <c:pt idx="67">
                  <c:v>4.9045300000000003</c:v>
                </c:pt>
                <c:pt idx="68">
                  <c:v>5.0195699999999999</c:v>
                </c:pt>
                <c:pt idx="69">
                  <c:v>4.9036400000000002</c:v>
                </c:pt>
                <c:pt idx="70">
                  <c:v>4.7165299999999997</c:v>
                </c:pt>
                <c:pt idx="71">
                  <c:v>4.8305499999999997</c:v>
                </c:pt>
                <c:pt idx="72">
                  <c:v>4.3656100000000002</c:v>
                </c:pt>
                <c:pt idx="73">
                  <c:v>3.94028</c:v>
                </c:pt>
                <c:pt idx="74">
                  <c:v>4.0041799999999999</c:v>
                </c:pt>
                <c:pt idx="75">
                  <c:v>4.4134500000000001</c:v>
                </c:pt>
                <c:pt idx="76">
                  <c:v>4.2819900000000004</c:v>
                </c:pt>
                <c:pt idx="77">
                  <c:v>3.9471500000000002</c:v>
                </c:pt>
                <c:pt idx="78">
                  <c:v>3.7813400000000001</c:v>
                </c:pt>
                <c:pt idx="79">
                  <c:v>3.1624400000000001</c:v>
                </c:pt>
                <c:pt idx="80">
                  <c:v>2.9975100000000001</c:v>
                </c:pt>
                <c:pt idx="81">
                  <c:v>3.01952</c:v>
                </c:pt>
                <c:pt idx="82">
                  <c:v>2.9744999999999999</c:v>
                </c:pt>
                <c:pt idx="83">
                  <c:v>2.8285800000000001</c:v>
                </c:pt>
                <c:pt idx="84">
                  <c:v>3.2383500000000001</c:v>
                </c:pt>
                <c:pt idx="85">
                  <c:v>3.6961900000000001</c:v>
                </c:pt>
                <c:pt idx="86">
                  <c:v>3.2490600000000001</c:v>
                </c:pt>
                <c:pt idx="87">
                  <c:v>2.1481499999999998</c:v>
                </c:pt>
                <c:pt idx="88">
                  <c:v>2.8372700000000002</c:v>
                </c:pt>
                <c:pt idx="89">
                  <c:v>3.3340100000000001</c:v>
                </c:pt>
                <c:pt idx="90">
                  <c:v>3.6234099999999998</c:v>
                </c:pt>
                <c:pt idx="91">
                  <c:v>4.0484200000000001</c:v>
                </c:pt>
                <c:pt idx="92">
                  <c:v>4.0137799999999997</c:v>
                </c:pt>
                <c:pt idx="93">
                  <c:v>4.0869600000000004</c:v>
                </c:pt>
              </c:numCache>
            </c:numRef>
          </c:val>
          <c:extLst>
            <c:ext xmlns:c16="http://schemas.microsoft.com/office/drawing/2014/chart" uri="{C3380CC4-5D6E-409C-BE32-E72D297353CC}">
              <c16:uniqueId val="{0000005F-5613-4D96-82B3-99764CF4ECCF}"/>
            </c:ext>
          </c:extLst>
        </c:ser>
        <c:dLbls>
          <c:showLegendKey val="0"/>
          <c:showVal val="0"/>
          <c:showCatName val="0"/>
          <c:showSerName val="0"/>
          <c:showPercent val="0"/>
          <c:showBubbleSize val="0"/>
        </c:dLbls>
        <c:gapWidth val="75"/>
        <c:axId val="125943168"/>
        <c:axId val="134166016"/>
      </c:barChart>
      <c:lineChart>
        <c:grouping val="standard"/>
        <c:varyColors val="0"/>
        <c:ser>
          <c:idx val="1"/>
          <c:order val="1"/>
          <c:tx>
            <c:strRef>
              <c:f>'F30'!$G$6</c:f>
              <c:strCache>
                <c:ptCount val="1"/>
                <c:pt idx="0">
                  <c:v>Guadalajara</c:v>
                </c:pt>
              </c:strCache>
            </c:strRef>
          </c:tx>
          <c:spPr>
            <a:ln w="34925" cmpd="sng">
              <a:solidFill>
                <a:srgbClr val="303233"/>
              </a:solidFill>
              <a:prstDash val="sysDash"/>
            </a:ln>
          </c:spPr>
          <c:marker>
            <c:symbol val="none"/>
          </c:marker>
          <c:dPt>
            <c:idx val="74"/>
            <c:bubble3D val="0"/>
            <c:spPr>
              <a:ln w="34925" cmpd="sng">
                <a:solidFill>
                  <a:sysClr val="windowText" lastClr="000000">
                    <a:lumMod val="75000"/>
                    <a:lumOff val="25000"/>
                  </a:sysClr>
                </a:solidFill>
                <a:prstDash val="sysDash"/>
              </a:ln>
            </c:spPr>
            <c:extLst>
              <c:ext xmlns:c16="http://schemas.microsoft.com/office/drawing/2014/chart" uri="{C3380CC4-5D6E-409C-BE32-E72D297353CC}">
                <c16:uniqueId val="{00000061-5613-4D96-82B3-99764CF4ECCF}"/>
              </c:ext>
            </c:extLst>
          </c:dPt>
          <c:dPt>
            <c:idx val="81"/>
            <c:bubble3D val="0"/>
            <c:extLst>
              <c:ext xmlns:c16="http://schemas.microsoft.com/office/drawing/2014/chart" uri="{C3380CC4-5D6E-409C-BE32-E72D297353CC}">
                <c16:uniqueId val="{00000062-5613-4D96-82B3-99764CF4ECCF}"/>
              </c:ext>
            </c:extLst>
          </c:dPt>
          <c:dPt>
            <c:idx val="83"/>
            <c:bubble3D val="0"/>
            <c:extLst>
              <c:ext xmlns:c16="http://schemas.microsoft.com/office/drawing/2014/chart" uri="{C3380CC4-5D6E-409C-BE32-E72D297353CC}">
                <c16:uniqueId val="{00000063-5613-4D96-82B3-99764CF4ECCF}"/>
              </c:ext>
            </c:extLst>
          </c:dPt>
          <c:dPt>
            <c:idx val="85"/>
            <c:bubble3D val="0"/>
            <c:extLst>
              <c:ext xmlns:c16="http://schemas.microsoft.com/office/drawing/2014/chart" uri="{C3380CC4-5D6E-409C-BE32-E72D297353CC}">
                <c16:uniqueId val="{00000064-5613-4D96-82B3-99764CF4ECCF}"/>
              </c:ext>
            </c:extLst>
          </c:dPt>
          <c:dLbls>
            <c:dLbl>
              <c:idx val="93"/>
              <c:layout>
                <c:manualLayout>
                  <c:x val="-1.5660568468647395E-16"/>
                  <c:y val="-0.44869730000675667"/>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65-5613-4D96-82B3-99764CF4ECC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'F30'!$A$7:$B$100</c:f>
              <c:multiLvlStrCache>
                <c:ptCount val="9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lvl>
                <c:lvl>
                  <c:pt idx="0">
                    <c:v>2013</c:v>
                  </c:pt>
                  <c:pt idx="12">
                    <c:v>2014</c:v>
                  </c:pt>
                  <c:pt idx="24">
                    <c:v>2015</c:v>
                  </c:pt>
                  <c:pt idx="36">
                    <c:v>2016</c:v>
                  </c:pt>
                  <c:pt idx="48">
                    <c:v>2017</c:v>
                  </c:pt>
                  <c:pt idx="60">
                    <c:v>2018</c:v>
                  </c:pt>
                  <c:pt idx="72">
                    <c:v>2019</c:v>
                  </c:pt>
                  <c:pt idx="84">
                    <c:v>2020</c:v>
                  </c:pt>
                </c:lvl>
              </c:multiLvlStrCache>
            </c:multiLvlStrRef>
          </c:cat>
          <c:val>
            <c:numRef>
              <c:f>'F30'!$G$7:$G$100</c:f>
              <c:numCache>
                <c:formatCode>0.00</c:formatCode>
                <c:ptCount val="94"/>
                <c:pt idx="0">
                  <c:v>3.3545099999999999</c:v>
                </c:pt>
                <c:pt idx="1">
                  <c:v>3.6920700000000002</c:v>
                </c:pt>
                <c:pt idx="2">
                  <c:v>4.3492899999999999</c:v>
                </c:pt>
                <c:pt idx="3">
                  <c:v>4.5427799999999996</c:v>
                </c:pt>
                <c:pt idx="4">
                  <c:v>4.6555999999999997</c:v>
                </c:pt>
                <c:pt idx="5">
                  <c:v>3.9207000000000001</c:v>
                </c:pt>
                <c:pt idx="6">
                  <c:v>2.9805700000000002</c:v>
                </c:pt>
                <c:pt idx="7">
                  <c:v>2.91777</c:v>
                </c:pt>
                <c:pt idx="8">
                  <c:v>3.0012099999999999</c:v>
                </c:pt>
                <c:pt idx="9">
                  <c:v>2.7610100000000002</c:v>
                </c:pt>
                <c:pt idx="10">
                  <c:v>3.0890599999999999</c:v>
                </c:pt>
                <c:pt idx="11">
                  <c:v>3.7076799999999999</c:v>
                </c:pt>
                <c:pt idx="12">
                  <c:v>4.1425700000000001</c:v>
                </c:pt>
                <c:pt idx="13">
                  <c:v>4.0471599999999999</c:v>
                </c:pt>
                <c:pt idx="14">
                  <c:v>3.0915599999999999</c:v>
                </c:pt>
                <c:pt idx="15">
                  <c:v>2.8372700000000002</c:v>
                </c:pt>
                <c:pt idx="16">
                  <c:v>3.0365799999999998</c:v>
                </c:pt>
                <c:pt idx="17">
                  <c:v>3.5928200000000001</c:v>
                </c:pt>
                <c:pt idx="18">
                  <c:v>4.0671900000000001</c:v>
                </c:pt>
                <c:pt idx="19">
                  <c:v>4.11599</c:v>
                </c:pt>
                <c:pt idx="20">
                  <c:v>4.2581499999999997</c:v>
                </c:pt>
                <c:pt idx="21">
                  <c:v>4.29819</c:v>
                </c:pt>
                <c:pt idx="22">
                  <c:v>4.1367599999999998</c:v>
                </c:pt>
                <c:pt idx="23">
                  <c:v>3.9573299999999998</c:v>
                </c:pt>
                <c:pt idx="24">
                  <c:v>3.0499399999999999</c:v>
                </c:pt>
                <c:pt idx="25">
                  <c:v>3.0870700000000002</c:v>
                </c:pt>
                <c:pt idx="26">
                  <c:v>3.34511</c:v>
                </c:pt>
                <c:pt idx="27">
                  <c:v>3.3276500000000002</c:v>
                </c:pt>
                <c:pt idx="28">
                  <c:v>2.8898799999999998</c:v>
                </c:pt>
                <c:pt idx="29">
                  <c:v>2.8579599999999998</c:v>
                </c:pt>
                <c:pt idx="30">
                  <c:v>2.8745099999999999</c:v>
                </c:pt>
                <c:pt idx="31">
                  <c:v>2.6866300000000001</c:v>
                </c:pt>
                <c:pt idx="32">
                  <c:v>2.70492</c:v>
                </c:pt>
                <c:pt idx="33">
                  <c:v>2.9957799999999999</c:v>
                </c:pt>
                <c:pt idx="34">
                  <c:v>2.6632099999999999</c:v>
                </c:pt>
                <c:pt idx="35">
                  <c:v>2.56399</c:v>
                </c:pt>
                <c:pt idx="36">
                  <c:v>3.22167</c:v>
                </c:pt>
                <c:pt idx="37">
                  <c:v>3.0128699999999999</c:v>
                </c:pt>
                <c:pt idx="38">
                  <c:v>3.2576700000000001</c:v>
                </c:pt>
                <c:pt idx="39">
                  <c:v>3.46007</c:v>
                </c:pt>
                <c:pt idx="40">
                  <c:v>3.6088499999999999</c:v>
                </c:pt>
                <c:pt idx="41">
                  <c:v>3.3086199999999999</c:v>
                </c:pt>
                <c:pt idx="42">
                  <c:v>3.2184200000000001</c:v>
                </c:pt>
                <c:pt idx="43">
                  <c:v>3.3120699999999998</c:v>
                </c:pt>
                <c:pt idx="44">
                  <c:v>3.1851099999999999</c:v>
                </c:pt>
                <c:pt idx="45">
                  <c:v>2.99492</c:v>
                </c:pt>
                <c:pt idx="46">
                  <c:v>3.33311</c:v>
                </c:pt>
                <c:pt idx="47">
                  <c:v>3.3164500000000001</c:v>
                </c:pt>
                <c:pt idx="48">
                  <c:v>4.3842800000000004</c:v>
                </c:pt>
                <c:pt idx="49">
                  <c:v>4.7241400000000002</c:v>
                </c:pt>
                <c:pt idx="50">
                  <c:v>5.0370699999999999</c:v>
                </c:pt>
                <c:pt idx="51">
                  <c:v>5.1323100000000004</c:v>
                </c:pt>
                <c:pt idx="52">
                  <c:v>5.1148800000000003</c:v>
                </c:pt>
                <c:pt idx="53">
                  <c:v>5.5342200000000004</c:v>
                </c:pt>
                <c:pt idx="54">
                  <c:v>5.76905</c:v>
                </c:pt>
                <c:pt idx="55">
                  <c:v>5.9798099999999996</c:v>
                </c:pt>
                <c:pt idx="56">
                  <c:v>5.7322600000000001</c:v>
                </c:pt>
                <c:pt idx="57">
                  <c:v>5.7161299999999997</c:v>
                </c:pt>
                <c:pt idx="58">
                  <c:v>5.9793900000000004</c:v>
                </c:pt>
                <c:pt idx="59">
                  <c:v>6.1529600000000002</c:v>
                </c:pt>
                <c:pt idx="60">
                  <c:v>4.7772300000000003</c:v>
                </c:pt>
                <c:pt idx="61">
                  <c:v>4.5190900000000003</c:v>
                </c:pt>
                <c:pt idx="62">
                  <c:v>4.2296899999999997</c:v>
                </c:pt>
                <c:pt idx="63">
                  <c:v>3.8251300000000001</c:v>
                </c:pt>
                <c:pt idx="64">
                  <c:v>4.23421</c:v>
                </c:pt>
                <c:pt idx="65">
                  <c:v>4.1778899999999997</c:v>
                </c:pt>
                <c:pt idx="66">
                  <c:v>4.2158300000000004</c:v>
                </c:pt>
                <c:pt idx="67">
                  <c:v>4.3098900000000002</c:v>
                </c:pt>
                <c:pt idx="68">
                  <c:v>4.67293</c:v>
                </c:pt>
                <c:pt idx="69">
                  <c:v>4.6757400000000002</c:v>
                </c:pt>
                <c:pt idx="70">
                  <c:v>4.5433000000000003</c:v>
                </c:pt>
                <c:pt idx="71">
                  <c:v>4.3830099999999996</c:v>
                </c:pt>
                <c:pt idx="72">
                  <c:v>4.0126299999999997</c:v>
                </c:pt>
                <c:pt idx="73">
                  <c:v>4.0245699999999998</c:v>
                </c:pt>
                <c:pt idx="74">
                  <c:v>4.4533800000000001</c:v>
                </c:pt>
                <c:pt idx="75">
                  <c:v>4.94062</c:v>
                </c:pt>
                <c:pt idx="76">
                  <c:v>4.6637000000000004</c:v>
                </c:pt>
                <c:pt idx="77">
                  <c:v>4.3564699999999998</c:v>
                </c:pt>
                <c:pt idx="78">
                  <c:v>4.0222199999999999</c:v>
                </c:pt>
                <c:pt idx="79">
                  <c:v>3.5401799999999999</c:v>
                </c:pt>
                <c:pt idx="80">
                  <c:v>2.99823</c:v>
                </c:pt>
                <c:pt idx="81">
                  <c:v>3.20953</c:v>
                </c:pt>
                <c:pt idx="82">
                  <c:v>3.3841399999999999</c:v>
                </c:pt>
                <c:pt idx="83">
                  <c:v>3.6160399999999999</c:v>
                </c:pt>
                <c:pt idx="84">
                  <c:v>3.6511300000000002</c:v>
                </c:pt>
                <c:pt idx="85">
                  <c:v>3.5074399999999999</c:v>
                </c:pt>
                <c:pt idx="86">
                  <c:v>2.8167499999999999</c:v>
                </c:pt>
                <c:pt idx="87">
                  <c:v>1.79939</c:v>
                </c:pt>
                <c:pt idx="88">
                  <c:v>2.6563400000000001</c:v>
                </c:pt>
                <c:pt idx="89">
                  <c:v>3.0406300000000002</c:v>
                </c:pt>
                <c:pt idx="90">
                  <c:v>3.2925300000000002</c:v>
                </c:pt>
                <c:pt idx="91">
                  <c:v>3.78931</c:v>
                </c:pt>
                <c:pt idx="92">
                  <c:v>4.1075999999999997</c:v>
                </c:pt>
                <c:pt idx="93">
                  <c:v>4.1533100000000003</c:v>
                </c:pt>
              </c:numCache>
            </c:numRef>
          </c:val>
          <c:smooth val="0"/>
          <c:extLst>
            <c:ext xmlns:c16="http://schemas.microsoft.com/office/drawing/2014/chart" uri="{C3380CC4-5D6E-409C-BE32-E72D297353CC}">
              <c16:uniqueId val="{00000066-5613-4D96-82B3-99764CF4ECCF}"/>
            </c:ext>
          </c:extLst>
        </c:ser>
        <c:ser>
          <c:idx val="2"/>
          <c:order val="2"/>
          <c:tx>
            <c:strRef>
              <c:f>'F30'!$H$6</c:f>
              <c:strCache>
                <c:ptCount val="1"/>
                <c:pt idx="0">
                  <c:v>Tepatitlán</c:v>
                </c:pt>
              </c:strCache>
            </c:strRef>
          </c:tx>
          <c:spPr>
            <a:ln w="34925">
              <a:solidFill>
                <a:srgbClr val="80868B"/>
              </a:solidFill>
              <a:prstDash val="sysDot"/>
            </a:ln>
          </c:spPr>
          <c:marker>
            <c:symbol val="none"/>
          </c:marker>
          <c:dPt>
            <c:idx val="74"/>
            <c:bubble3D val="0"/>
            <c:spPr>
              <a:ln w="34925">
                <a:noFill/>
                <a:prstDash val="sysDot"/>
              </a:ln>
            </c:spPr>
            <c:extLst>
              <c:ext xmlns:c16="http://schemas.microsoft.com/office/drawing/2014/chart" uri="{C3380CC4-5D6E-409C-BE32-E72D297353CC}">
                <c16:uniqueId val="{00000068-5613-4D96-82B3-99764CF4ECCF}"/>
              </c:ext>
            </c:extLst>
          </c:dPt>
          <c:dLbls>
            <c:dLbl>
              <c:idx val="93"/>
              <c:layout>
                <c:manualLayout>
                  <c:x val="-1.5660568468647395E-16"/>
                  <c:y val="-0.39204112449698231"/>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69-5613-4D96-82B3-99764CF4ECC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'F30'!$A$7:$B$100</c:f>
              <c:multiLvlStrCache>
                <c:ptCount val="9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lvl>
                <c:lvl>
                  <c:pt idx="0">
                    <c:v>2013</c:v>
                  </c:pt>
                  <c:pt idx="12">
                    <c:v>2014</c:v>
                  </c:pt>
                  <c:pt idx="24">
                    <c:v>2015</c:v>
                  </c:pt>
                  <c:pt idx="36">
                    <c:v>2016</c:v>
                  </c:pt>
                  <c:pt idx="48">
                    <c:v>2017</c:v>
                  </c:pt>
                  <c:pt idx="60">
                    <c:v>2018</c:v>
                  </c:pt>
                  <c:pt idx="72">
                    <c:v>2019</c:v>
                  </c:pt>
                  <c:pt idx="84">
                    <c:v>2020</c:v>
                  </c:pt>
                </c:lvl>
              </c:multiLvlStrCache>
            </c:multiLvlStrRef>
          </c:cat>
          <c:val>
            <c:numRef>
              <c:f>'F30'!$H$7:$H$100</c:f>
              <c:numCache>
                <c:formatCode>0.00</c:formatCode>
                <c:ptCount val="94"/>
                <c:pt idx="0">
                  <c:v>5.9303299999999997</c:v>
                </c:pt>
                <c:pt idx="1">
                  <c:v>6.1743100000000002</c:v>
                </c:pt>
                <c:pt idx="2">
                  <c:v>6.3327200000000001</c:v>
                </c:pt>
                <c:pt idx="3">
                  <c:v>6.3485300000000002</c:v>
                </c:pt>
                <c:pt idx="4">
                  <c:v>6.0250700000000004</c:v>
                </c:pt>
                <c:pt idx="5">
                  <c:v>5.1428900000000004</c:v>
                </c:pt>
                <c:pt idx="6">
                  <c:v>4.3328199999999999</c:v>
                </c:pt>
                <c:pt idx="7">
                  <c:v>4.8182299999999998</c:v>
                </c:pt>
                <c:pt idx="8">
                  <c:v>4.7384000000000004</c:v>
                </c:pt>
                <c:pt idx="9">
                  <c:v>5.6597200000000001</c:v>
                </c:pt>
                <c:pt idx="10">
                  <c:v>5.6736500000000003</c:v>
                </c:pt>
                <c:pt idx="11">
                  <c:v>4.9171899999999997</c:v>
                </c:pt>
                <c:pt idx="12">
                  <c:v>4.66934</c:v>
                </c:pt>
                <c:pt idx="13">
                  <c:v>5.0506900000000003</c:v>
                </c:pt>
                <c:pt idx="14">
                  <c:v>4.9868699999999997</c:v>
                </c:pt>
                <c:pt idx="15">
                  <c:v>4.9569099999999997</c:v>
                </c:pt>
                <c:pt idx="16">
                  <c:v>4.63096</c:v>
                </c:pt>
                <c:pt idx="17">
                  <c:v>5.1091100000000003</c:v>
                </c:pt>
                <c:pt idx="18">
                  <c:v>5.4696100000000003</c:v>
                </c:pt>
                <c:pt idx="19">
                  <c:v>4.1761299999999997</c:v>
                </c:pt>
                <c:pt idx="20">
                  <c:v>3.5575999999999999</c:v>
                </c:pt>
                <c:pt idx="21">
                  <c:v>3.0667200000000001</c:v>
                </c:pt>
                <c:pt idx="22">
                  <c:v>3.2784200000000001</c:v>
                </c:pt>
                <c:pt idx="23">
                  <c:v>3.8927</c:v>
                </c:pt>
                <c:pt idx="24">
                  <c:v>3.14785</c:v>
                </c:pt>
                <c:pt idx="25">
                  <c:v>2.4411800000000001</c:v>
                </c:pt>
                <c:pt idx="26">
                  <c:v>2.7202600000000001</c:v>
                </c:pt>
                <c:pt idx="27">
                  <c:v>3.03226</c:v>
                </c:pt>
                <c:pt idx="28">
                  <c:v>3.2576800000000001</c:v>
                </c:pt>
                <c:pt idx="29">
                  <c:v>3.3986499999999999</c:v>
                </c:pt>
                <c:pt idx="30">
                  <c:v>3.8506900000000002</c:v>
                </c:pt>
                <c:pt idx="31">
                  <c:v>4.1554599999999997</c:v>
                </c:pt>
                <c:pt idx="32">
                  <c:v>4.7127400000000002</c:v>
                </c:pt>
                <c:pt idx="33">
                  <c:v>4.7907700000000002</c:v>
                </c:pt>
                <c:pt idx="34">
                  <c:v>4.6475200000000001</c:v>
                </c:pt>
                <c:pt idx="35">
                  <c:v>4.1641899999999996</c:v>
                </c:pt>
                <c:pt idx="36">
                  <c:v>3.81013</c:v>
                </c:pt>
                <c:pt idx="37">
                  <c:v>4.5746000000000002</c:v>
                </c:pt>
                <c:pt idx="38">
                  <c:v>4.4613399999999999</c:v>
                </c:pt>
                <c:pt idx="39">
                  <c:v>4.2295600000000002</c:v>
                </c:pt>
                <c:pt idx="40">
                  <c:v>3.71611</c:v>
                </c:pt>
                <c:pt idx="41">
                  <c:v>3.4447800000000002</c:v>
                </c:pt>
                <c:pt idx="42">
                  <c:v>3.9741599999999999</c:v>
                </c:pt>
                <c:pt idx="43">
                  <c:v>4.8757200000000003</c:v>
                </c:pt>
                <c:pt idx="44">
                  <c:v>4.6681999999999997</c:v>
                </c:pt>
                <c:pt idx="45">
                  <c:v>4.6224400000000001</c:v>
                </c:pt>
                <c:pt idx="46">
                  <c:v>4.4290599999999998</c:v>
                </c:pt>
                <c:pt idx="47">
                  <c:v>5.1699200000000003</c:v>
                </c:pt>
                <c:pt idx="48">
                  <c:v>7.4744200000000003</c:v>
                </c:pt>
                <c:pt idx="49">
                  <c:v>7.5204599999999999</c:v>
                </c:pt>
                <c:pt idx="50">
                  <c:v>7.9871800000000004</c:v>
                </c:pt>
                <c:pt idx="51">
                  <c:v>8.1839899999999997</c:v>
                </c:pt>
                <c:pt idx="52">
                  <c:v>8.6940000000000008</c:v>
                </c:pt>
                <c:pt idx="53">
                  <c:v>8.6153200000000005</c:v>
                </c:pt>
                <c:pt idx="54">
                  <c:v>7.5063199999999997</c:v>
                </c:pt>
                <c:pt idx="55">
                  <c:v>6.9289199999999997</c:v>
                </c:pt>
                <c:pt idx="56">
                  <c:v>6.8373200000000001</c:v>
                </c:pt>
                <c:pt idx="57">
                  <c:v>6.3016199999999998</c:v>
                </c:pt>
                <c:pt idx="58">
                  <c:v>6.88957</c:v>
                </c:pt>
                <c:pt idx="59">
                  <c:v>7.0516100000000002</c:v>
                </c:pt>
                <c:pt idx="60">
                  <c:v>6.2028800000000004</c:v>
                </c:pt>
                <c:pt idx="61">
                  <c:v>6.7357500000000003</c:v>
                </c:pt>
                <c:pt idx="62">
                  <c:v>6.0270299999999999</c:v>
                </c:pt>
                <c:pt idx="63">
                  <c:v>5.6066599999999998</c:v>
                </c:pt>
                <c:pt idx="64">
                  <c:v>5.1628100000000003</c:v>
                </c:pt>
                <c:pt idx="65">
                  <c:v>5.0217999999999998</c:v>
                </c:pt>
                <c:pt idx="66">
                  <c:v>5.3875299999999999</c:v>
                </c:pt>
                <c:pt idx="67">
                  <c:v>5.8467799999999999</c:v>
                </c:pt>
                <c:pt idx="68">
                  <c:v>5.8775399999999998</c:v>
                </c:pt>
                <c:pt idx="69">
                  <c:v>6.1013700000000002</c:v>
                </c:pt>
                <c:pt idx="70">
                  <c:v>6.0763299999999996</c:v>
                </c:pt>
                <c:pt idx="71">
                  <c:v>6.3148799999999996</c:v>
                </c:pt>
                <c:pt idx="72">
                  <c:v>5.1159400000000002</c:v>
                </c:pt>
                <c:pt idx="73">
                  <c:v>3.7354599999999998</c:v>
                </c:pt>
                <c:pt idx="74">
                  <c:v>4.0413899999999998</c:v>
                </c:pt>
                <c:pt idx="75">
                  <c:v>4.48813</c:v>
                </c:pt>
                <c:pt idx="76">
                  <c:v>4.5877699999999999</c:v>
                </c:pt>
                <c:pt idx="77">
                  <c:v>4.6835000000000004</c:v>
                </c:pt>
                <c:pt idx="78">
                  <c:v>4.1772900000000002</c:v>
                </c:pt>
                <c:pt idx="79">
                  <c:v>3.7180900000000001</c:v>
                </c:pt>
                <c:pt idx="80">
                  <c:v>3.57504</c:v>
                </c:pt>
                <c:pt idx="81">
                  <c:v>3.80009</c:v>
                </c:pt>
                <c:pt idx="82">
                  <c:v>3.2183000000000002</c:v>
                </c:pt>
                <c:pt idx="83">
                  <c:v>2.8170299999999999</c:v>
                </c:pt>
                <c:pt idx="84">
                  <c:v>3.7404099999999998</c:v>
                </c:pt>
                <c:pt idx="85">
                  <c:v>4.2183200000000003</c:v>
                </c:pt>
                <c:pt idx="86">
                  <c:v>3.2649300000000001</c:v>
                </c:pt>
                <c:pt idx="87">
                  <c:v>1.5443899999999999</c:v>
                </c:pt>
                <c:pt idx="88">
                  <c:v>1.4904200000000001</c:v>
                </c:pt>
                <c:pt idx="89">
                  <c:v>2.0338099999999999</c:v>
                </c:pt>
                <c:pt idx="90">
                  <c:v>2.5983000000000001</c:v>
                </c:pt>
                <c:pt idx="91">
                  <c:v>3.34185</c:v>
                </c:pt>
                <c:pt idx="92">
                  <c:v>3.10859</c:v>
                </c:pt>
                <c:pt idx="93">
                  <c:v>3.5007600000000001</c:v>
                </c:pt>
              </c:numCache>
            </c:numRef>
          </c:val>
          <c:smooth val="0"/>
          <c:extLst>
            <c:ext xmlns:c16="http://schemas.microsoft.com/office/drawing/2014/chart" uri="{C3380CC4-5D6E-409C-BE32-E72D297353CC}">
              <c16:uniqueId val="{0000006A-5613-4D96-82B3-99764CF4ECCF}"/>
            </c:ext>
          </c:extLst>
        </c:ser>
        <c:dLbls>
          <c:showLegendKey val="0"/>
          <c:showVal val="0"/>
          <c:showCatName val="0"/>
          <c:showSerName val="0"/>
          <c:showPercent val="0"/>
          <c:showBubbleSize val="0"/>
        </c:dLbls>
        <c:marker val="1"/>
        <c:smooth val="0"/>
        <c:axId val="125943168"/>
        <c:axId val="134166016"/>
      </c:lineChart>
      <c:scatterChart>
        <c:scatterStyle val="lineMarker"/>
        <c:varyColors val="0"/>
        <c:ser>
          <c:idx val="3"/>
          <c:order val="3"/>
          <c:tx>
            <c:strRef>
              <c:f>'F30'!$O$6</c:f>
              <c:strCache>
                <c:ptCount val="1"/>
                <c:pt idx="0">
                  <c:v>L. I. Banxico</c:v>
                </c:pt>
              </c:strCache>
            </c:strRef>
          </c:tx>
          <c:spPr>
            <a:ln w="12700">
              <a:solidFill>
                <a:srgbClr val="F79646">
                  <a:lumMod val="75000"/>
                </a:srgbClr>
              </a:solidFill>
              <a:prstDash val="solid"/>
            </a:ln>
          </c:spPr>
          <c:marker>
            <c:symbol val="none"/>
          </c:marker>
          <c:dPt>
            <c:idx val="1"/>
            <c:bubble3D val="0"/>
            <c:extLst>
              <c:ext xmlns:c16="http://schemas.microsoft.com/office/drawing/2014/chart" uri="{C3380CC4-5D6E-409C-BE32-E72D297353CC}">
                <c16:uniqueId val="{0000006B-5613-4D96-82B3-99764CF4ECCF}"/>
              </c:ext>
            </c:extLst>
          </c:dPt>
          <c:xVal>
            <c:numRef>
              <c:f>'F30'!$Q$6:$Q$7</c:f>
              <c:numCache>
                <c:formatCode>General</c:formatCode>
                <c:ptCount val="2"/>
                <c:pt idx="0">
                  <c:v>106</c:v>
                </c:pt>
                <c:pt idx="1">
                  <c:v>1</c:v>
                </c:pt>
              </c:numCache>
            </c:numRef>
          </c:xVal>
          <c:yVal>
            <c:numRef>
              <c:f>'F30'!$P$6:$P$7</c:f>
              <c:numCache>
                <c:formatCode>General</c:formatCode>
                <c:ptCount val="2"/>
                <c:pt idx="0">
                  <c:v>2</c:v>
                </c:pt>
                <c:pt idx="1">
                  <c:v>2</c:v>
                </c:pt>
              </c:numCache>
            </c:numRef>
          </c:yVal>
          <c:smooth val="0"/>
          <c:extLst>
            <c:ext xmlns:c16="http://schemas.microsoft.com/office/drawing/2014/chart" uri="{C3380CC4-5D6E-409C-BE32-E72D297353CC}">
              <c16:uniqueId val="{0000006C-5613-4D96-82B3-99764CF4ECCF}"/>
            </c:ext>
          </c:extLst>
        </c:ser>
        <c:ser>
          <c:idx val="4"/>
          <c:order val="4"/>
          <c:tx>
            <c:strRef>
              <c:f>'F30'!$O$9</c:f>
              <c:strCache>
                <c:ptCount val="1"/>
                <c:pt idx="0">
                  <c:v>L. S. Banxico</c:v>
                </c:pt>
              </c:strCache>
            </c:strRef>
          </c:tx>
          <c:spPr>
            <a:ln w="12700">
              <a:solidFill>
                <a:srgbClr val="F79646">
                  <a:lumMod val="75000"/>
                </a:srgbClr>
              </a:solidFill>
              <a:prstDash val="solid"/>
            </a:ln>
          </c:spPr>
          <c:marker>
            <c:symbol val="none"/>
          </c:marker>
          <c:xVal>
            <c:numRef>
              <c:f>'F30'!$Q$9:$Q$10</c:f>
              <c:numCache>
                <c:formatCode>General</c:formatCode>
                <c:ptCount val="2"/>
                <c:pt idx="0">
                  <c:v>106</c:v>
                </c:pt>
                <c:pt idx="1">
                  <c:v>1</c:v>
                </c:pt>
              </c:numCache>
            </c:numRef>
          </c:xVal>
          <c:yVal>
            <c:numRef>
              <c:f>'F30'!$P$9:$P$10</c:f>
              <c:numCache>
                <c:formatCode>General</c:formatCode>
                <c:ptCount val="2"/>
                <c:pt idx="0">
                  <c:v>4</c:v>
                </c:pt>
                <c:pt idx="1">
                  <c:v>4</c:v>
                </c:pt>
              </c:numCache>
            </c:numRef>
          </c:yVal>
          <c:smooth val="0"/>
          <c:extLst>
            <c:ext xmlns:c16="http://schemas.microsoft.com/office/drawing/2014/chart" uri="{C3380CC4-5D6E-409C-BE32-E72D297353CC}">
              <c16:uniqueId val="{0000006D-5613-4D96-82B3-99764CF4ECCF}"/>
            </c:ext>
          </c:extLst>
        </c:ser>
        <c:dLbls>
          <c:showLegendKey val="0"/>
          <c:showVal val="0"/>
          <c:showCatName val="0"/>
          <c:showSerName val="0"/>
          <c:showPercent val="0"/>
          <c:showBubbleSize val="0"/>
        </c:dLbls>
        <c:axId val="125943168"/>
        <c:axId val="134166016"/>
      </c:scatterChart>
      <c:catAx>
        <c:axId val="125943168"/>
        <c:scaling>
          <c:orientation val="minMax"/>
        </c:scaling>
        <c:delete val="0"/>
        <c:axPos val="b"/>
        <c:numFmt formatCode="General" sourceLinked="1"/>
        <c:majorTickMark val="none"/>
        <c:minorTickMark val="none"/>
        <c:tickLblPos val="nextTo"/>
        <c:spPr>
          <a:noFill/>
          <a:ln>
            <a:solidFill>
              <a:sysClr val="window" lastClr="FFFFFF">
                <a:lumMod val="75000"/>
              </a:sysClr>
            </a:solidFill>
          </a:ln>
        </c:spPr>
        <c:txPr>
          <a:bodyPr rot="-5400000" vert="horz"/>
          <a:lstStyle/>
          <a:p>
            <a:pPr>
              <a:defRPr/>
            </a:pPr>
            <a:endParaRPr lang="es-MX"/>
          </a:p>
        </c:txPr>
        <c:crossAx val="134166016"/>
        <c:crosses val="autoZero"/>
        <c:auto val="1"/>
        <c:lblAlgn val="ctr"/>
        <c:lblOffset val="100"/>
        <c:noMultiLvlLbl val="0"/>
      </c:catAx>
      <c:valAx>
        <c:axId val="134166016"/>
        <c:scaling>
          <c:orientation val="minMax"/>
          <c:max val="9"/>
          <c:min val="1"/>
        </c:scaling>
        <c:delete val="0"/>
        <c:axPos val="l"/>
        <c:numFmt formatCode="0" sourceLinked="0"/>
        <c:majorTickMark val="none"/>
        <c:minorTickMark val="none"/>
        <c:tickLblPos val="nextTo"/>
        <c:spPr>
          <a:ln>
            <a:noFill/>
          </a:ln>
        </c:spPr>
        <c:crossAx val="125943168"/>
        <c:crosses val="autoZero"/>
        <c:crossBetween val="between"/>
      </c:valAx>
    </c:plotArea>
    <c:legend>
      <c:legendPos val="b"/>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strRef>
              <c:f>'F31'!$A$6</c:f>
              <c:strCache>
                <c:ptCount val="1"/>
                <c:pt idx="0">
                  <c:v>Ciudad</c:v>
                </c:pt>
              </c:strCache>
            </c:strRef>
          </c:tx>
          <c:spPr>
            <a:solidFill>
              <a:srgbClr val="606868"/>
            </a:solidFill>
            <a:effectLst/>
          </c:spPr>
          <c:invertIfNegative val="0"/>
          <c:dPt>
            <c:idx val="2"/>
            <c:invertIfNegative val="0"/>
            <c:bubble3D val="0"/>
            <c:extLst>
              <c:ext xmlns:c16="http://schemas.microsoft.com/office/drawing/2014/chart" uri="{C3380CC4-5D6E-409C-BE32-E72D297353CC}">
                <c16:uniqueId val="{00000000-89C4-433F-BD0C-CF90C387A5F8}"/>
              </c:ext>
            </c:extLst>
          </c:dPt>
          <c:dPt>
            <c:idx val="4"/>
            <c:invertIfNegative val="0"/>
            <c:bubble3D val="0"/>
            <c:extLst>
              <c:ext xmlns:c16="http://schemas.microsoft.com/office/drawing/2014/chart" uri="{C3380CC4-5D6E-409C-BE32-E72D297353CC}">
                <c16:uniqueId val="{00000001-89C4-433F-BD0C-CF90C387A5F8}"/>
              </c:ext>
            </c:extLst>
          </c:dPt>
          <c:dPt>
            <c:idx val="5"/>
            <c:invertIfNegative val="0"/>
            <c:bubble3D val="0"/>
            <c:extLst>
              <c:ext xmlns:c16="http://schemas.microsoft.com/office/drawing/2014/chart" uri="{C3380CC4-5D6E-409C-BE32-E72D297353CC}">
                <c16:uniqueId val="{00000002-89C4-433F-BD0C-CF90C387A5F8}"/>
              </c:ext>
            </c:extLst>
          </c:dPt>
          <c:dPt>
            <c:idx val="8"/>
            <c:invertIfNegative val="0"/>
            <c:bubble3D val="0"/>
            <c:extLst>
              <c:ext xmlns:c16="http://schemas.microsoft.com/office/drawing/2014/chart" uri="{C3380CC4-5D6E-409C-BE32-E72D297353CC}">
                <c16:uniqueId val="{00000003-89C4-433F-BD0C-CF90C387A5F8}"/>
              </c:ext>
            </c:extLst>
          </c:dPt>
          <c:dPt>
            <c:idx val="10"/>
            <c:invertIfNegative val="0"/>
            <c:bubble3D val="0"/>
            <c:extLst>
              <c:ext xmlns:c16="http://schemas.microsoft.com/office/drawing/2014/chart" uri="{C3380CC4-5D6E-409C-BE32-E72D297353CC}">
                <c16:uniqueId val="{00000004-89C4-433F-BD0C-CF90C387A5F8}"/>
              </c:ext>
            </c:extLst>
          </c:dPt>
          <c:dPt>
            <c:idx val="13"/>
            <c:invertIfNegative val="0"/>
            <c:bubble3D val="0"/>
            <c:extLst>
              <c:ext xmlns:c16="http://schemas.microsoft.com/office/drawing/2014/chart" uri="{C3380CC4-5D6E-409C-BE32-E72D297353CC}">
                <c16:uniqueId val="{00000005-89C4-433F-BD0C-CF90C387A5F8}"/>
              </c:ext>
            </c:extLst>
          </c:dPt>
          <c:dPt>
            <c:idx val="14"/>
            <c:invertIfNegative val="0"/>
            <c:bubble3D val="0"/>
            <c:extLst>
              <c:ext xmlns:c16="http://schemas.microsoft.com/office/drawing/2014/chart" uri="{C3380CC4-5D6E-409C-BE32-E72D297353CC}">
                <c16:uniqueId val="{00000006-89C4-433F-BD0C-CF90C387A5F8}"/>
              </c:ext>
            </c:extLst>
          </c:dPt>
          <c:dPt>
            <c:idx val="16"/>
            <c:invertIfNegative val="0"/>
            <c:bubble3D val="0"/>
            <c:extLst>
              <c:ext xmlns:c16="http://schemas.microsoft.com/office/drawing/2014/chart" uri="{C3380CC4-5D6E-409C-BE32-E72D297353CC}">
                <c16:uniqueId val="{00000007-89C4-433F-BD0C-CF90C387A5F8}"/>
              </c:ext>
            </c:extLst>
          </c:dPt>
          <c:dPt>
            <c:idx val="17"/>
            <c:invertIfNegative val="0"/>
            <c:bubble3D val="0"/>
            <c:extLst>
              <c:ext xmlns:c16="http://schemas.microsoft.com/office/drawing/2014/chart" uri="{C3380CC4-5D6E-409C-BE32-E72D297353CC}">
                <c16:uniqueId val="{00000008-89C4-433F-BD0C-CF90C387A5F8}"/>
              </c:ext>
            </c:extLst>
          </c:dPt>
          <c:dPt>
            <c:idx val="18"/>
            <c:invertIfNegative val="0"/>
            <c:bubble3D val="0"/>
            <c:extLst>
              <c:ext xmlns:c16="http://schemas.microsoft.com/office/drawing/2014/chart" uri="{C3380CC4-5D6E-409C-BE32-E72D297353CC}">
                <c16:uniqueId val="{00000009-89C4-433F-BD0C-CF90C387A5F8}"/>
              </c:ext>
            </c:extLst>
          </c:dPt>
          <c:dPt>
            <c:idx val="20"/>
            <c:invertIfNegative val="0"/>
            <c:bubble3D val="0"/>
            <c:extLst>
              <c:ext xmlns:c16="http://schemas.microsoft.com/office/drawing/2014/chart" uri="{C3380CC4-5D6E-409C-BE32-E72D297353CC}">
                <c16:uniqueId val="{0000000A-89C4-433F-BD0C-CF90C387A5F8}"/>
              </c:ext>
            </c:extLst>
          </c:dPt>
          <c:dPt>
            <c:idx val="23"/>
            <c:invertIfNegative val="0"/>
            <c:bubble3D val="0"/>
            <c:extLst>
              <c:ext xmlns:c16="http://schemas.microsoft.com/office/drawing/2014/chart" uri="{C3380CC4-5D6E-409C-BE32-E72D297353CC}">
                <c16:uniqueId val="{0000000B-89C4-433F-BD0C-CF90C387A5F8}"/>
              </c:ext>
            </c:extLst>
          </c:dPt>
          <c:dPt>
            <c:idx val="25"/>
            <c:invertIfNegative val="0"/>
            <c:bubble3D val="0"/>
            <c:extLst>
              <c:ext xmlns:c16="http://schemas.microsoft.com/office/drawing/2014/chart" uri="{C3380CC4-5D6E-409C-BE32-E72D297353CC}">
                <c16:uniqueId val="{0000000C-89C4-433F-BD0C-CF90C387A5F8}"/>
              </c:ext>
            </c:extLst>
          </c:dPt>
          <c:dPt>
            <c:idx val="26"/>
            <c:invertIfNegative val="0"/>
            <c:bubble3D val="0"/>
            <c:extLst>
              <c:ext xmlns:c16="http://schemas.microsoft.com/office/drawing/2014/chart" uri="{C3380CC4-5D6E-409C-BE32-E72D297353CC}">
                <c16:uniqueId val="{0000000D-89C4-433F-BD0C-CF90C387A5F8}"/>
              </c:ext>
            </c:extLst>
          </c:dPt>
          <c:dPt>
            <c:idx val="28"/>
            <c:invertIfNegative val="0"/>
            <c:bubble3D val="0"/>
            <c:extLst>
              <c:ext xmlns:c16="http://schemas.microsoft.com/office/drawing/2014/chart" uri="{C3380CC4-5D6E-409C-BE32-E72D297353CC}">
                <c16:uniqueId val="{0000000E-89C4-433F-BD0C-CF90C387A5F8}"/>
              </c:ext>
            </c:extLst>
          </c:dPt>
          <c:dPt>
            <c:idx val="29"/>
            <c:invertIfNegative val="0"/>
            <c:bubble3D val="0"/>
            <c:extLst>
              <c:ext xmlns:c16="http://schemas.microsoft.com/office/drawing/2014/chart" uri="{C3380CC4-5D6E-409C-BE32-E72D297353CC}">
                <c16:uniqueId val="{0000000F-89C4-433F-BD0C-CF90C387A5F8}"/>
              </c:ext>
            </c:extLst>
          </c:dPt>
          <c:dPt>
            <c:idx val="30"/>
            <c:invertIfNegative val="0"/>
            <c:bubble3D val="0"/>
            <c:extLst>
              <c:ext xmlns:c16="http://schemas.microsoft.com/office/drawing/2014/chart" uri="{C3380CC4-5D6E-409C-BE32-E72D297353CC}">
                <c16:uniqueId val="{00000010-89C4-433F-BD0C-CF90C387A5F8}"/>
              </c:ext>
            </c:extLst>
          </c:dPt>
          <c:dPt>
            <c:idx val="31"/>
            <c:invertIfNegative val="0"/>
            <c:bubble3D val="0"/>
            <c:spPr>
              <a:solidFill>
                <a:srgbClr val="FFC000"/>
              </a:solidFill>
              <a:effectLst/>
            </c:spPr>
            <c:extLst>
              <c:ext xmlns:c16="http://schemas.microsoft.com/office/drawing/2014/chart" uri="{C3380CC4-5D6E-409C-BE32-E72D297353CC}">
                <c16:uniqueId val="{00000012-89C4-433F-BD0C-CF90C387A5F8}"/>
              </c:ext>
            </c:extLst>
          </c:dPt>
          <c:dPt>
            <c:idx val="32"/>
            <c:invertIfNegative val="0"/>
            <c:bubble3D val="0"/>
            <c:extLst>
              <c:ext xmlns:c16="http://schemas.microsoft.com/office/drawing/2014/chart" uri="{C3380CC4-5D6E-409C-BE32-E72D297353CC}">
                <c16:uniqueId val="{00000013-89C4-433F-BD0C-CF90C387A5F8}"/>
              </c:ext>
            </c:extLst>
          </c:dPt>
          <c:dPt>
            <c:idx val="33"/>
            <c:invertIfNegative val="0"/>
            <c:bubble3D val="0"/>
            <c:extLst>
              <c:ext xmlns:c16="http://schemas.microsoft.com/office/drawing/2014/chart" uri="{C3380CC4-5D6E-409C-BE32-E72D297353CC}">
                <c16:uniqueId val="{00000014-89C4-433F-BD0C-CF90C387A5F8}"/>
              </c:ext>
            </c:extLst>
          </c:dPt>
          <c:dPt>
            <c:idx val="34"/>
            <c:invertIfNegative val="0"/>
            <c:bubble3D val="0"/>
            <c:extLst>
              <c:ext xmlns:c16="http://schemas.microsoft.com/office/drawing/2014/chart" uri="{C3380CC4-5D6E-409C-BE32-E72D297353CC}">
                <c16:uniqueId val="{00000015-89C4-433F-BD0C-CF90C387A5F8}"/>
              </c:ext>
            </c:extLst>
          </c:dPt>
          <c:dPt>
            <c:idx val="36"/>
            <c:invertIfNegative val="0"/>
            <c:bubble3D val="0"/>
            <c:extLst>
              <c:ext xmlns:c16="http://schemas.microsoft.com/office/drawing/2014/chart" uri="{C3380CC4-5D6E-409C-BE32-E72D297353CC}">
                <c16:uniqueId val="{00000016-89C4-433F-BD0C-CF90C387A5F8}"/>
              </c:ext>
            </c:extLst>
          </c:dPt>
          <c:dPt>
            <c:idx val="37"/>
            <c:invertIfNegative val="0"/>
            <c:bubble3D val="0"/>
            <c:extLst>
              <c:ext xmlns:c16="http://schemas.microsoft.com/office/drawing/2014/chart" uri="{C3380CC4-5D6E-409C-BE32-E72D297353CC}">
                <c16:uniqueId val="{00000017-89C4-433F-BD0C-CF90C387A5F8}"/>
              </c:ext>
            </c:extLst>
          </c:dPt>
          <c:dPt>
            <c:idx val="38"/>
            <c:invertIfNegative val="0"/>
            <c:bubble3D val="0"/>
            <c:extLst>
              <c:ext xmlns:c16="http://schemas.microsoft.com/office/drawing/2014/chart" uri="{C3380CC4-5D6E-409C-BE32-E72D297353CC}">
                <c16:uniqueId val="{00000018-89C4-433F-BD0C-CF90C387A5F8}"/>
              </c:ext>
            </c:extLst>
          </c:dPt>
          <c:dPt>
            <c:idx val="39"/>
            <c:invertIfNegative val="0"/>
            <c:bubble3D val="0"/>
            <c:extLst>
              <c:ext xmlns:c16="http://schemas.microsoft.com/office/drawing/2014/chart" uri="{C3380CC4-5D6E-409C-BE32-E72D297353CC}">
                <c16:uniqueId val="{00000019-89C4-433F-BD0C-CF90C387A5F8}"/>
              </c:ext>
            </c:extLst>
          </c:dPt>
          <c:dPt>
            <c:idx val="41"/>
            <c:invertIfNegative val="0"/>
            <c:bubble3D val="0"/>
            <c:extLst>
              <c:ext xmlns:c16="http://schemas.microsoft.com/office/drawing/2014/chart" uri="{C3380CC4-5D6E-409C-BE32-E72D297353CC}">
                <c16:uniqueId val="{0000001A-89C4-433F-BD0C-CF90C387A5F8}"/>
              </c:ext>
            </c:extLst>
          </c:dPt>
          <c:dPt>
            <c:idx val="42"/>
            <c:invertIfNegative val="0"/>
            <c:bubble3D val="0"/>
            <c:extLst>
              <c:ext xmlns:c16="http://schemas.microsoft.com/office/drawing/2014/chart" uri="{C3380CC4-5D6E-409C-BE32-E72D297353CC}">
                <c16:uniqueId val="{0000001B-89C4-433F-BD0C-CF90C387A5F8}"/>
              </c:ext>
            </c:extLst>
          </c:dPt>
          <c:dPt>
            <c:idx val="43"/>
            <c:invertIfNegative val="0"/>
            <c:bubble3D val="0"/>
            <c:spPr>
              <a:solidFill>
                <a:srgbClr val="FFC000"/>
              </a:solidFill>
              <a:effectLst/>
            </c:spPr>
            <c:extLst>
              <c:ext xmlns:c16="http://schemas.microsoft.com/office/drawing/2014/chart" uri="{C3380CC4-5D6E-409C-BE32-E72D297353CC}">
                <c16:uniqueId val="{0000001D-89C4-433F-BD0C-CF90C387A5F8}"/>
              </c:ext>
            </c:extLst>
          </c:dPt>
          <c:dPt>
            <c:idx val="45"/>
            <c:invertIfNegative val="0"/>
            <c:bubble3D val="0"/>
            <c:extLst>
              <c:ext xmlns:c16="http://schemas.microsoft.com/office/drawing/2014/chart" uri="{C3380CC4-5D6E-409C-BE32-E72D297353CC}">
                <c16:uniqueId val="{0000001E-89C4-433F-BD0C-CF90C387A5F8}"/>
              </c:ext>
            </c:extLst>
          </c:dPt>
          <c:dPt>
            <c:idx val="47"/>
            <c:invertIfNegative val="0"/>
            <c:bubble3D val="0"/>
            <c:extLst>
              <c:ext xmlns:c16="http://schemas.microsoft.com/office/drawing/2014/chart" uri="{C3380CC4-5D6E-409C-BE32-E72D297353CC}">
                <c16:uniqueId val="{0000001F-89C4-433F-BD0C-CF90C387A5F8}"/>
              </c:ext>
            </c:extLst>
          </c:dPt>
          <c:dPt>
            <c:idx val="48"/>
            <c:invertIfNegative val="0"/>
            <c:bubble3D val="0"/>
            <c:extLst>
              <c:ext xmlns:c16="http://schemas.microsoft.com/office/drawing/2014/chart" uri="{C3380CC4-5D6E-409C-BE32-E72D297353CC}">
                <c16:uniqueId val="{00000020-89C4-433F-BD0C-CF90C387A5F8}"/>
              </c:ext>
            </c:extLst>
          </c:dPt>
          <c:dPt>
            <c:idx val="49"/>
            <c:invertIfNegative val="0"/>
            <c:bubble3D val="0"/>
            <c:extLst>
              <c:ext xmlns:c16="http://schemas.microsoft.com/office/drawing/2014/chart" uri="{C3380CC4-5D6E-409C-BE32-E72D297353CC}">
                <c16:uniqueId val="{00000021-89C4-433F-BD0C-CF90C387A5F8}"/>
              </c:ext>
            </c:extLst>
          </c:dPt>
          <c:dPt>
            <c:idx val="50"/>
            <c:invertIfNegative val="0"/>
            <c:bubble3D val="0"/>
            <c:extLst>
              <c:ext xmlns:c16="http://schemas.microsoft.com/office/drawing/2014/chart" uri="{C3380CC4-5D6E-409C-BE32-E72D297353CC}">
                <c16:uniqueId val="{00000022-89C4-433F-BD0C-CF90C387A5F8}"/>
              </c:ext>
            </c:extLst>
          </c:dPt>
          <c:dPt>
            <c:idx val="51"/>
            <c:invertIfNegative val="0"/>
            <c:bubble3D val="0"/>
            <c:extLst>
              <c:ext xmlns:c16="http://schemas.microsoft.com/office/drawing/2014/chart" uri="{C3380CC4-5D6E-409C-BE32-E72D297353CC}">
                <c16:uniqueId val="{00000023-89C4-433F-BD0C-CF90C387A5F8}"/>
              </c:ext>
            </c:extLst>
          </c:dPt>
          <c:dPt>
            <c:idx val="52"/>
            <c:invertIfNegative val="0"/>
            <c:bubble3D val="0"/>
            <c:extLst>
              <c:ext xmlns:c16="http://schemas.microsoft.com/office/drawing/2014/chart" uri="{C3380CC4-5D6E-409C-BE32-E72D297353CC}">
                <c16:uniqueId val="{00000024-89C4-433F-BD0C-CF90C387A5F8}"/>
              </c:ext>
            </c:extLst>
          </c:dPt>
          <c:dPt>
            <c:idx val="53"/>
            <c:invertIfNegative val="0"/>
            <c:bubble3D val="0"/>
            <c:extLst>
              <c:ext xmlns:c16="http://schemas.microsoft.com/office/drawing/2014/chart" uri="{C3380CC4-5D6E-409C-BE32-E72D297353CC}">
                <c16:uniqueId val="{00000025-89C4-433F-BD0C-CF90C387A5F8}"/>
              </c:ext>
            </c:extLst>
          </c:dPt>
          <c:dLbls>
            <c:numFmt formatCode="#,##0.00&quot;%&quot;" sourceLinked="0"/>
            <c:spPr>
              <a:noFill/>
              <a:ln>
                <a:noFill/>
              </a:ln>
              <a:effectLst/>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'F31'!$A$7:$A$61</c:f>
              <c:strCache>
                <c:ptCount val="55"/>
                <c:pt idx="0">
                  <c:v>Cancún, Q. Roo.</c:v>
                </c:pt>
                <c:pt idx="1">
                  <c:v>Chetumal, Q. R.</c:v>
                </c:pt>
                <c:pt idx="2">
                  <c:v>Coatzacoalcos, Ver.</c:v>
                </c:pt>
                <c:pt idx="3">
                  <c:v>Villahermosa, Tab.</c:v>
                </c:pt>
                <c:pt idx="4">
                  <c:v>A. M.Cd. de México</c:v>
                </c:pt>
                <c:pt idx="5">
                  <c:v>Tulancingo, Hgo.</c:v>
                </c:pt>
                <c:pt idx="6">
                  <c:v>La Paz, B. C. S.</c:v>
                </c:pt>
                <c:pt idx="7">
                  <c:v>Puebla, Pue.</c:v>
                </c:pt>
                <c:pt idx="8">
                  <c:v>Veracruz, Ver.</c:v>
                </c:pt>
                <c:pt idx="9">
                  <c:v>San Andrés Tuxtla, Ver.</c:v>
                </c:pt>
                <c:pt idx="10">
                  <c:v>Mérida, Yuc.</c:v>
                </c:pt>
                <c:pt idx="11">
                  <c:v>Campeche, Camp.</c:v>
                </c:pt>
                <c:pt idx="12">
                  <c:v>Atlacomulco, Méx.</c:v>
                </c:pt>
                <c:pt idx="13">
                  <c:v>Tepic, Nay.</c:v>
                </c:pt>
                <c:pt idx="14">
                  <c:v>Hermosillo, Son.</c:v>
                </c:pt>
                <c:pt idx="15">
                  <c:v>Toluca, Edo. de Méx.</c:v>
                </c:pt>
                <c:pt idx="16">
                  <c:v>Aguascalientes, Ags.</c:v>
                </c:pt>
                <c:pt idx="17">
                  <c:v>Esperanza, Son.</c:v>
                </c:pt>
                <c:pt idx="18">
                  <c:v>Querétaro, Qro.</c:v>
                </c:pt>
                <c:pt idx="19">
                  <c:v>Cd. Juárez, Chih</c:v>
                </c:pt>
                <c:pt idx="20">
                  <c:v>Morelia, Mich</c:v>
                </c:pt>
                <c:pt idx="21">
                  <c:v>Huatabampo, Son.</c:v>
                </c:pt>
                <c:pt idx="22">
                  <c:v>Monterrey, N. L.</c:v>
                </c:pt>
                <c:pt idx="23">
                  <c:v>San Luis Potosí, S. L. P.</c:v>
                </c:pt>
                <c:pt idx="24">
                  <c:v>Jacona, Mich.</c:v>
                </c:pt>
                <c:pt idx="25">
                  <c:v>Tapachula, Chis.</c:v>
                </c:pt>
                <c:pt idx="26">
                  <c:v>Cortazar, Gto.</c:v>
                </c:pt>
                <c:pt idx="27">
                  <c:v>Izúcar de Matamoros, Pue.</c:v>
                </c:pt>
                <c:pt idx="28">
                  <c:v>Pachuca, Hgo.</c:v>
                </c:pt>
                <c:pt idx="29">
                  <c:v>Córdoba, Ver.</c:v>
                </c:pt>
                <c:pt idx="30">
                  <c:v>Colima, Col.</c:v>
                </c:pt>
                <c:pt idx="31">
                  <c:v>Guadalajara, Jal.</c:v>
                </c:pt>
                <c:pt idx="32">
                  <c:v>León, Gto.</c:v>
                </c:pt>
                <c:pt idx="33">
                  <c:v>Tampico, Tamps.</c:v>
                </c:pt>
                <c:pt idx="34">
                  <c:v>Monclova, Coah.</c:v>
                </c:pt>
                <c:pt idx="35">
                  <c:v>Chihuahua, Chih.</c:v>
                </c:pt>
                <c:pt idx="36">
                  <c:v>Acapulco, Gro.</c:v>
                </c:pt>
                <c:pt idx="37">
                  <c:v>Tlaxcala, Tlax.</c:v>
                </c:pt>
                <c:pt idx="38">
                  <c:v>Cuernavaca, Mor.</c:v>
                </c:pt>
                <c:pt idx="39">
                  <c:v>Tuxtla Gutiérrez, Chis.</c:v>
                </c:pt>
                <c:pt idx="40">
                  <c:v>Cd. Acuña, Coah.</c:v>
                </c:pt>
                <c:pt idx="41">
                  <c:v>Mexicali, B. C.</c:v>
                </c:pt>
                <c:pt idx="42">
                  <c:v>Iguala, Gro.</c:v>
                </c:pt>
                <c:pt idx="43">
                  <c:v>Tepatitlán, Jal.</c:v>
                </c:pt>
                <c:pt idx="44">
                  <c:v>Durango, Dgo.</c:v>
                </c:pt>
                <c:pt idx="45">
                  <c:v>Matamoros, Tamps.</c:v>
                </c:pt>
                <c:pt idx="46">
                  <c:v>Oaxaca, Oax.</c:v>
                </c:pt>
                <c:pt idx="47">
                  <c:v>Saltillo, Coah.</c:v>
                </c:pt>
                <c:pt idx="48">
                  <c:v>Culiacán, Sin.</c:v>
                </c:pt>
                <c:pt idx="49">
                  <c:v>Tehuantepec, Oax.</c:v>
                </c:pt>
                <c:pt idx="50">
                  <c:v>Tijuana, B. C.</c:v>
                </c:pt>
                <c:pt idx="51">
                  <c:v>Zacatecas, Zac.</c:v>
                </c:pt>
                <c:pt idx="52">
                  <c:v>Torreón, Coah.</c:v>
                </c:pt>
                <c:pt idx="53">
                  <c:v>Cd. Jiménez, Chih.</c:v>
                </c:pt>
                <c:pt idx="54">
                  <c:v>Fresnillo, Zac.</c:v>
                </c:pt>
              </c:strCache>
            </c:strRef>
          </c:cat>
          <c:val>
            <c:numRef>
              <c:f>'F31'!$D$7:$D$61</c:f>
              <c:numCache>
                <c:formatCode>0.00</c:formatCode>
                <c:ptCount val="55"/>
                <c:pt idx="0" formatCode="General">
                  <c:v>4.5</c:v>
                </c:pt>
                <c:pt idx="1">
                  <c:v>4.59</c:v>
                </c:pt>
                <c:pt idx="2">
                  <c:v>4.8</c:v>
                </c:pt>
                <c:pt idx="3">
                  <c:v>5.07</c:v>
                </c:pt>
                <c:pt idx="4">
                  <c:v>5.09</c:v>
                </c:pt>
                <c:pt idx="5">
                  <c:v>5.0999999999999996</c:v>
                </c:pt>
                <c:pt idx="6">
                  <c:v>5.39</c:v>
                </c:pt>
                <c:pt idx="7">
                  <c:v>5.5</c:v>
                </c:pt>
                <c:pt idx="8">
                  <c:v>5.58</c:v>
                </c:pt>
                <c:pt idx="9">
                  <c:v>5.75</c:v>
                </c:pt>
                <c:pt idx="10">
                  <c:v>5.96</c:v>
                </c:pt>
                <c:pt idx="11">
                  <c:v>5.98</c:v>
                </c:pt>
                <c:pt idx="12">
                  <c:v>6.07</c:v>
                </c:pt>
                <c:pt idx="13">
                  <c:v>6.07</c:v>
                </c:pt>
                <c:pt idx="14">
                  <c:v>6.09</c:v>
                </c:pt>
                <c:pt idx="15">
                  <c:v>6.22</c:v>
                </c:pt>
                <c:pt idx="16">
                  <c:v>6.27</c:v>
                </c:pt>
                <c:pt idx="17">
                  <c:v>6.34</c:v>
                </c:pt>
                <c:pt idx="18">
                  <c:v>6.34</c:v>
                </c:pt>
                <c:pt idx="19">
                  <c:v>6.35</c:v>
                </c:pt>
                <c:pt idx="20">
                  <c:v>6.35</c:v>
                </c:pt>
                <c:pt idx="21">
                  <c:v>6.36</c:v>
                </c:pt>
                <c:pt idx="22">
                  <c:v>6.41</c:v>
                </c:pt>
                <c:pt idx="23">
                  <c:v>6.43</c:v>
                </c:pt>
                <c:pt idx="24">
                  <c:v>6.45</c:v>
                </c:pt>
                <c:pt idx="25">
                  <c:v>6.47</c:v>
                </c:pt>
                <c:pt idx="26">
                  <c:v>6.57</c:v>
                </c:pt>
                <c:pt idx="27">
                  <c:v>6.57</c:v>
                </c:pt>
                <c:pt idx="28">
                  <c:v>6.61</c:v>
                </c:pt>
                <c:pt idx="29">
                  <c:v>6.72</c:v>
                </c:pt>
                <c:pt idx="30">
                  <c:v>6.73</c:v>
                </c:pt>
                <c:pt idx="31">
                  <c:v>6.8</c:v>
                </c:pt>
                <c:pt idx="32">
                  <c:v>6.8</c:v>
                </c:pt>
                <c:pt idx="33">
                  <c:v>6.86</c:v>
                </c:pt>
                <c:pt idx="34">
                  <c:v>6.99</c:v>
                </c:pt>
                <c:pt idx="35">
                  <c:v>7</c:v>
                </c:pt>
                <c:pt idx="36">
                  <c:v>7.04</c:v>
                </c:pt>
                <c:pt idx="37">
                  <c:v>7.04</c:v>
                </c:pt>
                <c:pt idx="38">
                  <c:v>7.05</c:v>
                </c:pt>
                <c:pt idx="39">
                  <c:v>7.05</c:v>
                </c:pt>
                <c:pt idx="40">
                  <c:v>7.1</c:v>
                </c:pt>
                <c:pt idx="41">
                  <c:v>7.15</c:v>
                </c:pt>
                <c:pt idx="42">
                  <c:v>7.16</c:v>
                </c:pt>
                <c:pt idx="43">
                  <c:v>7.18</c:v>
                </c:pt>
                <c:pt idx="44">
                  <c:v>7.19</c:v>
                </c:pt>
                <c:pt idx="45">
                  <c:v>7.23</c:v>
                </c:pt>
                <c:pt idx="46">
                  <c:v>7.24</c:v>
                </c:pt>
                <c:pt idx="47" formatCode="General">
                  <c:v>7.28</c:v>
                </c:pt>
                <c:pt idx="48" formatCode="General">
                  <c:v>7.3</c:v>
                </c:pt>
                <c:pt idx="49" formatCode="General">
                  <c:v>7.58</c:v>
                </c:pt>
                <c:pt idx="50" formatCode="General">
                  <c:v>7.65</c:v>
                </c:pt>
                <c:pt idx="51" formatCode="General">
                  <c:v>7.65</c:v>
                </c:pt>
                <c:pt idx="52" formatCode="General">
                  <c:v>7.82</c:v>
                </c:pt>
                <c:pt idx="53" formatCode="General">
                  <c:v>8.27</c:v>
                </c:pt>
                <c:pt idx="54" formatCode="General">
                  <c:v>8.91</c:v>
                </c:pt>
              </c:numCache>
            </c:numRef>
          </c:val>
          <c:extLst>
            <c:ext xmlns:c16="http://schemas.microsoft.com/office/drawing/2014/chart" uri="{C3380CC4-5D6E-409C-BE32-E72D297353CC}">
              <c16:uniqueId val="{00000026-89C4-433F-BD0C-CF90C387A5F8}"/>
            </c:ext>
          </c:extLst>
        </c:ser>
        <c:dLbls>
          <c:showLegendKey val="0"/>
          <c:showVal val="0"/>
          <c:showCatName val="0"/>
          <c:showSerName val="0"/>
          <c:showPercent val="0"/>
          <c:showBubbleSize val="0"/>
        </c:dLbls>
        <c:gapWidth val="50"/>
        <c:axId val="49014272"/>
        <c:axId val="49015808"/>
      </c:barChart>
      <c:scatterChart>
        <c:scatterStyle val="lineMarker"/>
        <c:varyColors val="0"/>
        <c:ser>
          <c:idx val="1"/>
          <c:order val="1"/>
          <c:tx>
            <c:strRef>
              <c:f>'F31'!$A$64</c:f>
              <c:strCache>
                <c:ptCount val="1"/>
                <c:pt idx="0">
                  <c:v>Nacional</c:v>
                </c:pt>
              </c:strCache>
            </c:strRef>
          </c:tx>
          <c:spPr>
            <a:ln w="57150">
              <a:solidFill>
                <a:srgbClr val="F79646">
                  <a:lumMod val="60000"/>
                  <a:lumOff val="40000"/>
                </a:srgbClr>
              </a:solidFill>
              <a:prstDash val="sysDot"/>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27-89C4-433F-BD0C-CF90C387A5F8}"/>
                </c:ext>
              </c:extLst>
            </c:dLbl>
            <c:dLbl>
              <c:idx val="1"/>
              <c:layout>
                <c:manualLayout>
                  <c:x val="-0.16222601010101018"/>
                  <c:y val="0.54053793650793647"/>
                </c:manualLayout>
              </c:layout>
              <c:showLegendKey val="0"/>
              <c:showVal val="0"/>
              <c:showCatName val="1"/>
              <c:showSerName val="1"/>
              <c:showPercent val="0"/>
              <c:showBubbleSize val="0"/>
              <c:extLst>
                <c:ext xmlns:c15="http://schemas.microsoft.com/office/drawing/2012/chart" uri="{CE6537A1-D6FC-4f65-9D91-7224C49458BB}">
                  <c15:layout>
                    <c:manualLayout>
                      <c:w val="0.23301456456456454"/>
                      <c:h val="4.3671490988530855E-2"/>
                    </c:manualLayout>
                  </c15:layout>
                </c:ext>
                <c:ext xmlns:c16="http://schemas.microsoft.com/office/drawing/2014/chart" uri="{C3380CC4-5D6E-409C-BE32-E72D297353CC}">
                  <c16:uniqueId val="{00000028-89C4-433F-BD0C-CF90C387A5F8}"/>
                </c:ext>
              </c:extLst>
            </c:dLbl>
            <c:numFmt formatCode="#,##0.00&quot;%&quot;" sourceLinked="0"/>
            <c:spPr>
              <a:solidFill>
                <a:srgbClr val="F79646">
                  <a:lumMod val="40000"/>
                  <a:lumOff val="60000"/>
                </a:srgbClr>
              </a:solidFill>
              <a:ln>
                <a:noFill/>
              </a:ln>
              <a:effectLst/>
            </c:spPr>
            <c:txPr>
              <a:bodyPr rot="-5400000" vert="horz"/>
              <a:lstStyle/>
              <a:p>
                <a:pPr>
                  <a:defRPr sz="900" b="1"/>
                </a:pPr>
                <a:endParaRPr lang="es-MX"/>
              </a:p>
            </c:tx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'F31'!$D$64:$D$65</c:f>
              <c:numCache>
                <c:formatCode>0.00</c:formatCode>
                <c:ptCount val="2"/>
                <c:pt idx="0">
                  <c:v>6.24</c:v>
                </c:pt>
                <c:pt idx="1">
                  <c:v>6.24</c:v>
                </c:pt>
              </c:numCache>
            </c:numRef>
          </c:xVal>
          <c:yVal>
            <c:numRef>
              <c:f>'F31'!$B$64:$B$65</c:f>
              <c:numCache>
                <c:formatCode>General</c:formatCode>
                <c:ptCount val="2"/>
                <c:pt idx="0">
                  <c:v>0</c:v>
                </c:pt>
                <c:pt idx="1">
                  <c:v>1</c:v>
                </c:pt>
              </c:numCache>
            </c:numRef>
          </c:yVal>
          <c:smooth val="0"/>
          <c:extLst>
            <c:ext xmlns:c16="http://schemas.microsoft.com/office/drawing/2014/chart" uri="{C3380CC4-5D6E-409C-BE32-E72D297353CC}">
              <c16:uniqueId val="{00000029-89C4-433F-BD0C-CF90C387A5F8}"/>
            </c:ext>
          </c:extLst>
        </c:ser>
        <c:dLbls>
          <c:showLegendKey val="0"/>
          <c:showVal val="0"/>
          <c:showCatName val="0"/>
          <c:showSerName val="0"/>
          <c:showPercent val="0"/>
          <c:showBubbleSize val="0"/>
        </c:dLbls>
        <c:axId val="399233456"/>
        <c:axId val="399233128"/>
      </c:scatte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49015808"/>
        <c:crosses val="autoZero"/>
        <c:auto val="1"/>
        <c:lblAlgn val="ctr"/>
        <c:lblOffset val="100"/>
        <c:noMultiLvlLbl val="0"/>
      </c:catAx>
      <c:valAx>
        <c:axId val="49015808"/>
        <c:scaling>
          <c:orientation val="minMax"/>
        </c:scaling>
        <c:delete val="1"/>
        <c:axPos val="b"/>
        <c:numFmt formatCode="General" sourceLinked="1"/>
        <c:majorTickMark val="none"/>
        <c:minorTickMark val="none"/>
        <c:tickLblPos val="nextTo"/>
        <c:crossAx val="49014272"/>
        <c:crosses val="autoZero"/>
        <c:crossBetween val="between"/>
      </c:valAx>
      <c:valAx>
        <c:axId val="399233128"/>
        <c:scaling>
          <c:orientation val="minMax"/>
          <c:max val="1"/>
        </c:scaling>
        <c:delete val="1"/>
        <c:axPos val="r"/>
        <c:numFmt formatCode="General" sourceLinked="1"/>
        <c:majorTickMark val="out"/>
        <c:minorTickMark val="none"/>
        <c:tickLblPos val="nextTo"/>
        <c:crossAx val="399233456"/>
        <c:crosses val="max"/>
        <c:crossBetween val="midCat"/>
      </c:valAx>
      <c:valAx>
        <c:axId val="399233456"/>
        <c:scaling>
          <c:orientation val="minMax"/>
        </c:scaling>
        <c:delete val="1"/>
        <c:axPos val="b"/>
        <c:numFmt formatCode="0.00" sourceLinked="1"/>
        <c:majorTickMark val="out"/>
        <c:minorTickMark val="none"/>
        <c:tickLblPos val="nextTo"/>
        <c:crossAx val="39923312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5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04EB-48AD-8319-A845C03EEE9A}"/>
              </c:ext>
            </c:extLst>
          </c:dPt>
          <c:dPt>
            <c:idx val="1"/>
            <c:invertIfNegative val="0"/>
            <c:bubble3D val="0"/>
            <c:spPr>
              <a:solidFill>
                <a:srgbClr val="7C878E"/>
              </a:solidFill>
              <a:ln>
                <a:noFill/>
              </a:ln>
              <a:effectLst/>
            </c:spPr>
            <c:extLst>
              <c:ext xmlns:c16="http://schemas.microsoft.com/office/drawing/2014/chart" uri="{C3380CC4-5D6E-409C-BE32-E72D297353CC}">
                <c16:uniqueId val="{00000003-04EB-48AD-8319-A845C03EEE9A}"/>
              </c:ext>
            </c:extLst>
          </c:dPt>
          <c:dPt>
            <c:idx val="2"/>
            <c:invertIfNegative val="0"/>
            <c:bubble3D val="0"/>
            <c:spPr>
              <a:solidFill>
                <a:srgbClr val="7C878E"/>
              </a:solidFill>
              <a:ln>
                <a:noFill/>
              </a:ln>
              <a:effectLst/>
            </c:spPr>
            <c:extLst>
              <c:ext xmlns:c16="http://schemas.microsoft.com/office/drawing/2014/chart" uri="{C3380CC4-5D6E-409C-BE32-E72D297353CC}">
                <c16:uniqueId val="{00000005-04EB-48AD-8319-A845C03EEE9A}"/>
              </c:ext>
            </c:extLst>
          </c:dPt>
          <c:dPt>
            <c:idx val="3"/>
            <c:invertIfNegative val="0"/>
            <c:bubble3D val="0"/>
            <c:spPr>
              <a:solidFill>
                <a:srgbClr val="7C878E"/>
              </a:solidFill>
              <a:ln>
                <a:noFill/>
              </a:ln>
              <a:effectLst/>
            </c:spPr>
            <c:extLst>
              <c:ext xmlns:c16="http://schemas.microsoft.com/office/drawing/2014/chart" uri="{C3380CC4-5D6E-409C-BE32-E72D297353CC}">
                <c16:uniqueId val="{00000007-04EB-48AD-8319-A845C03EEE9A}"/>
              </c:ext>
            </c:extLst>
          </c:dPt>
          <c:dPt>
            <c:idx val="4"/>
            <c:invertIfNegative val="0"/>
            <c:bubble3D val="0"/>
            <c:spPr>
              <a:solidFill>
                <a:srgbClr val="7C878E"/>
              </a:solidFill>
              <a:ln>
                <a:noFill/>
              </a:ln>
              <a:effectLst/>
            </c:spPr>
            <c:extLst>
              <c:ext xmlns:c16="http://schemas.microsoft.com/office/drawing/2014/chart" uri="{C3380CC4-5D6E-409C-BE32-E72D297353CC}">
                <c16:uniqueId val="{00000009-04EB-48AD-8319-A845C03EEE9A}"/>
              </c:ext>
            </c:extLst>
          </c:dPt>
          <c:dPt>
            <c:idx val="5"/>
            <c:invertIfNegative val="0"/>
            <c:bubble3D val="0"/>
            <c:spPr>
              <a:solidFill>
                <a:srgbClr val="7C878E"/>
              </a:solidFill>
              <a:ln>
                <a:noFill/>
              </a:ln>
              <a:effectLst/>
            </c:spPr>
            <c:extLst>
              <c:ext xmlns:c16="http://schemas.microsoft.com/office/drawing/2014/chart" uri="{C3380CC4-5D6E-409C-BE32-E72D297353CC}">
                <c16:uniqueId val="{0000000B-04EB-48AD-8319-A845C03EEE9A}"/>
              </c:ext>
            </c:extLst>
          </c:dPt>
          <c:dPt>
            <c:idx val="6"/>
            <c:invertIfNegative val="0"/>
            <c:bubble3D val="0"/>
            <c:spPr>
              <a:solidFill>
                <a:srgbClr val="7C878E"/>
              </a:solidFill>
              <a:ln>
                <a:noFill/>
              </a:ln>
              <a:effectLst/>
            </c:spPr>
            <c:extLst>
              <c:ext xmlns:c16="http://schemas.microsoft.com/office/drawing/2014/chart" uri="{C3380CC4-5D6E-409C-BE32-E72D297353CC}">
                <c16:uniqueId val="{0000000D-04EB-48AD-8319-A845C03EEE9A}"/>
              </c:ext>
            </c:extLst>
          </c:dPt>
          <c:dPt>
            <c:idx val="7"/>
            <c:invertIfNegative val="0"/>
            <c:bubble3D val="0"/>
            <c:spPr>
              <a:solidFill>
                <a:srgbClr val="7C878E"/>
              </a:solidFill>
              <a:ln>
                <a:noFill/>
              </a:ln>
              <a:effectLst/>
            </c:spPr>
            <c:extLst>
              <c:ext xmlns:c16="http://schemas.microsoft.com/office/drawing/2014/chart" uri="{C3380CC4-5D6E-409C-BE32-E72D297353CC}">
                <c16:uniqueId val="{0000000F-04EB-48AD-8319-A845C03EEE9A}"/>
              </c:ext>
            </c:extLst>
          </c:dPt>
          <c:dPt>
            <c:idx val="8"/>
            <c:invertIfNegative val="0"/>
            <c:bubble3D val="0"/>
            <c:spPr>
              <a:solidFill>
                <a:srgbClr val="7C878E"/>
              </a:solidFill>
              <a:ln>
                <a:noFill/>
              </a:ln>
              <a:effectLst/>
            </c:spPr>
            <c:extLst>
              <c:ext xmlns:c16="http://schemas.microsoft.com/office/drawing/2014/chart" uri="{C3380CC4-5D6E-409C-BE32-E72D297353CC}">
                <c16:uniqueId val="{00000011-04EB-48AD-8319-A845C03EEE9A}"/>
              </c:ext>
            </c:extLst>
          </c:dPt>
          <c:dPt>
            <c:idx val="9"/>
            <c:invertIfNegative val="0"/>
            <c:bubble3D val="0"/>
            <c:spPr>
              <a:solidFill>
                <a:srgbClr val="7C878E"/>
              </a:solidFill>
              <a:ln>
                <a:noFill/>
              </a:ln>
              <a:effectLst/>
            </c:spPr>
            <c:extLst>
              <c:ext xmlns:c16="http://schemas.microsoft.com/office/drawing/2014/chart" uri="{C3380CC4-5D6E-409C-BE32-E72D297353CC}">
                <c16:uniqueId val="{00000013-04EB-48AD-8319-A845C03EEE9A}"/>
              </c:ext>
            </c:extLst>
          </c:dPt>
          <c:dPt>
            <c:idx val="10"/>
            <c:invertIfNegative val="0"/>
            <c:bubble3D val="0"/>
            <c:spPr>
              <a:solidFill>
                <a:srgbClr val="7C878E"/>
              </a:solidFill>
              <a:ln>
                <a:noFill/>
              </a:ln>
              <a:effectLst/>
            </c:spPr>
            <c:extLst>
              <c:ext xmlns:c16="http://schemas.microsoft.com/office/drawing/2014/chart" uri="{C3380CC4-5D6E-409C-BE32-E72D297353CC}">
                <c16:uniqueId val="{00000015-04EB-48AD-8319-A845C03EEE9A}"/>
              </c:ext>
            </c:extLst>
          </c:dPt>
          <c:dPt>
            <c:idx val="11"/>
            <c:invertIfNegative val="0"/>
            <c:bubble3D val="0"/>
            <c:spPr>
              <a:solidFill>
                <a:srgbClr val="7C878E"/>
              </a:solidFill>
              <a:ln>
                <a:noFill/>
              </a:ln>
              <a:effectLst/>
            </c:spPr>
            <c:extLst>
              <c:ext xmlns:c16="http://schemas.microsoft.com/office/drawing/2014/chart" uri="{C3380CC4-5D6E-409C-BE32-E72D297353CC}">
                <c16:uniqueId val="{00000017-04EB-48AD-8319-A845C03EEE9A}"/>
              </c:ext>
            </c:extLst>
          </c:dPt>
          <c:dPt>
            <c:idx val="12"/>
            <c:invertIfNegative val="0"/>
            <c:bubble3D val="0"/>
            <c:spPr>
              <a:solidFill>
                <a:srgbClr val="7C878E"/>
              </a:solidFill>
              <a:ln>
                <a:noFill/>
              </a:ln>
              <a:effectLst/>
            </c:spPr>
            <c:extLst>
              <c:ext xmlns:c16="http://schemas.microsoft.com/office/drawing/2014/chart" uri="{C3380CC4-5D6E-409C-BE32-E72D297353CC}">
                <c16:uniqueId val="{00000019-04EB-48AD-8319-A845C03EEE9A}"/>
              </c:ext>
            </c:extLst>
          </c:dPt>
          <c:dPt>
            <c:idx val="13"/>
            <c:invertIfNegative val="0"/>
            <c:bubble3D val="0"/>
            <c:spPr>
              <a:solidFill>
                <a:srgbClr val="7C878E"/>
              </a:solidFill>
              <a:ln>
                <a:noFill/>
              </a:ln>
              <a:effectLst/>
            </c:spPr>
            <c:extLst>
              <c:ext xmlns:c16="http://schemas.microsoft.com/office/drawing/2014/chart" uri="{C3380CC4-5D6E-409C-BE32-E72D297353CC}">
                <c16:uniqueId val="{0000001B-04EB-48AD-8319-A845C03EEE9A}"/>
              </c:ext>
            </c:extLst>
          </c:dPt>
          <c:dPt>
            <c:idx val="14"/>
            <c:invertIfNegative val="0"/>
            <c:bubble3D val="0"/>
            <c:spPr>
              <a:solidFill>
                <a:srgbClr val="7C878E"/>
              </a:solidFill>
              <a:ln>
                <a:noFill/>
              </a:ln>
              <a:effectLst/>
            </c:spPr>
            <c:extLst>
              <c:ext xmlns:c16="http://schemas.microsoft.com/office/drawing/2014/chart" uri="{C3380CC4-5D6E-409C-BE32-E72D297353CC}">
                <c16:uniqueId val="{0000001D-04EB-48AD-8319-A845C03EEE9A}"/>
              </c:ext>
            </c:extLst>
          </c:dPt>
          <c:dPt>
            <c:idx val="15"/>
            <c:invertIfNegative val="0"/>
            <c:bubble3D val="0"/>
            <c:spPr>
              <a:solidFill>
                <a:srgbClr val="7C878E"/>
              </a:solidFill>
              <a:ln>
                <a:noFill/>
              </a:ln>
              <a:effectLst/>
            </c:spPr>
            <c:extLst>
              <c:ext xmlns:c16="http://schemas.microsoft.com/office/drawing/2014/chart" uri="{C3380CC4-5D6E-409C-BE32-E72D297353CC}">
                <c16:uniqueId val="{0000001F-04EB-48AD-8319-A845C03EEE9A}"/>
              </c:ext>
            </c:extLst>
          </c:dPt>
          <c:dPt>
            <c:idx val="16"/>
            <c:invertIfNegative val="0"/>
            <c:bubble3D val="0"/>
            <c:spPr>
              <a:solidFill>
                <a:srgbClr val="95682B"/>
              </a:solidFill>
              <a:ln>
                <a:noFill/>
              </a:ln>
              <a:effectLst/>
            </c:spPr>
            <c:extLst>
              <c:ext xmlns:c16="http://schemas.microsoft.com/office/drawing/2014/chart" uri="{C3380CC4-5D6E-409C-BE32-E72D297353CC}">
                <c16:uniqueId val="{00000021-04EB-48AD-8319-A845C03EEE9A}"/>
              </c:ext>
            </c:extLst>
          </c:dPt>
          <c:dPt>
            <c:idx val="17"/>
            <c:invertIfNegative val="0"/>
            <c:bubble3D val="0"/>
            <c:spPr>
              <a:solidFill>
                <a:srgbClr val="FFC000"/>
              </a:solidFill>
              <a:ln>
                <a:noFill/>
              </a:ln>
              <a:effectLst/>
            </c:spPr>
            <c:extLst>
              <c:ext xmlns:c16="http://schemas.microsoft.com/office/drawing/2014/chart" uri="{C3380CC4-5D6E-409C-BE32-E72D297353CC}">
                <c16:uniqueId val="{00000023-04EB-48AD-8319-A845C03EEE9A}"/>
              </c:ext>
            </c:extLst>
          </c:dPt>
          <c:dPt>
            <c:idx val="31"/>
            <c:invertIfNegative val="0"/>
            <c:bubble3D val="0"/>
            <c:spPr>
              <a:solidFill>
                <a:srgbClr val="7C878E"/>
              </a:solidFill>
              <a:ln>
                <a:noFill/>
              </a:ln>
              <a:effectLst/>
            </c:spPr>
            <c:extLst>
              <c:ext xmlns:c16="http://schemas.microsoft.com/office/drawing/2014/chart" uri="{C3380CC4-5D6E-409C-BE32-E72D297353CC}">
                <c16:uniqueId val="{00000025-04EB-48AD-8319-A845C03EEE9A}"/>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'F3'!$A$7:$A$39</c:f>
              <c:strCache>
                <c:ptCount val="33"/>
                <c:pt idx="0">
                  <c:v>Quintana Roo</c:v>
                </c:pt>
                <c:pt idx="1">
                  <c:v>Baja California Sur</c:v>
                </c:pt>
                <c:pt idx="2">
                  <c:v>Puebla</c:v>
                </c:pt>
                <c:pt idx="3">
                  <c:v>Baja California</c:v>
                </c:pt>
                <c:pt idx="4">
                  <c:v>Sinaloa</c:v>
                </c:pt>
                <c:pt idx="5">
                  <c:v>Campeche</c:v>
                </c:pt>
                <c:pt idx="6">
                  <c:v>Tamaulipas</c:v>
                </c:pt>
                <c:pt idx="7">
                  <c:v>Sonora</c:v>
                </c:pt>
                <c:pt idx="8">
                  <c:v>Yucatán</c:v>
                </c:pt>
                <c:pt idx="9">
                  <c:v>Estado de México</c:v>
                </c:pt>
                <c:pt idx="10">
                  <c:v>Veracruz</c:v>
                </c:pt>
                <c:pt idx="11">
                  <c:v>Nayarit</c:v>
                </c:pt>
                <c:pt idx="12">
                  <c:v>Oaxaca</c:v>
                </c:pt>
                <c:pt idx="13">
                  <c:v>San Luis Potosí</c:v>
                </c:pt>
                <c:pt idx="14">
                  <c:v>Hidalgo</c:v>
                </c:pt>
                <c:pt idx="15">
                  <c:v>Tlaxcala</c:v>
                </c:pt>
                <c:pt idx="16">
                  <c:v>Nacional</c:v>
                </c:pt>
                <c:pt idx="17">
                  <c:v>Jalisco</c:v>
                </c:pt>
                <c:pt idx="18">
                  <c:v>Chihuahua</c:v>
                </c:pt>
                <c:pt idx="19">
                  <c:v>Michoacán</c:v>
                </c:pt>
                <c:pt idx="20">
                  <c:v>Colima</c:v>
                </c:pt>
                <c:pt idx="21">
                  <c:v>Nuevo León</c:v>
                </c:pt>
                <c:pt idx="22">
                  <c:v>Querétaro</c:v>
                </c:pt>
                <c:pt idx="23">
                  <c:v>Coahuila</c:v>
                </c:pt>
                <c:pt idx="24">
                  <c:v>Ciudad de México</c:v>
                </c:pt>
                <c:pt idx="25">
                  <c:v>Guanajuato</c:v>
                </c:pt>
                <c:pt idx="26">
                  <c:v>Durango</c:v>
                </c:pt>
                <c:pt idx="27">
                  <c:v>Aguascalientes</c:v>
                </c:pt>
                <c:pt idx="28">
                  <c:v>Tabasco</c:v>
                </c:pt>
                <c:pt idx="29">
                  <c:v>Morelos</c:v>
                </c:pt>
                <c:pt idx="30">
                  <c:v>Guerrero</c:v>
                </c:pt>
                <c:pt idx="31">
                  <c:v>Zacatecas</c:v>
                </c:pt>
                <c:pt idx="32">
                  <c:v>Chiapas</c:v>
                </c:pt>
              </c:strCache>
            </c:strRef>
          </c:cat>
          <c:val>
            <c:numRef>
              <c:f>'F3'!$B$7:$B$39</c:f>
              <c:numCache>
                <c:formatCode>0.00%</c:formatCode>
                <c:ptCount val="33"/>
                <c:pt idx="0">
                  <c:v>-8.201485061184044E-2</c:v>
                </c:pt>
                <c:pt idx="1">
                  <c:v>-7.7038461007583603E-4</c:v>
                </c:pt>
                <c:pt idx="2">
                  <c:v>4.6949413345556135E-2</c:v>
                </c:pt>
                <c:pt idx="3">
                  <c:v>0.11750355640847943</c:v>
                </c:pt>
                <c:pt idx="4">
                  <c:v>0.13059798124612754</c:v>
                </c:pt>
                <c:pt idx="5">
                  <c:v>0.13979263184062019</c:v>
                </c:pt>
                <c:pt idx="6">
                  <c:v>0.16827398443442809</c:v>
                </c:pt>
                <c:pt idx="7">
                  <c:v>0.18576430583907544</c:v>
                </c:pt>
                <c:pt idx="8">
                  <c:v>0.21146717091963763</c:v>
                </c:pt>
                <c:pt idx="9">
                  <c:v>0.22224228668960055</c:v>
                </c:pt>
                <c:pt idx="10">
                  <c:v>0.24190906781501909</c:v>
                </c:pt>
                <c:pt idx="11">
                  <c:v>0.24614956325776705</c:v>
                </c:pt>
                <c:pt idx="12">
                  <c:v>0.25980394444666799</c:v>
                </c:pt>
                <c:pt idx="13">
                  <c:v>0.26843764083986343</c:v>
                </c:pt>
                <c:pt idx="14">
                  <c:v>0.26910536870534285</c:v>
                </c:pt>
                <c:pt idx="15">
                  <c:v>0.28065203665284244</c:v>
                </c:pt>
                <c:pt idx="16">
                  <c:v>0.28201712498712439</c:v>
                </c:pt>
                <c:pt idx="17">
                  <c:v>0.28222781117600815</c:v>
                </c:pt>
                <c:pt idx="18">
                  <c:v>0.2883371137076256</c:v>
                </c:pt>
                <c:pt idx="19">
                  <c:v>0.29416689086638592</c:v>
                </c:pt>
                <c:pt idx="20">
                  <c:v>0.29724248058017855</c:v>
                </c:pt>
                <c:pt idx="21">
                  <c:v>0.30119797419196548</c:v>
                </c:pt>
                <c:pt idx="22">
                  <c:v>0.31933592160622237</c:v>
                </c:pt>
                <c:pt idx="23">
                  <c:v>0.3366245729566717</c:v>
                </c:pt>
                <c:pt idx="24">
                  <c:v>0.34532896080789266</c:v>
                </c:pt>
                <c:pt idx="25">
                  <c:v>0.34588364860330167</c:v>
                </c:pt>
                <c:pt idx="26">
                  <c:v>0.35714632811728952</c:v>
                </c:pt>
                <c:pt idx="27">
                  <c:v>0.36429173861376607</c:v>
                </c:pt>
                <c:pt idx="28">
                  <c:v>0.38175681185355304</c:v>
                </c:pt>
                <c:pt idx="29">
                  <c:v>0.39349950601347783</c:v>
                </c:pt>
                <c:pt idx="30">
                  <c:v>0.39497715491675911</c:v>
                </c:pt>
                <c:pt idx="31">
                  <c:v>0.39853619279483943</c:v>
                </c:pt>
                <c:pt idx="32">
                  <c:v>0.67972191283262884</c:v>
                </c:pt>
              </c:numCache>
            </c:numRef>
          </c:val>
          <c:extLst>
            <c:ext xmlns:c16="http://schemas.microsoft.com/office/drawing/2014/chart" uri="{C3380CC4-5D6E-409C-BE32-E72D297353CC}">
              <c16:uniqueId val="{00000026-04EB-48AD-8319-A845C03EEE9A}"/>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2"/>
            <c:invertIfNegative val="0"/>
            <c:bubble3D val="0"/>
            <c:extLst>
              <c:ext xmlns:c16="http://schemas.microsoft.com/office/drawing/2014/chart" uri="{C3380CC4-5D6E-409C-BE32-E72D297353CC}">
                <c16:uniqueId val="{00000000-B0D1-4FB2-BD97-BB85EF37FDDF}"/>
              </c:ext>
            </c:extLst>
          </c:dPt>
          <c:dPt>
            <c:idx val="4"/>
            <c:invertIfNegative val="0"/>
            <c:bubble3D val="0"/>
            <c:extLst>
              <c:ext xmlns:c16="http://schemas.microsoft.com/office/drawing/2014/chart" uri="{C3380CC4-5D6E-409C-BE32-E72D297353CC}">
                <c16:uniqueId val="{00000001-B0D1-4FB2-BD97-BB85EF37FDDF}"/>
              </c:ext>
            </c:extLst>
          </c:dPt>
          <c:dPt>
            <c:idx val="5"/>
            <c:invertIfNegative val="0"/>
            <c:bubble3D val="0"/>
            <c:extLst>
              <c:ext xmlns:c16="http://schemas.microsoft.com/office/drawing/2014/chart" uri="{C3380CC4-5D6E-409C-BE32-E72D297353CC}">
                <c16:uniqueId val="{00000002-B0D1-4FB2-BD97-BB85EF37FDDF}"/>
              </c:ext>
            </c:extLst>
          </c:dPt>
          <c:dPt>
            <c:idx val="7"/>
            <c:invertIfNegative val="0"/>
            <c:bubble3D val="0"/>
            <c:extLst>
              <c:ext xmlns:c16="http://schemas.microsoft.com/office/drawing/2014/chart" uri="{C3380CC4-5D6E-409C-BE32-E72D297353CC}">
                <c16:uniqueId val="{00000003-B0D1-4FB2-BD97-BB85EF37FDDF}"/>
              </c:ext>
            </c:extLst>
          </c:dPt>
          <c:dPt>
            <c:idx val="8"/>
            <c:invertIfNegative val="0"/>
            <c:bubble3D val="0"/>
            <c:extLst>
              <c:ext xmlns:c16="http://schemas.microsoft.com/office/drawing/2014/chart" uri="{C3380CC4-5D6E-409C-BE32-E72D297353CC}">
                <c16:uniqueId val="{00000004-B0D1-4FB2-BD97-BB85EF37FDDF}"/>
              </c:ext>
            </c:extLst>
          </c:dPt>
          <c:dPt>
            <c:idx val="13"/>
            <c:invertIfNegative val="0"/>
            <c:bubble3D val="0"/>
            <c:extLst>
              <c:ext xmlns:c16="http://schemas.microsoft.com/office/drawing/2014/chart" uri="{C3380CC4-5D6E-409C-BE32-E72D297353CC}">
                <c16:uniqueId val="{00000005-B0D1-4FB2-BD97-BB85EF37FDDF}"/>
              </c:ext>
            </c:extLst>
          </c:dPt>
          <c:dPt>
            <c:idx val="18"/>
            <c:invertIfNegative val="0"/>
            <c:bubble3D val="0"/>
            <c:extLst>
              <c:ext xmlns:c16="http://schemas.microsoft.com/office/drawing/2014/chart" uri="{C3380CC4-5D6E-409C-BE32-E72D297353CC}">
                <c16:uniqueId val="{00000006-B0D1-4FB2-BD97-BB85EF37FDDF}"/>
              </c:ext>
            </c:extLst>
          </c:dPt>
          <c:dPt>
            <c:idx val="20"/>
            <c:invertIfNegative val="0"/>
            <c:bubble3D val="0"/>
            <c:spPr>
              <a:solidFill>
                <a:srgbClr val="FFC000"/>
              </a:solidFill>
              <a:ln>
                <a:noFill/>
              </a:ln>
              <a:effectLst/>
            </c:spPr>
            <c:extLst>
              <c:ext xmlns:c16="http://schemas.microsoft.com/office/drawing/2014/chart" uri="{C3380CC4-5D6E-409C-BE32-E72D297353CC}">
                <c16:uniqueId val="{00000008-B0D1-4FB2-BD97-BB85EF37FDDF}"/>
              </c:ext>
            </c:extLst>
          </c:dPt>
          <c:dPt>
            <c:idx val="21"/>
            <c:invertIfNegative val="0"/>
            <c:bubble3D val="0"/>
            <c:extLst>
              <c:ext xmlns:c16="http://schemas.microsoft.com/office/drawing/2014/chart" uri="{C3380CC4-5D6E-409C-BE32-E72D297353CC}">
                <c16:uniqueId val="{00000009-B0D1-4FB2-BD97-BB85EF37FDDF}"/>
              </c:ext>
            </c:extLst>
          </c:dPt>
          <c:dPt>
            <c:idx val="23"/>
            <c:invertIfNegative val="0"/>
            <c:bubble3D val="0"/>
            <c:extLst>
              <c:ext xmlns:c16="http://schemas.microsoft.com/office/drawing/2014/chart" uri="{C3380CC4-5D6E-409C-BE32-E72D297353CC}">
                <c16:uniqueId val="{0000000A-B0D1-4FB2-BD97-BB85EF37FDDF}"/>
              </c:ext>
            </c:extLst>
          </c:dPt>
          <c:dPt>
            <c:idx val="24"/>
            <c:invertIfNegative val="0"/>
            <c:bubble3D val="0"/>
            <c:extLst>
              <c:ext xmlns:c16="http://schemas.microsoft.com/office/drawing/2014/chart" uri="{C3380CC4-5D6E-409C-BE32-E72D297353CC}">
                <c16:uniqueId val="{0000000B-B0D1-4FB2-BD97-BB85EF37FDDF}"/>
              </c:ext>
            </c:extLst>
          </c:dPt>
          <c:dPt>
            <c:idx val="25"/>
            <c:invertIfNegative val="0"/>
            <c:bubble3D val="0"/>
            <c:extLst>
              <c:ext xmlns:c16="http://schemas.microsoft.com/office/drawing/2014/chart" uri="{C3380CC4-5D6E-409C-BE32-E72D297353CC}">
                <c16:uniqueId val="{0000000C-B0D1-4FB2-BD97-BB85EF37FDDF}"/>
              </c:ext>
            </c:extLst>
          </c:dPt>
          <c:dPt>
            <c:idx val="26"/>
            <c:invertIfNegative val="0"/>
            <c:bubble3D val="0"/>
            <c:extLst>
              <c:ext xmlns:c16="http://schemas.microsoft.com/office/drawing/2014/chart" uri="{C3380CC4-5D6E-409C-BE32-E72D297353CC}">
                <c16:uniqueId val="{0000000D-B0D1-4FB2-BD97-BB85EF37FDDF}"/>
              </c:ext>
            </c:extLst>
          </c:dPt>
          <c:dPt>
            <c:idx val="27"/>
            <c:invertIfNegative val="0"/>
            <c:bubble3D val="0"/>
            <c:extLst>
              <c:ext xmlns:c16="http://schemas.microsoft.com/office/drawing/2014/chart" uri="{C3380CC4-5D6E-409C-BE32-E72D297353CC}">
                <c16:uniqueId val="{0000000E-B0D1-4FB2-BD97-BB85EF37FDDF}"/>
              </c:ext>
            </c:extLst>
          </c:dPt>
          <c:dPt>
            <c:idx val="28"/>
            <c:invertIfNegative val="0"/>
            <c:bubble3D val="0"/>
            <c:extLst>
              <c:ext xmlns:c16="http://schemas.microsoft.com/office/drawing/2014/chart" uri="{C3380CC4-5D6E-409C-BE32-E72D297353CC}">
                <c16:uniqueId val="{0000000F-B0D1-4FB2-BD97-BB85EF37FDDF}"/>
              </c:ext>
            </c:extLst>
          </c:dPt>
          <c:dPt>
            <c:idx val="30"/>
            <c:invertIfNegative val="0"/>
            <c:bubble3D val="0"/>
            <c:extLst>
              <c:ext xmlns:c16="http://schemas.microsoft.com/office/drawing/2014/chart" uri="{C3380CC4-5D6E-409C-BE32-E72D297353CC}">
                <c16:uniqueId val="{00000010-B0D1-4FB2-BD97-BB85EF37FDDF}"/>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'F32'!$B$7:$B$38</c:f>
              <c:strCache>
                <c:ptCount val="32"/>
                <c:pt idx="0">
                  <c:v>Quintana Roo</c:v>
                </c:pt>
                <c:pt idx="1">
                  <c:v>Tabasco</c:v>
                </c:pt>
                <c:pt idx="2">
                  <c:v>Ciudad de México</c:v>
                </c:pt>
                <c:pt idx="3">
                  <c:v>Baja California Sur</c:v>
                </c:pt>
                <c:pt idx="4">
                  <c:v>Puebla</c:v>
                </c:pt>
                <c:pt idx="5">
                  <c:v>Yucatán</c:v>
                </c:pt>
                <c:pt idx="6">
                  <c:v>Campeche</c:v>
                </c:pt>
                <c:pt idx="7">
                  <c:v>Nayarit</c:v>
                </c:pt>
                <c:pt idx="8">
                  <c:v>Veracruz</c:v>
                </c:pt>
                <c:pt idx="9">
                  <c:v>Estado de México</c:v>
                </c:pt>
                <c:pt idx="10">
                  <c:v>Sonora</c:v>
                </c:pt>
                <c:pt idx="11">
                  <c:v>Aguascalientes</c:v>
                </c:pt>
                <c:pt idx="12">
                  <c:v>Hidalgo</c:v>
                </c:pt>
                <c:pt idx="13">
                  <c:v>Querétaro</c:v>
                </c:pt>
                <c:pt idx="14">
                  <c:v>Michoacán</c:v>
                </c:pt>
                <c:pt idx="15">
                  <c:v>Nuevo León</c:v>
                </c:pt>
                <c:pt idx="16">
                  <c:v>San Luis Potosí</c:v>
                </c:pt>
                <c:pt idx="17">
                  <c:v>Guanajuato</c:v>
                </c:pt>
                <c:pt idx="18">
                  <c:v>Colima</c:v>
                </c:pt>
                <c:pt idx="19">
                  <c:v>Chiapas</c:v>
                </c:pt>
                <c:pt idx="20">
                  <c:v>Jalisco</c:v>
                </c:pt>
                <c:pt idx="21">
                  <c:v>Chihuahua</c:v>
                </c:pt>
                <c:pt idx="22">
                  <c:v>Tamaulipas</c:v>
                </c:pt>
                <c:pt idx="23">
                  <c:v>Tlaxcala</c:v>
                </c:pt>
                <c:pt idx="24">
                  <c:v>Morelos</c:v>
                </c:pt>
                <c:pt idx="25">
                  <c:v>Guerrero</c:v>
                </c:pt>
                <c:pt idx="26">
                  <c:v>Durango</c:v>
                </c:pt>
                <c:pt idx="27">
                  <c:v>Sinaloa</c:v>
                </c:pt>
                <c:pt idx="28">
                  <c:v>Oaxaca</c:v>
                </c:pt>
                <c:pt idx="29">
                  <c:v>Coahuila</c:v>
                </c:pt>
                <c:pt idx="30">
                  <c:v>Baja California</c:v>
                </c:pt>
                <c:pt idx="31">
                  <c:v>Zacatecas</c:v>
                </c:pt>
              </c:strCache>
            </c:strRef>
          </c:cat>
          <c:val>
            <c:numRef>
              <c:f>'F32'!$C$7:$C$38</c:f>
              <c:numCache>
                <c:formatCode>0.00%</c:formatCode>
                <c:ptCount val="32"/>
                <c:pt idx="0">
                  <c:v>4.5323845747875381E-2</c:v>
                </c:pt>
                <c:pt idx="1">
                  <c:v>5.0738431836020274E-2</c:v>
                </c:pt>
                <c:pt idx="2">
                  <c:v>5.0850736506591214E-2</c:v>
                </c:pt>
                <c:pt idx="3">
                  <c:v>5.3933185183819156E-2</c:v>
                </c:pt>
                <c:pt idx="4">
                  <c:v>5.6972959211507385E-2</c:v>
                </c:pt>
                <c:pt idx="5">
                  <c:v>5.9609250398724105E-2</c:v>
                </c:pt>
                <c:pt idx="6">
                  <c:v>5.9758319659870711E-2</c:v>
                </c:pt>
                <c:pt idx="7">
                  <c:v>6.0690951733894244E-2</c:v>
                </c:pt>
                <c:pt idx="8">
                  <c:v>6.1294646520831192E-2</c:v>
                </c:pt>
                <c:pt idx="9">
                  <c:v>6.1895011169024627E-2</c:v>
                </c:pt>
                <c:pt idx="10">
                  <c:v>6.2098182764130941E-2</c:v>
                </c:pt>
                <c:pt idx="11">
                  <c:v>6.2723866582387433E-2</c:v>
                </c:pt>
                <c:pt idx="12">
                  <c:v>6.3007283597560346E-2</c:v>
                </c:pt>
                <c:pt idx="13">
                  <c:v>6.3429750188562561E-2</c:v>
                </c:pt>
                <c:pt idx="14">
                  <c:v>6.4062226077007511E-2</c:v>
                </c:pt>
                <c:pt idx="15">
                  <c:v>6.4145989957682864E-2</c:v>
                </c:pt>
                <c:pt idx="16">
                  <c:v>6.4251344466459165E-2</c:v>
                </c:pt>
                <c:pt idx="17">
                  <c:v>6.6683421295132661E-2</c:v>
                </c:pt>
                <c:pt idx="18">
                  <c:v>6.7291817389207434E-2</c:v>
                </c:pt>
                <c:pt idx="19">
                  <c:v>6.818016312263335E-2</c:v>
                </c:pt>
                <c:pt idx="20">
                  <c:v>6.8954740983124332E-2</c:v>
                </c:pt>
                <c:pt idx="21">
                  <c:v>7.0071522297584482E-2</c:v>
                </c:pt>
                <c:pt idx="22">
                  <c:v>7.0076423456264803E-2</c:v>
                </c:pt>
                <c:pt idx="23">
                  <c:v>7.0439822077850267E-2</c:v>
                </c:pt>
                <c:pt idx="24">
                  <c:v>7.0511755037213603E-2</c:v>
                </c:pt>
                <c:pt idx="25">
                  <c:v>7.1065111918220986E-2</c:v>
                </c:pt>
                <c:pt idx="26">
                  <c:v>7.1945726113836567E-2</c:v>
                </c:pt>
                <c:pt idx="27">
                  <c:v>7.2975832498050994E-2</c:v>
                </c:pt>
                <c:pt idx="28">
                  <c:v>7.3471207475411054E-2</c:v>
                </c:pt>
                <c:pt idx="29">
                  <c:v>7.3857380733569344E-2</c:v>
                </c:pt>
                <c:pt idx="30">
                  <c:v>7.4137319672284194E-2</c:v>
                </c:pt>
                <c:pt idx="31">
                  <c:v>8.3582117057349234E-2</c:v>
                </c:pt>
              </c:numCache>
            </c:numRef>
          </c:val>
          <c:extLst>
            <c:ext xmlns:c16="http://schemas.microsoft.com/office/drawing/2014/chart" uri="{C3380CC4-5D6E-409C-BE32-E72D297353CC}">
              <c16:uniqueId val="{00000011-B0D1-4FB2-BD97-BB85EF37FDDF}"/>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'F32'!$B$41</c:f>
              <c:strCache>
                <c:ptCount val="1"/>
                <c:pt idx="0">
                  <c:v>Nacional</c:v>
                </c:pt>
              </c:strCache>
            </c:strRef>
          </c:tx>
          <c:spPr>
            <a:ln w="47625">
              <a:solidFill>
                <a:srgbClr val="F79646">
                  <a:lumMod val="60000"/>
                  <a:lumOff val="40000"/>
                </a:srgbClr>
              </a:solidFill>
              <a:prstDash val="sysDot"/>
            </a:ln>
          </c:spPr>
          <c:marker>
            <c:symbol val="circle"/>
            <c:size val="4"/>
            <c:spPr>
              <a:solidFill>
                <a:srgbClr val="F79646">
                  <a:lumMod val="60000"/>
                  <a:lumOff val="40000"/>
                </a:srgbClr>
              </a:solidFill>
              <a:ln>
                <a:solidFill>
                  <a:srgbClr val="C0504D">
                    <a:lumMod val="60000"/>
                    <a:lumOff val="40000"/>
                  </a:srgbClr>
                </a:solidFill>
              </a:ln>
            </c:spPr>
          </c:marker>
          <c:dLbls>
            <c:dLbl>
              <c:idx val="0"/>
              <c:layout>
                <c:manualLayout>
                  <c:x val="-0.15276254208754217"/>
                  <c:y val="0.45832653394255868"/>
                </c:manualLayout>
              </c:layout>
              <c:spPr>
                <a:solidFill>
                  <a:srgbClr val="F79646">
                    <a:lumMod val="60000"/>
                    <a:lumOff val="40000"/>
                  </a:srgbClr>
                </a:solidFill>
                <a:ln>
                  <a:noFill/>
                </a:ln>
                <a:effectLst/>
              </c:spPr>
              <c:txPr>
                <a:bodyPr rot="-5400000" vert="horz" wrap="square" lIns="38100" tIns="19050" rIns="38100" bIns="19050" anchor="ctr">
                  <a:noAutofit/>
                </a:bodyPr>
                <a:lstStyle/>
                <a:p>
                  <a:pPr>
                    <a:defRPr b="1">
                      <a:solidFill>
                        <a:schemeClr val="tx1"/>
                      </a:solidFill>
                    </a:defRPr>
                  </a:pPr>
                  <a:endParaRPr lang="es-MX"/>
                </a:p>
              </c:txPr>
              <c:showLegendKey val="0"/>
              <c:showVal val="0"/>
              <c:showCatName val="1"/>
              <c:showSerName val="1"/>
              <c:showPercent val="0"/>
              <c:showBubbleSize val="0"/>
              <c:extLst>
                <c:ext xmlns:c15="http://schemas.microsoft.com/office/drawing/2012/chart" uri="{CE6537A1-D6FC-4f65-9D91-7224C49458BB}">
                  <c15:layout>
                    <c:manualLayout>
                      <c:w val="0.23160988643954575"/>
                      <c:h val="3.3359392622649121E-2"/>
                    </c:manualLayout>
                  </c15:layout>
                </c:ext>
                <c:ext xmlns:c16="http://schemas.microsoft.com/office/drawing/2014/chart" uri="{C3380CC4-5D6E-409C-BE32-E72D297353CC}">
                  <c16:uniqueId val="{00000012-B0D1-4FB2-BD97-BB85EF37FDDF}"/>
                </c:ext>
              </c:extLst>
            </c:dLbl>
            <c:dLbl>
              <c:idx val="1"/>
              <c:delete val="1"/>
              <c:extLst>
                <c:ext xmlns:c15="http://schemas.microsoft.com/office/drawing/2012/chart" uri="{CE6537A1-D6FC-4f65-9D91-7224C49458BB}"/>
                <c:ext xmlns:c16="http://schemas.microsoft.com/office/drawing/2014/chart" uri="{C3380CC4-5D6E-409C-BE32-E72D297353CC}">
                  <c16:uniqueId val="{00000013-B0D1-4FB2-BD97-BB85EF37FDDF}"/>
                </c:ext>
              </c:extLst>
            </c:dLbl>
            <c:spPr>
              <a:solidFill>
                <a:srgbClr val="FF6C37"/>
              </a:solid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'F32'!$D$41:$D$42</c:f>
              <c:numCache>
                <c:formatCode>0.00%</c:formatCode>
                <c:ptCount val="2"/>
                <c:pt idx="0">
                  <c:v>6.2399999999999997E-2</c:v>
                </c:pt>
                <c:pt idx="1">
                  <c:v>6.2399999999999997E-2</c:v>
                </c:pt>
              </c:numCache>
            </c:numRef>
          </c:xVal>
          <c:yVal>
            <c:numRef>
              <c:f>'F32'!$C$41:$C$42</c:f>
              <c:numCache>
                <c:formatCode>General</c:formatCode>
                <c:ptCount val="2"/>
                <c:pt idx="0">
                  <c:v>1</c:v>
                </c:pt>
                <c:pt idx="1">
                  <c:v>0</c:v>
                </c:pt>
              </c:numCache>
            </c:numRef>
          </c:yVal>
          <c:smooth val="0"/>
          <c:extLst>
            <c:ext xmlns:c16="http://schemas.microsoft.com/office/drawing/2014/chart" uri="{C3380CC4-5D6E-409C-BE32-E72D297353CC}">
              <c16:uniqueId val="{00000014-B0D1-4FB2-BD97-BB85EF37FDDF}"/>
            </c:ext>
          </c:extLst>
        </c:ser>
        <c:dLbls>
          <c:showLegendKey val="0"/>
          <c:showVal val="0"/>
          <c:showCatName val="0"/>
          <c:showSerName val="0"/>
          <c:showPercent val="0"/>
          <c:showBubbleSize val="0"/>
        </c:dLbls>
        <c:axId val="397998272"/>
        <c:axId val="397997944"/>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nextTo"/>
        <c:crossAx val="403253368"/>
        <c:crosses val="autoZero"/>
        <c:auto val="1"/>
        <c:lblAlgn val="ctr"/>
        <c:lblOffset val="100"/>
        <c:noMultiLvlLbl val="0"/>
      </c:catAx>
      <c:valAx>
        <c:axId val="397997944"/>
        <c:scaling>
          <c:orientation val="minMax"/>
          <c:max val="1"/>
        </c:scaling>
        <c:delete val="1"/>
        <c:axPos val="l"/>
        <c:numFmt formatCode="General" sourceLinked="1"/>
        <c:majorTickMark val="out"/>
        <c:minorTickMark val="none"/>
        <c:tickLblPos val="nextTo"/>
        <c:crossAx val="397998272"/>
        <c:crosses val="autoZero"/>
        <c:crossBetween val="midCat"/>
      </c:valAx>
      <c:valAx>
        <c:axId val="397998272"/>
        <c:scaling>
          <c:orientation val="minMax"/>
        </c:scaling>
        <c:delete val="1"/>
        <c:axPos val="t"/>
        <c:numFmt formatCode="0.00%" sourceLinked="1"/>
        <c:majorTickMark val="out"/>
        <c:minorTickMark val="none"/>
        <c:tickLblPos val="nextTo"/>
        <c:crossAx val="397997944"/>
        <c:crosses val="max"/>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'F33'!$A$30</c:f>
              <c:strCache>
                <c:ptCount val="1"/>
                <c:pt idx="0">
                  <c:v>jun-21</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'F33'!$B$7:$J$7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'F33'!$B$30:$J$30</c:f>
              <c:numCache>
                <c:formatCode>0.00%</c:formatCode>
                <c:ptCount val="9"/>
                <c:pt idx="0">
                  <c:v>6.703424260011609E-2</c:v>
                </c:pt>
                <c:pt idx="1">
                  <c:v>7.7367671173956293E-2</c:v>
                </c:pt>
                <c:pt idx="2">
                  <c:v>5.5981409946885538E-2</c:v>
                </c:pt>
                <c:pt idx="3">
                  <c:v>6.3986677063178107E-2</c:v>
                </c:pt>
                <c:pt idx="4">
                  <c:v>5.5146442689695367E-2</c:v>
                </c:pt>
                <c:pt idx="5">
                  <c:v>2.9128395269795833E-2</c:v>
                </c:pt>
                <c:pt idx="6">
                  <c:v>9.2215351036740584E-2</c:v>
                </c:pt>
                <c:pt idx="7">
                  <c:v>4.9616559995387152E-2</c:v>
                </c:pt>
                <c:pt idx="8">
                  <c:v>6.0804069783118676E-2</c:v>
                </c:pt>
              </c:numCache>
            </c:numRef>
          </c:val>
          <c:extLst>
            <c:ext xmlns:c16="http://schemas.microsoft.com/office/drawing/2014/chart" uri="{C3380CC4-5D6E-409C-BE32-E72D297353CC}">
              <c16:uniqueId val="{00000000-6B52-41AA-B37B-65A7E112700F}"/>
            </c:ext>
          </c:extLst>
        </c:ser>
        <c:ser>
          <c:idx val="1"/>
          <c:order val="1"/>
          <c:tx>
            <c:strRef>
              <c:f>'F33'!$A$31</c:f>
              <c:strCache>
                <c:ptCount val="1"/>
                <c:pt idx="0">
                  <c:v>jul-21</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'F33'!$B$7:$J$7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'F33'!$B$31:$J$31</c:f>
              <c:numCache>
                <c:formatCode>0.00%</c:formatCode>
                <c:ptCount val="9"/>
                <c:pt idx="0">
                  <c:v>6.7294962704181671E-2</c:v>
                </c:pt>
                <c:pt idx="1">
                  <c:v>8.4780074656009674E-2</c:v>
                </c:pt>
                <c:pt idx="2">
                  <c:v>4.5623503625392914E-2</c:v>
                </c:pt>
                <c:pt idx="3">
                  <c:v>7.0524081587791443E-2</c:v>
                </c:pt>
                <c:pt idx="4">
                  <c:v>3.8804054260253906E-2</c:v>
                </c:pt>
                <c:pt idx="5">
                  <c:v>2.038959413766861E-2</c:v>
                </c:pt>
                <c:pt idx="6">
                  <c:v>7.1840956807136536E-2</c:v>
                </c:pt>
                <c:pt idx="7">
                  <c:v>5.5115077644586563E-2</c:v>
                </c:pt>
                <c:pt idx="8">
                  <c:v>6.4015656709671021E-2</c:v>
                </c:pt>
              </c:numCache>
            </c:numRef>
          </c:val>
          <c:extLst>
            <c:ext xmlns:c16="http://schemas.microsoft.com/office/drawing/2014/chart" uri="{C3380CC4-5D6E-409C-BE32-E72D297353CC}">
              <c16:uniqueId val="{00000001-6B52-41AA-B37B-65A7E112700F}"/>
            </c:ext>
          </c:extLst>
        </c:ser>
        <c:ser>
          <c:idx val="2"/>
          <c:order val="2"/>
          <c:tx>
            <c:strRef>
              <c:f>'F33'!$A$32</c:f>
              <c:strCache>
                <c:ptCount val="1"/>
                <c:pt idx="0">
                  <c:v>ago-21</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'F33'!$B$7:$J$7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'F33'!$B$32:$J$32</c:f>
              <c:numCache>
                <c:formatCode>0.00%</c:formatCode>
                <c:ptCount val="9"/>
                <c:pt idx="0">
                  <c:v>6.5269790589809418E-2</c:v>
                </c:pt>
                <c:pt idx="1">
                  <c:v>9.0681493282318115E-2</c:v>
                </c:pt>
                <c:pt idx="2">
                  <c:v>4.9666855484247208E-2</c:v>
                </c:pt>
                <c:pt idx="3">
                  <c:v>5.6797653436660767E-2</c:v>
                </c:pt>
                <c:pt idx="4">
                  <c:v>5.2872978150844574E-2</c:v>
                </c:pt>
                <c:pt idx="5">
                  <c:v>1.6820810735225677E-2</c:v>
                </c:pt>
                <c:pt idx="6">
                  <c:v>6.4849212765693665E-2</c:v>
                </c:pt>
                <c:pt idx="7">
                  <c:v>4.5107968151569366E-2</c:v>
                </c:pt>
                <c:pt idx="8">
                  <c:v>6.799645721912384E-2</c:v>
                </c:pt>
              </c:numCache>
            </c:numRef>
          </c:val>
          <c:extLst>
            <c:ext xmlns:c16="http://schemas.microsoft.com/office/drawing/2014/chart" uri="{C3380CC4-5D6E-409C-BE32-E72D297353CC}">
              <c16:uniqueId val="{00000002-6B52-41AA-B37B-65A7E112700F}"/>
            </c:ext>
          </c:extLst>
        </c:ser>
        <c:ser>
          <c:idx val="3"/>
          <c:order val="3"/>
          <c:tx>
            <c:strRef>
              <c:f>'F33'!$A$33</c:f>
              <c:strCache>
                <c:ptCount val="1"/>
                <c:pt idx="0">
                  <c:v>sep-21</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'F33'!$B$7:$J$7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'F33'!$B$33:$J$33</c:f>
              <c:numCache>
                <c:formatCode>0.00%</c:formatCode>
                <c:ptCount val="9"/>
                <c:pt idx="0">
                  <c:v>6.7967984620787944E-2</c:v>
                </c:pt>
                <c:pt idx="1">
                  <c:v>9.2273879366880016E-2</c:v>
                </c:pt>
                <c:pt idx="2">
                  <c:v>5.7678428425954192E-2</c:v>
                </c:pt>
                <c:pt idx="3">
                  <c:v>6.4956530046813718E-2</c:v>
                </c:pt>
                <c:pt idx="4">
                  <c:v>7.336155932335664E-2</c:v>
                </c:pt>
                <c:pt idx="5">
                  <c:v>2.0406271150298146E-2</c:v>
                </c:pt>
                <c:pt idx="6">
                  <c:v>6.7507744719084384E-2</c:v>
                </c:pt>
                <c:pt idx="7">
                  <c:v>3.1825214496694697E-2</c:v>
                </c:pt>
                <c:pt idx="8">
                  <c:v>6.5795234223528717E-2</c:v>
                </c:pt>
              </c:numCache>
            </c:numRef>
          </c:val>
          <c:extLst>
            <c:ext xmlns:c16="http://schemas.microsoft.com/office/drawing/2014/chart" uri="{C3380CC4-5D6E-409C-BE32-E72D297353CC}">
              <c16:uniqueId val="{00000003-6B52-41AA-B37B-65A7E112700F}"/>
            </c:ext>
          </c:extLst>
        </c:ser>
        <c:ser>
          <c:idx val="4"/>
          <c:order val="4"/>
          <c:tx>
            <c:strRef>
              <c:f>'F33'!$A$34</c:f>
              <c:strCache>
                <c:ptCount val="1"/>
                <c:pt idx="0">
                  <c:v>oct-21</c:v>
                </c:pt>
              </c:strCache>
            </c:strRef>
          </c:tx>
          <c:spPr>
            <a:solidFill>
              <a:schemeClr val="accent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'F33'!$B$7:$J$7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'F33'!$B$34:$J$34</c:f>
              <c:numCache>
                <c:formatCode>0.00%</c:formatCode>
                <c:ptCount val="9"/>
                <c:pt idx="0">
                  <c:v>6.8954740983124332E-2</c:v>
                </c:pt>
                <c:pt idx="1">
                  <c:v>8.9435958624683093E-2</c:v>
                </c:pt>
                <c:pt idx="2">
                  <c:v>5.728649148523806E-2</c:v>
                </c:pt>
                <c:pt idx="3">
                  <c:v>6.9458699205534769E-2</c:v>
                </c:pt>
                <c:pt idx="4">
                  <c:v>5.3653408433316639E-2</c:v>
                </c:pt>
                <c:pt idx="5">
                  <c:v>3.1020370198121046E-2</c:v>
                </c:pt>
                <c:pt idx="6">
                  <c:v>7.3619114546732256E-2</c:v>
                </c:pt>
                <c:pt idx="7">
                  <c:v>3.3449275902906681E-2</c:v>
                </c:pt>
                <c:pt idx="8">
                  <c:v>6.6744480282267399E-2</c:v>
                </c:pt>
              </c:numCache>
            </c:numRef>
          </c:val>
          <c:extLst>
            <c:ext xmlns:c16="http://schemas.microsoft.com/office/drawing/2014/chart" uri="{C3380CC4-5D6E-409C-BE32-E72D297353CC}">
              <c16:uniqueId val="{00000004-6B52-41AA-B37B-65A7E112700F}"/>
            </c:ext>
          </c:extLst>
        </c:ser>
        <c:dLbls>
          <c:showLegendKey val="0"/>
          <c:showVal val="0"/>
          <c:showCatName val="0"/>
          <c:showSerName val="0"/>
          <c:showPercent val="0"/>
          <c:showBubbleSize val="0"/>
        </c:dLbls>
        <c:gapWidth val="219"/>
        <c:overlap val="-27"/>
        <c:axId val="319380920"/>
        <c:axId val="319370424"/>
      </c:barChart>
      <c:catAx>
        <c:axId val="3193809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19370424"/>
        <c:crosses val="autoZero"/>
        <c:auto val="1"/>
        <c:lblAlgn val="ctr"/>
        <c:lblOffset val="1000"/>
        <c:tickLblSkip val="1"/>
        <c:noMultiLvlLbl val="0"/>
      </c:catAx>
      <c:valAx>
        <c:axId val="319370424"/>
        <c:scaling>
          <c:orientation val="minMax"/>
          <c:max val="0.25"/>
          <c:min val="-5.000000000000001E-2"/>
        </c:scaling>
        <c:delete val="0"/>
        <c:axPos val="l"/>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19380920"/>
        <c:crosses val="autoZero"/>
        <c:crossBetween val="between"/>
        <c:majorUnit val="5.000000000000001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
            <c:invertIfNegative val="0"/>
            <c:bubble3D val="0"/>
            <c:extLst>
              <c:ext xmlns:c16="http://schemas.microsoft.com/office/drawing/2014/chart" uri="{C3380CC4-5D6E-409C-BE32-E72D297353CC}">
                <c16:uniqueId val="{00000000-EB6F-490A-B80A-B3912CF1163D}"/>
              </c:ext>
            </c:extLst>
          </c:dPt>
          <c:dPt>
            <c:idx val="3"/>
            <c:invertIfNegative val="0"/>
            <c:bubble3D val="0"/>
            <c:extLst>
              <c:ext xmlns:c16="http://schemas.microsoft.com/office/drawing/2014/chart" uri="{C3380CC4-5D6E-409C-BE32-E72D297353CC}">
                <c16:uniqueId val="{00000001-EB6F-490A-B80A-B3912CF1163D}"/>
              </c:ext>
            </c:extLst>
          </c:dPt>
          <c:dPt>
            <c:idx val="4"/>
            <c:invertIfNegative val="0"/>
            <c:bubble3D val="0"/>
            <c:extLst>
              <c:ext xmlns:c16="http://schemas.microsoft.com/office/drawing/2014/chart" uri="{C3380CC4-5D6E-409C-BE32-E72D297353CC}">
                <c16:uniqueId val="{00000002-EB6F-490A-B80A-B3912CF1163D}"/>
              </c:ext>
            </c:extLst>
          </c:dPt>
          <c:dPt>
            <c:idx val="7"/>
            <c:invertIfNegative val="0"/>
            <c:bubble3D val="0"/>
            <c:extLst>
              <c:ext xmlns:c16="http://schemas.microsoft.com/office/drawing/2014/chart" uri="{C3380CC4-5D6E-409C-BE32-E72D297353CC}">
                <c16:uniqueId val="{00000003-EB6F-490A-B80A-B3912CF1163D}"/>
              </c:ext>
            </c:extLst>
          </c:dPt>
          <c:dPt>
            <c:idx val="12"/>
            <c:invertIfNegative val="0"/>
            <c:bubble3D val="0"/>
            <c:extLst>
              <c:ext xmlns:c16="http://schemas.microsoft.com/office/drawing/2014/chart" uri="{C3380CC4-5D6E-409C-BE32-E72D297353CC}">
                <c16:uniqueId val="{00000004-EB6F-490A-B80A-B3912CF1163D}"/>
              </c:ext>
            </c:extLst>
          </c:dPt>
          <c:dPt>
            <c:idx val="13"/>
            <c:invertIfNegative val="0"/>
            <c:bubble3D val="0"/>
            <c:extLst>
              <c:ext xmlns:c16="http://schemas.microsoft.com/office/drawing/2014/chart" uri="{C3380CC4-5D6E-409C-BE32-E72D297353CC}">
                <c16:uniqueId val="{00000005-EB6F-490A-B80A-B3912CF1163D}"/>
              </c:ext>
            </c:extLst>
          </c:dPt>
          <c:dPt>
            <c:idx val="16"/>
            <c:invertIfNegative val="0"/>
            <c:bubble3D val="0"/>
            <c:extLst>
              <c:ext xmlns:c16="http://schemas.microsoft.com/office/drawing/2014/chart" uri="{C3380CC4-5D6E-409C-BE32-E72D297353CC}">
                <c16:uniqueId val="{00000006-EB6F-490A-B80A-B3912CF1163D}"/>
              </c:ext>
            </c:extLst>
          </c:dPt>
          <c:dPt>
            <c:idx val="18"/>
            <c:invertIfNegative val="0"/>
            <c:bubble3D val="0"/>
            <c:extLst>
              <c:ext xmlns:c16="http://schemas.microsoft.com/office/drawing/2014/chart" uri="{C3380CC4-5D6E-409C-BE32-E72D297353CC}">
                <c16:uniqueId val="{00000007-EB6F-490A-B80A-B3912CF1163D}"/>
              </c:ext>
            </c:extLst>
          </c:dPt>
          <c:dPt>
            <c:idx val="20"/>
            <c:invertIfNegative val="0"/>
            <c:bubble3D val="0"/>
            <c:extLst>
              <c:ext xmlns:c16="http://schemas.microsoft.com/office/drawing/2014/chart" uri="{C3380CC4-5D6E-409C-BE32-E72D297353CC}">
                <c16:uniqueId val="{00000008-EB6F-490A-B80A-B3912CF1163D}"/>
              </c:ext>
            </c:extLst>
          </c:dPt>
          <c:dPt>
            <c:idx val="22"/>
            <c:invertIfNegative val="0"/>
            <c:bubble3D val="0"/>
            <c:extLst>
              <c:ext xmlns:c16="http://schemas.microsoft.com/office/drawing/2014/chart" uri="{C3380CC4-5D6E-409C-BE32-E72D297353CC}">
                <c16:uniqueId val="{00000009-EB6F-490A-B80A-B3912CF1163D}"/>
              </c:ext>
            </c:extLst>
          </c:dPt>
          <c:dPt>
            <c:idx val="28"/>
            <c:invertIfNegative val="0"/>
            <c:bubble3D val="0"/>
            <c:spPr>
              <a:solidFill>
                <a:srgbClr val="FBBB27"/>
              </a:solidFill>
              <a:ln>
                <a:noFill/>
              </a:ln>
              <a:effectLst/>
            </c:spPr>
            <c:extLst>
              <c:ext xmlns:c16="http://schemas.microsoft.com/office/drawing/2014/chart" uri="{C3380CC4-5D6E-409C-BE32-E72D297353CC}">
                <c16:uniqueId val="{0000000B-EB6F-490A-B80A-B3912CF1163D}"/>
              </c:ext>
            </c:extLst>
          </c:dPt>
          <c:dPt>
            <c:idx val="29"/>
            <c:invertIfNegative val="0"/>
            <c:bubble3D val="0"/>
            <c:extLst>
              <c:ext xmlns:c16="http://schemas.microsoft.com/office/drawing/2014/chart" uri="{C3380CC4-5D6E-409C-BE32-E72D297353CC}">
                <c16:uniqueId val="{0000000C-EB6F-490A-B80A-B3912CF1163D}"/>
              </c:ext>
            </c:extLst>
          </c:dPt>
          <c:dPt>
            <c:idx val="30"/>
            <c:invertIfNegative val="0"/>
            <c:bubble3D val="0"/>
            <c:extLst>
              <c:ext xmlns:c16="http://schemas.microsoft.com/office/drawing/2014/chart" uri="{C3380CC4-5D6E-409C-BE32-E72D297353CC}">
                <c16:uniqueId val="{0000000D-EB6F-490A-B80A-B3912CF1163D}"/>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'F34'!$B$7:$B$38</c:f>
              <c:strCache>
                <c:ptCount val="32"/>
                <c:pt idx="0">
                  <c:v>Quintana Roo</c:v>
                </c:pt>
                <c:pt idx="1">
                  <c:v>Yucatán</c:v>
                </c:pt>
                <c:pt idx="2">
                  <c:v>Tabasco</c:v>
                </c:pt>
                <c:pt idx="3">
                  <c:v>Veracruz</c:v>
                </c:pt>
                <c:pt idx="4">
                  <c:v>Puebla</c:v>
                </c:pt>
                <c:pt idx="5">
                  <c:v>Campeche</c:v>
                </c:pt>
                <c:pt idx="6">
                  <c:v>Ciudad de México</c:v>
                </c:pt>
                <c:pt idx="7">
                  <c:v>Baja California Sur</c:v>
                </c:pt>
                <c:pt idx="8">
                  <c:v>Michoacán</c:v>
                </c:pt>
                <c:pt idx="9">
                  <c:v>Sonora</c:v>
                </c:pt>
                <c:pt idx="10">
                  <c:v>Nayarit</c:v>
                </c:pt>
                <c:pt idx="11">
                  <c:v>Colima</c:v>
                </c:pt>
                <c:pt idx="12">
                  <c:v>Chihuahua</c:v>
                </c:pt>
                <c:pt idx="13">
                  <c:v>Oaxaca</c:v>
                </c:pt>
                <c:pt idx="14">
                  <c:v>Hidalgo</c:v>
                </c:pt>
                <c:pt idx="15">
                  <c:v>Querétaro</c:v>
                </c:pt>
                <c:pt idx="16">
                  <c:v>Aguascalientes</c:v>
                </c:pt>
                <c:pt idx="17">
                  <c:v>San Luis Potosí</c:v>
                </c:pt>
                <c:pt idx="18">
                  <c:v>Guanajuato</c:v>
                </c:pt>
                <c:pt idx="19">
                  <c:v>Chiapas</c:v>
                </c:pt>
                <c:pt idx="20">
                  <c:v>Nuevo León</c:v>
                </c:pt>
                <c:pt idx="21">
                  <c:v>Morelos</c:v>
                </c:pt>
                <c:pt idx="22">
                  <c:v>Sinaloa</c:v>
                </c:pt>
                <c:pt idx="23">
                  <c:v>Guerrero</c:v>
                </c:pt>
                <c:pt idx="24">
                  <c:v>Zacatecas</c:v>
                </c:pt>
                <c:pt idx="25">
                  <c:v>Durango</c:v>
                </c:pt>
                <c:pt idx="26">
                  <c:v>Estado de México</c:v>
                </c:pt>
                <c:pt idx="27">
                  <c:v>Coahuila</c:v>
                </c:pt>
                <c:pt idx="28">
                  <c:v>Jalisco</c:v>
                </c:pt>
                <c:pt idx="29">
                  <c:v>Tlaxcala</c:v>
                </c:pt>
                <c:pt idx="30">
                  <c:v>Tamaulipas</c:v>
                </c:pt>
                <c:pt idx="31">
                  <c:v>Baja California</c:v>
                </c:pt>
              </c:strCache>
            </c:strRef>
          </c:cat>
          <c:val>
            <c:numRef>
              <c:f>'F34'!$C$7:$C$38</c:f>
              <c:numCache>
                <c:formatCode>0.00%</c:formatCode>
                <c:ptCount val="32"/>
                <c:pt idx="0">
                  <c:v>6.0630027412034292E-2</c:v>
                </c:pt>
                <c:pt idx="1">
                  <c:v>6.1832590039267318E-2</c:v>
                </c:pt>
                <c:pt idx="2">
                  <c:v>6.4672101101433052E-2</c:v>
                </c:pt>
                <c:pt idx="3">
                  <c:v>6.7605123247945847E-2</c:v>
                </c:pt>
                <c:pt idx="4">
                  <c:v>6.8424592326034386E-2</c:v>
                </c:pt>
                <c:pt idx="5">
                  <c:v>6.8890910214859116E-2</c:v>
                </c:pt>
                <c:pt idx="6">
                  <c:v>7.0842088534953121E-2</c:v>
                </c:pt>
                <c:pt idx="7">
                  <c:v>7.1569547635546987E-2</c:v>
                </c:pt>
                <c:pt idx="8">
                  <c:v>7.1699759982544214E-2</c:v>
                </c:pt>
                <c:pt idx="9">
                  <c:v>7.2576152791900606E-2</c:v>
                </c:pt>
                <c:pt idx="10">
                  <c:v>7.2706607350577643E-2</c:v>
                </c:pt>
                <c:pt idx="11">
                  <c:v>7.2706619939066186E-2</c:v>
                </c:pt>
                <c:pt idx="12">
                  <c:v>7.3109512805199992E-2</c:v>
                </c:pt>
                <c:pt idx="13">
                  <c:v>7.6418702677386555E-2</c:v>
                </c:pt>
                <c:pt idx="14">
                  <c:v>7.6538295567630421E-2</c:v>
                </c:pt>
                <c:pt idx="15">
                  <c:v>7.814492137696552E-2</c:v>
                </c:pt>
                <c:pt idx="16">
                  <c:v>8.0614537790241955E-2</c:v>
                </c:pt>
                <c:pt idx="17">
                  <c:v>8.1628433847028517E-2</c:v>
                </c:pt>
                <c:pt idx="18">
                  <c:v>8.1744835535065147E-2</c:v>
                </c:pt>
                <c:pt idx="19">
                  <c:v>8.189786244521953E-2</c:v>
                </c:pt>
                <c:pt idx="20">
                  <c:v>8.526119402985069E-2</c:v>
                </c:pt>
                <c:pt idx="21">
                  <c:v>8.5524591596051427E-2</c:v>
                </c:pt>
                <c:pt idx="22">
                  <c:v>8.585025889650387E-2</c:v>
                </c:pt>
                <c:pt idx="23">
                  <c:v>8.6676014340988927E-2</c:v>
                </c:pt>
                <c:pt idx="24">
                  <c:v>8.7246914011959206E-2</c:v>
                </c:pt>
                <c:pt idx="25">
                  <c:v>8.7747083993244893E-2</c:v>
                </c:pt>
                <c:pt idx="26">
                  <c:v>8.7959063533034357E-2</c:v>
                </c:pt>
                <c:pt idx="27">
                  <c:v>8.8901586743439842E-2</c:v>
                </c:pt>
                <c:pt idx="28">
                  <c:v>8.9435958624683093E-2</c:v>
                </c:pt>
                <c:pt idx="29">
                  <c:v>9.0659678866006607E-2</c:v>
                </c:pt>
                <c:pt idx="30">
                  <c:v>9.1687282635975892E-2</c:v>
                </c:pt>
                <c:pt idx="31">
                  <c:v>9.9246892774383838E-2</c:v>
                </c:pt>
              </c:numCache>
            </c:numRef>
          </c:val>
          <c:extLst>
            <c:ext xmlns:c16="http://schemas.microsoft.com/office/drawing/2014/chart" uri="{C3380CC4-5D6E-409C-BE32-E72D297353CC}">
              <c16:uniqueId val="{0000000E-EB6F-490A-B80A-B3912CF1163D}"/>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'F34'!$B$40</c:f>
              <c:strCache>
                <c:ptCount val="1"/>
                <c:pt idx="0">
                  <c:v>Nacional</c:v>
                </c:pt>
              </c:strCache>
            </c:strRef>
          </c:tx>
          <c:spPr>
            <a:ln w="50800">
              <a:solidFill>
                <a:srgbClr val="FF6C37"/>
              </a:solidFill>
              <a:prstDash val="sysDot"/>
            </a:ln>
          </c:spPr>
          <c:marker>
            <c:symbol val="circle"/>
            <c:size val="3"/>
          </c:marker>
          <c:dLbls>
            <c:dLbl>
              <c:idx val="0"/>
              <c:layout>
                <c:manualLayout>
                  <c:x val="-5.5589225589225591E-2"/>
                  <c:y val="0.26113409961685824"/>
                </c:manualLayout>
              </c:layou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F-EB6F-490A-B80A-B3912CF1163D}"/>
                </c:ext>
              </c:extLst>
            </c:dLbl>
            <c:dLbl>
              <c:idx val="1"/>
              <c:delete val="1"/>
              <c:extLst>
                <c:ext xmlns:c15="http://schemas.microsoft.com/office/drawing/2012/chart" uri="{CE6537A1-D6FC-4f65-9D91-7224C49458BB}"/>
                <c:ext xmlns:c16="http://schemas.microsoft.com/office/drawing/2014/chart" uri="{C3380CC4-5D6E-409C-BE32-E72D297353CC}">
                  <c16:uniqueId val="{00000010-EB6F-490A-B80A-B3912CF1163D}"/>
                </c:ext>
              </c:extLst>
            </c:dLbl>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'F34'!$D$40:$D$41</c:f>
              <c:numCache>
                <c:formatCode>0.00%</c:formatCode>
                <c:ptCount val="2"/>
                <c:pt idx="0">
                  <c:v>7.7899999999999997E-2</c:v>
                </c:pt>
                <c:pt idx="1">
                  <c:v>7.7899999999999997E-2</c:v>
                </c:pt>
              </c:numCache>
            </c:numRef>
          </c:xVal>
          <c:yVal>
            <c:numRef>
              <c:f>'F34'!$C$40:$C$41</c:f>
              <c:numCache>
                <c:formatCode>General</c:formatCode>
                <c:ptCount val="2"/>
                <c:pt idx="0">
                  <c:v>1</c:v>
                </c:pt>
                <c:pt idx="1">
                  <c:v>0</c:v>
                </c:pt>
              </c:numCache>
            </c:numRef>
          </c:yVal>
          <c:smooth val="0"/>
          <c:extLst>
            <c:ext xmlns:c16="http://schemas.microsoft.com/office/drawing/2014/chart" uri="{C3380CC4-5D6E-409C-BE32-E72D297353CC}">
              <c16:uniqueId val="{00000011-EB6F-490A-B80A-B3912CF1163D}"/>
            </c:ext>
          </c:extLst>
        </c:ser>
        <c:dLbls>
          <c:showLegendKey val="0"/>
          <c:showVal val="0"/>
          <c:showCatName val="0"/>
          <c:showSerName val="0"/>
          <c:showPercent val="0"/>
          <c:showBubbleSize val="0"/>
        </c:dLbls>
        <c:axId val="423062056"/>
        <c:axId val="423061400"/>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23061400"/>
        <c:scaling>
          <c:orientation val="minMax"/>
          <c:max val="1"/>
        </c:scaling>
        <c:delete val="1"/>
        <c:axPos val="l"/>
        <c:numFmt formatCode="General" sourceLinked="1"/>
        <c:majorTickMark val="out"/>
        <c:minorTickMark val="none"/>
        <c:tickLblPos val="nextTo"/>
        <c:crossAx val="423062056"/>
        <c:crosses val="autoZero"/>
        <c:crossBetween val="midCat"/>
      </c:valAx>
      <c:valAx>
        <c:axId val="423062056"/>
        <c:scaling>
          <c:orientation val="minMax"/>
        </c:scaling>
        <c:delete val="1"/>
        <c:axPos val="b"/>
        <c:numFmt formatCode="0.00%" sourceLinked="1"/>
        <c:majorTickMark val="out"/>
        <c:minorTickMark val="none"/>
        <c:tickLblPos val="nextTo"/>
        <c:crossAx val="42306140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5984470691163596E-2"/>
          <c:y val="1.1363857800757373E-2"/>
          <c:w val="0.93345997375328083"/>
          <c:h val="0.96012108720928102"/>
        </c:manualLayout>
      </c:layout>
      <c:barChart>
        <c:barDir val="bar"/>
        <c:grouping val="clustered"/>
        <c:varyColors val="0"/>
        <c:ser>
          <c:idx val="0"/>
          <c:order val="0"/>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B9B4-4228-8F59-63B8CABB02D9}"/>
              </c:ext>
            </c:extLst>
          </c:dPt>
          <c:dPt>
            <c:idx val="1"/>
            <c:invertIfNegative val="0"/>
            <c:bubble3D val="0"/>
            <c:extLst>
              <c:ext xmlns:c16="http://schemas.microsoft.com/office/drawing/2014/chart" uri="{C3380CC4-5D6E-409C-BE32-E72D297353CC}">
                <c16:uniqueId val="{00000001-B9B4-4228-8F59-63B8CABB02D9}"/>
              </c:ext>
            </c:extLst>
          </c:dPt>
          <c:dPt>
            <c:idx val="4"/>
            <c:invertIfNegative val="0"/>
            <c:bubble3D val="0"/>
            <c:extLst>
              <c:ext xmlns:c16="http://schemas.microsoft.com/office/drawing/2014/chart" uri="{C3380CC4-5D6E-409C-BE32-E72D297353CC}">
                <c16:uniqueId val="{00000002-B9B4-4228-8F59-63B8CABB02D9}"/>
              </c:ext>
            </c:extLst>
          </c:dPt>
          <c:dPt>
            <c:idx val="5"/>
            <c:invertIfNegative val="0"/>
            <c:bubble3D val="0"/>
            <c:extLst>
              <c:ext xmlns:c16="http://schemas.microsoft.com/office/drawing/2014/chart" uri="{C3380CC4-5D6E-409C-BE32-E72D297353CC}">
                <c16:uniqueId val="{00000003-B9B4-4228-8F59-63B8CABB02D9}"/>
              </c:ext>
            </c:extLst>
          </c:dPt>
          <c:dPt>
            <c:idx val="7"/>
            <c:invertIfNegative val="0"/>
            <c:bubble3D val="0"/>
            <c:extLst>
              <c:ext xmlns:c16="http://schemas.microsoft.com/office/drawing/2014/chart" uri="{C3380CC4-5D6E-409C-BE32-E72D297353CC}">
                <c16:uniqueId val="{00000004-B9B4-4228-8F59-63B8CABB02D9}"/>
              </c:ext>
            </c:extLst>
          </c:dPt>
          <c:dPt>
            <c:idx val="9"/>
            <c:invertIfNegative val="0"/>
            <c:bubble3D val="0"/>
            <c:extLst>
              <c:ext xmlns:c16="http://schemas.microsoft.com/office/drawing/2014/chart" uri="{C3380CC4-5D6E-409C-BE32-E72D297353CC}">
                <c16:uniqueId val="{00000005-B9B4-4228-8F59-63B8CABB02D9}"/>
              </c:ext>
            </c:extLst>
          </c:dPt>
          <c:dPt>
            <c:idx val="10"/>
            <c:invertIfNegative val="0"/>
            <c:bubble3D val="0"/>
            <c:extLst>
              <c:ext xmlns:c16="http://schemas.microsoft.com/office/drawing/2014/chart" uri="{C3380CC4-5D6E-409C-BE32-E72D297353CC}">
                <c16:uniqueId val="{00000006-B9B4-4228-8F59-63B8CABB02D9}"/>
              </c:ext>
            </c:extLst>
          </c:dPt>
          <c:dPt>
            <c:idx val="13"/>
            <c:invertIfNegative val="0"/>
            <c:bubble3D val="0"/>
            <c:extLst>
              <c:ext xmlns:c16="http://schemas.microsoft.com/office/drawing/2014/chart" uri="{C3380CC4-5D6E-409C-BE32-E72D297353CC}">
                <c16:uniqueId val="{00000007-B9B4-4228-8F59-63B8CABB02D9}"/>
              </c:ext>
            </c:extLst>
          </c:dPt>
          <c:dPt>
            <c:idx val="14"/>
            <c:invertIfNegative val="0"/>
            <c:bubble3D val="0"/>
            <c:extLst>
              <c:ext xmlns:c16="http://schemas.microsoft.com/office/drawing/2014/chart" uri="{C3380CC4-5D6E-409C-BE32-E72D297353CC}">
                <c16:uniqueId val="{00000008-B9B4-4228-8F59-63B8CABB02D9}"/>
              </c:ext>
            </c:extLst>
          </c:dPt>
          <c:dPt>
            <c:idx val="16"/>
            <c:invertIfNegative val="0"/>
            <c:bubble3D val="0"/>
            <c:extLst>
              <c:ext xmlns:c16="http://schemas.microsoft.com/office/drawing/2014/chart" uri="{C3380CC4-5D6E-409C-BE32-E72D297353CC}">
                <c16:uniqueId val="{00000009-B9B4-4228-8F59-63B8CABB02D9}"/>
              </c:ext>
            </c:extLst>
          </c:dPt>
          <c:dPt>
            <c:idx val="22"/>
            <c:invertIfNegative val="0"/>
            <c:bubble3D val="0"/>
            <c:spPr>
              <a:solidFill>
                <a:srgbClr val="FBBB27"/>
              </a:solidFill>
              <a:ln>
                <a:noFill/>
              </a:ln>
              <a:effectLst/>
            </c:spPr>
            <c:extLst>
              <c:ext xmlns:c16="http://schemas.microsoft.com/office/drawing/2014/chart" uri="{C3380CC4-5D6E-409C-BE32-E72D297353CC}">
                <c16:uniqueId val="{0000000B-B9B4-4228-8F59-63B8CABB02D9}"/>
              </c:ext>
            </c:extLst>
          </c:dPt>
          <c:dPt>
            <c:idx val="23"/>
            <c:invertIfNegative val="0"/>
            <c:bubble3D val="0"/>
            <c:extLst>
              <c:ext xmlns:c16="http://schemas.microsoft.com/office/drawing/2014/chart" uri="{C3380CC4-5D6E-409C-BE32-E72D297353CC}">
                <c16:uniqueId val="{0000000C-B9B4-4228-8F59-63B8CABB02D9}"/>
              </c:ext>
            </c:extLst>
          </c:dPt>
          <c:dPt>
            <c:idx val="28"/>
            <c:invertIfNegative val="0"/>
            <c:bubble3D val="0"/>
            <c:extLst>
              <c:ext xmlns:c16="http://schemas.microsoft.com/office/drawing/2014/chart" uri="{C3380CC4-5D6E-409C-BE32-E72D297353CC}">
                <c16:uniqueId val="{0000000D-B9B4-4228-8F59-63B8CABB02D9}"/>
              </c:ext>
            </c:extLst>
          </c:dPt>
          <c:dPt>
            <c:idx val="30"/>
            <c:invertIfNegative val="0"/>
            <c:bubble3D val="0"/>
            <c:extLst>
              <c:ext xmlns:c16="http://schemas.microsoft.com/office/drawing/2014/chart" uri="{C3380CC4-5D6E-409C-BE32-E72D297353CC}">
                <c16:uniqueId val="{0000000E-B9B4-4228-8F59-63B8CABB02D9}"/>
              </c:ext>
            </c:extLst>
          </c:dPt>
          <c:dLbls>
            <c:dLbl>
              <c:idx val="16"/>
              <c:layout>
                <c:manualLayout>
                  <c:x val="-6.414141414141413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9B4-4228-8F59-63B8CABB02D9}"/>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'F35'!$B$7:$B$38</c:f>
              <c:strCache>
                <c:ptCount val="32"/>
                <c:pt idx="0">
                  <c:v>Baja California Sur</c:v>
                </c:pt>
                <c:pt idx="1">
                  <c:v>Puebla</c:v>
                </c:pt>
                <c:pt idx="2">
                  <c:v>San Luis Potosí</c:v>
                </c:pt>
                <c:pt idx="3">
                  <c:v>Tamaulipas</c:v>
                </c:pt>
                <c:pt idx="4">
                  <c:v>Zacatecas</c:v>
                </c:pt>
                <c:pt idx="5">
                  <c:v>Sinaloa</c:v>
                </c:pt>
                <c:pt idx="6">
                  <c:v>Nuevo León</c:v>
                </c:pt>
                <c:pt idx="7">
                  <c:v>Nayarit</c:v>
                </c:pt>
                <c:pt idx="8">
                  <c:v>Ciudad de México</c:v>
                </c:pt>
                <c:pt idx="9">
                  <c:v>Aguascalientes</c:v>
                </c:pt>
                <c:pt idx="10">
                  <c:v>Chiapas</c:v>
                </c:pt>
                <c:pt idx="11">
                  <c:v>Oaxaca</c:v>
                </c:pt>
                <c:pt idx="12">
                  <c:v>Guerrero</c:v>
                </c:pt>
                <c:pt idx="13">
                  <c:v>Estado de México</c:v>
                </c:pt>
                <c:pt idx="14">
                  <c:v>Chihuahua</c:v>
                </c:pt>
                <c:pt idx="15">
                  <c:v>Baja California</c:v>
                </c:pt>
                <c:pt idx="16">
                  <c:v>Tlaxcala</c:v>
                </c:pt>
                <c:pt idx="17">
                  <c:v>Quintana Roo</c:v>
                </c:pt>
                <c:pt idx="18">
                  <c:v>Hidalgo</c:v>
                </c:pt>
                <c:pt idx="19">
                  <c:v>Tabasco</c:v>
                </c:pt>
                <c:pt idx="20">
                  <c:v>Campeche</c:v>
                </c:pt>
                <c:pt idx="21">
                  <c:v>Veracruz</c:v>
                </c:pt>
                <c:pt idx="22">
                  <c:v>Jalisco</c:v>
                </c:pt>
                <c:pt idx="23">
                  <c:v>Michoacán</c:v>
                </c:pt>
                <c:pt idx="24">
                  <c:v>Durango</c:v>
                </c:pt>
                <c:pt idx="25">
                  <c:v>Colima</c:v>
                </c:pt>
                <c:pt idx="26">
                  <c:v>Sonora</c:v>
                </c:pt>
                <c:pt idx="27">
                  <c:v>Morelos</c:v>
                </c:pt>
                <c:pt idx="28">
                  <c:v>Yucatán</c:v>
                </c:pt>
                <c:pt idx="29">
                  <c:v>Coahuila</c:v>
                </c:pt>
                <c:pt idx="30">
                  <c:v>Guanajuato</c:v>
                </c:pt>
                <c:pt idx="31">
                  <c:v>Querétaro</c:v>
                </c:pt>
              </c:strCache>
            </c:strRef>
          </c:cat>
          <c:val>
            <c:numRef>
              <c:f>'F35'!$C$7:$C$38</c:f>
              <c:numCache>
                <c:formatCode>0.00%</c:formatCode>
                <c:ptCount val="32"/>
                <c:pt idx="0">
                  <c:v>1.6082365761094234E-2</c:v>
                </c:pt>
                <c:pt idx="1">
                  <c:v>2.1407813711840279E-2</c:v>
                </c:pt>
                <c:pt idx="2">
                  <c:v>2.6843637971301494E-2</c:v>
                </c:pt>
                <c:pt idx="3">
                  <c:v>2.9506160057977064E-2</c:v>
                </c:pt>
                <c:pt idx="4">
                  <c:v>2.9715280368021877E-2</c:v>
                </c:pt>
                <c:pt idx="5">
                  <c:v>3.1690209072061083E-2</c:v>
                </c:pt>
                <c:pt idx="6">
                  <c:v>3.2687988417203474E-2</c:v>
                </c:pt>
                <c:pt idx="7">
                  <c:v>3.6720675422881571E-2</c:v>
                </c:pt>
                <c:pt idx="8">
                  <c:v>3.7601115231059599E-2</c:v>
                </c:pt>
                <c:pt idx="9">
                  <c:v>3.9819420151069533E-2</c:v>
                </c:pt>
                <c:pt idx="10">
                  <c:v>4.1022969452995529E-2</c:v>
                </c:pt>
                <c:pt idx="11">
                  <c:v>4.1734721008850187E-2</c:v>
                </c:pt>
                <c:pt idx="12">
                  <c:v>4.1753947603257728E-2</c:v>
                </c:pt>
                <c:pt idx="13">
                  <c:v>4.1910331384015599E-2</c:v>
                </c:pt>
                <c:pt idx="14">
                  <c:v>4.2233061079203826E-2</c:v>
                </c:pt>
                <c:pt idx="15">
                  <c:v>4.7834634505963897E-2</c:v>
                </c:pt>
                <c:pt idx="16">
                  <c:v>4.9762187298003926E-2</c:v>
                </c:pt>
                <c:pt idx="17">
                  <c:v>5.0985577373919219E-2</c:v>
                </c:pt>
                <c:pt idx="18">
                  <c:v>5.2148920012688747E-2</c:v>
                </c:pt>
                <c:pt idx="19">
                  <c:v>5.4854939577749687E-2</c:v>
                </c:pt>
                <c:pt idx="20">
                  <c:v>5.6387876462689335E-2</c:v>
                </c:pt>
                <c:pt idx="21">
                  <c:v>5.6400973015783215E-2</c:v>
                </c:pt>
                <c:pt idx="22">
                  <c:v>5.728649148523806E-2</c:v>
                </c:pt>
                <c:pt idx="23">
                  <c:v>5.9753972012049496E-2</c:v>
                </c:pt>
                <c:pt idx="24">
                  <c:v>6.5163644384805597E-2</c:v>
                </c:pt>
                <c:pt idx="25">
                  <c:v>6.751787951028336E-2</c:v>
                </c:pt>
                <c:pt idx="26">
                  <c:v>6.7674774484536016E-2</c:v>
                </c:pt>
                <c:pt idx="27">
                  <c:v>7.0391578460292745E-2</c:v>
                </c:pt>
                <c:pt idx="28">
                  <c:v>7.0532287831886489E-2</c:v>
                </c:pt>
                <c:pt idx="29">
                  <c:v>7.424397672472946E-2</c:v>
                </c:pt>
                <c:pt idx="30">
                  <c:v>7.9255679072015445E-2</c:v>
                </c:pt>
                <c:pt idx="31">
                  <c:v>0.12151027571955976</c:v>
                </c:pt>
              </c:numCache>
            </c:numRef>
          </c:val>
          <c:extLst>
            <c:ext xmlns:c16="http://schemas.microsoft.com/office/drawing/2014/chart" uri="{C3380CC4-5D6E-409C-BE32-E72D297353CC}">
              <c16:uniqueId val="{0000000F-B9B4-4228-8F59-63B8CABB02D9}"/>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'F35'!$B$40</c:f>
              <c:strCache>
                <c:ptCount val="1"/>
                <c:pt idx="0">
                  <c:v>Nacional</c:v>
                </c:pt>
              </c:strCache>
            </c:strRef>
          </c:tx>
          <c:spPr>
            <a:ln w="50800">
              <a:solidFill>
                <a:srgbClr val="FF6C37"/>
              </a:solidFill>
              <a:prstDash val="sysDot"/>
            </a:ln>
          </c:spPr>
          <c:marker>
            <c:symbol val="none"/>
          </c:marker>
          <c:dLbls>
            <c:dLbl>
              <c:idx val="0"/>
              <c:layout>
                <c:manualLayout>
                  <c:x val="-5.3838383838383838E-2"/>
                  <c:y val="0.18686678004535145"/>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0-B9B4-4228-8F59-63B8CABB02D9}"/>
                </c:ext>
              </c:extLst>
            </c:dLbl>
            <c:dLbl>
              <c:idx val="1"/>
              <c:delete val="1"/>
              <c:extLst>
                <c:ext xmlns:c15="http://schemas.microsoft.com/office/drawing/2012/chart" uri="{CE6537A1-D6FC-4f65-9D91-7224C49458BB}"/>
                <c:ext xmlns:c16="http://schemas.microsoft.com/office/drawing/2014/chart" uri="{C3380CC4-5D6E-409C-BE32-E72D297353CC}">
                  <c16:uniqueId val="{00000011-B9B4-4228-8F59-63B8CABB02D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'F35'!$D$40:$D$41</c:f>
              <c:numCache>
                <c:formatCode>0.00%</c:formatCode>
                <c:ptCount val="2"/>
                <c:pt idx="0">
                  <c:v>4.8300000000000003E-2</c:v>
                </c:pt>
                <c:pt idx="1">
                  <c:v>4.8300000000000003E-2</c:v>
                </c:pt>
              </c:numCache>
            </c:numRef>
          </c:xVal>
          <c:yVal>
            <c:numRef>
              <c:f>'F35'!$C$40:$C$41</c:f>
              <c:numCache>
                <c:formatCode>General</c:formatCode>
                <c:ptCount val="2"/>
                <c:pt idx="0">
                  <c:v>1</c:v>
                </c:pt>
                <c:pt idx="1">
                  <c:v>0</c:v>
                </c:pt>
              </c:numCache>
            </c:numRef>
          </c:yVal>
          <c:smooth val="0"/>
          <c:extLst>
            <c:ext xmlns:c16="http://schemas.microsoft.com/office/drawing/2014/chart" uri="{C3380CC4-5D6E-409C-BE32-E72D297353CC}">
              <c16:uniqueId val="{00000012-B9B4-4228-8F59-63B8CABB02D9}"/>
            </c:ext>
          </c:extLst>
        </c:ser>
        <c:dLbls>
          <c:showLegendKey val="0"/>
          <c:showVal val="0"/>
          <c:showCatName val="0"/>
          <c:showSerName val="0"/>
          <c:showPercent val="0"/>
          <c:showBubbleSize val="0"/>
        </c:dLbls>
        <c:axId val="426950624"/>
        <c:axId val="426950296"/>
      </c:scatterChart>
      <c:valAx>
        <c:axId val="403253368"/>
        <c:scaling>
          <c:orientation val="minMax"/>
          <c:max val="0.16200000000000003"/>
          <c:min val="-1.8000000000000002E-2"/>
        </c:scaling>
        <c:delete val="0"/>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26950296"/>
        <c:scaling>
          <c:orientation val="minMax"/>
          <c:max val="1"/>
        </c:scaling>
        <c:delete val="1"/>
        <c:axPos val="l"/>
        <c:numFmt formatCode="General" sourceLinked="1"/>
        <c:majorTickMark val="out"/>
        <c:minorTickMark val="none"/>
        <c:tickLblPos val="nextTo"/>
        <c:crossAx val="426950624"/>
        <c:crosses val="autoZero"/>
        <c:crossBetween val="midCat"/>
      </c:valAx>
      <c:valAx>
        <c:axId val="426950624"/>
        <c:scaling>
          <c:orientation val="minMax"/>
        </c:scaling>
        <c:delete val="1"/>
        <c:axPos val="b"/>
        <c:numFmt formatCode="0.00%" sourceLinked="1"/>
        <c:majorTickMark val="out"/>
        <c:minorTickMark val="none"/>
        <c:tickLblPos val="nextTo"/>
        <c:crossAx val="4269502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573F-4B1F-B9EA-9E80970A6582}"/>
              </c:ext>
            </c:extLst>
          </c:dPt>
          <c:dPt>
            <c:idx val="1"/>
            <c:invertIfNegative val="0"/>
            <c:bubble3D val="0"/>
            <c:extLst>
              <c:ext xmlns:c16="http://schemas.microsoft.com/office/drawing/2014/chart" uri="{C3380CC4-5D6E-409C-BE32-E72D297353CC}">
                <c16:uniqueId val="{00000001-573F-4B1F-B9EA-9E80970A6582}"/>
              </c:ext>
            </c:extLst>
          </c:dPt>
          <c:dPt>
            <c:idx val="2"/>
            <c:invertIfNegative val="0"/>
            <c:bubble3D val="0"/>
            <c:extLst>
              <c:ext xmlns:c16="http://schemas.microsoft.com/office/drawing/2014/chart" uri="{C3380CC4-5D6E-409C-BE32-E72D297353CC}">
                <c16:uniqueId val="{00000002-573F-4B1F-B9EA-9E80970A6582}"/>
              </c:ext>
            </c:extLst>
          </c:dPt>
          <c:dPt>
            <c:idx val="3"/>
            <c:invertIfNegative val="0"/>
            <c:bubble3D val="0"/>
            <c:extLst>
              <c:ext xmlns:c16="http://schemas.microsoft.com/office/drawing/2014/chart" uri="{C3380CC4-5D6E-409C-BE32-E72D297353CC}">
                <c16:uniqueId val="{00000003-573F-4B1F-B9EA-9E80970A6582}"/>
              </c:ext>
            </c:extLst>
          </c:dPt>
          <c:dPt>
            <c:idx val="4"/>
            <c:invertIfNegative val="0"/>
            <c:bubble3D val="0"/>
            <c:extLst>
              <c:ext xmlns:c16="http://schemas.microsoft.com/office/drawing/2014/chart" uri="{C3380CC4-5D6E-409C-BE32-E72D297353CC}">
                <c16:uniqueId val="{00000004-573F-4B1F-B9EA-9E80970A6582}"/>
              </c:ext>
            </c:extLst>
          </c:dPt>
          <c:dPt>
            <c:idx val="10"/>
            <c:invertIfNegative val="0"/>
            <c:bubble3D val="0"/>
            <c:extLst>
              <c:ext xmlns:c16="http://schemas.microsoft.com/office/drawing/2014/chart" uri="{C3380CC4-5D6E-409C-BE32-E72D297353CC}">
                <c16:uniqueId val="{00000005-573F-4B1F-B9EA-9E80970A6582}"/>
              </c:ext>
            </c:extLst>
          </c:dPt>
          <c:dPt>
            <c:idx val="11"/>
            <c:invertIfNegative val="0"/>
            <c:bubble3D val="0"/>
            <c:extLst>
              <c:ext xmlns:c16="http://schemas.microsoft.com/office/drawing/2014/chart" uri="{C3380CC4-5D6E-409C-BE32-E72D297353CC}">
                <c16:uniqueId val="{00000006-573F-4B1F-B9EA-9E80970A6582}"/>
              </c:ext>
            </c:extLst>
          </c:dPt>
          <c:dPt>
            <c:idx val="13"/>
            <c:invertIfNegative val="0"/>
            <c:bubble3D val="0"/>
            <c:extLst>
              <c:ext xmlns:c16="http://schemas.microsoft.com/office/drawing/2014/chart" uri="{C3380CC4-5D6E-409C-BE32-E72D297353CC}">
                <c16:uniqueId val="{00000007-573F-4B1F-B9EA-9E80970A6582}"/>
              </c:ext>
            </c:extLst>
          </c:dPt>
          <c:dPt>
            <c:idx val="15"/>
            <c:invertIfNegative val="0"/>
            <c:bubble3D val="0"/>
            <c:extLst>
              <c:ext xmlns:c16="http://schemas.microsoft.com/office/drawing/2014/chart" uri="{C3380CC4-5D6E-409C-BE32-E72D297353CC}">
                <c16:uniqueId val="{00000008-573F-4B1F-B9EA-9E80970A6582}"/>
              </c:ext>
            </c:extLst>
          </c:dPt>
          <c:dPt>
            <c:idx val="18"/>
            <c:invertIfNegative val="0"/>
            <c:bubble3D val="0"/>
            <c:extLst>
              <c:ext xmlns:c16="http://schemas.microsoft.com/office/drawing/2014/chart" uri="{C3380CC4-5D6E-409C-BE32-E72D297353CC}">
                <c16:uniqueId val="{00000009-573F-4B1F-B9EA-9E80970A6582}"/>
              </c:ext>
            </c:extLst>
          </c:dPt>
          <c:dPt>
            <c:idx val="22"/>
            <c:invertIfNegative val="0"/>
            <c:bubble3D val="0"/>
            <c:extLst>
              <c:ext xmlns:c16="http://schemas.microsoft.com/office/drawing/2014/chart" uri="{C3380CC4-5D6E-409C-BE32-E72D297353CC}">
                <c16:uniqueId val="{0000000A-573F-4B1F-B9EA-9E80970A6582}"/>
              </c:ext>
            </c:extLst>
          </c:dPt>
          <c:dPt>
            <c:idx val="23"/>
            <c:invertIfNegative val="0"/>
            <c:bubble3D val="0"/>
            <c:extLst>
              <c:ext xmlns:c16="http://schemas.microsoft.com/office/drawing/2014/chart" uri="{C3380CC4-5D6E-409C-BE32-E72D297353CC}">
                <c16:uniqueId val="{0000000B-573F-4B1F-B9EA-9E80970A6582}"/>
              </c:ext>
            </c:extLst>
          </c:dPt>
          <c:dPt>
            <c:idx val="25"/>
            <c:invertIfNegative val="0"/>
            <c:bubble3D val="0"/>
            <c:spPr>
              <a:solidFill>
                <a:srgbClr val="FBBB27"/>
              </a:solidFill>
              <a:ln>
                <a:noFill/>
              </a:ln>
              <a:effectLst/>
            </c:spPr>
            <c:extLst>
              <c:ext xmlns:c16="http://schemas.microsoft.com/office/drawing/2014/chart" uri="{C3380CC4-5D6E-409C-BE32-E72D297353CC}">
                <c16:uniqueId val="{0000000D-573F-4B1F-B9EA-9E80970A6582}"/>
              </c:ext>
            </c:extLst>
          </c:dPt>
          <c:dPt>
            <c:idx val="26"/>
            <c:invertIfNegative val="0"/>
            <c:bubble3D val="0"/>
            <c:extLst>
              <c:ext xmlns:c16="http://schemas.microsoft.com/office/drawing/2014/chart" uri="{C3380CC4-5D6E-409C-BE32-E72D297353CC}">
                <c16:uniqueId val="{0000000E-573F-4B1F-B9EA-9E80970A6582}"/>
              </c:ext>
            </c:extLst>
          </c:dPt>
          <c:dPt>
            <c:idx val="28"/>
            <c:invertIfNegative val="0"/>
            <c:bubble3D val="0"/>
            <c:extLst>
              <c:ext xmlns:c16="http://schemas.microsoft.com/office/drawing/2014/chart" uri="{C3380CC4-5D6E-409C-BE32-E72D297353CC}">
                <c16:uniqueId val="{0000000F-573F-4B1F-B9EA-9E80970A6582}"/>
              </c:ext>
            </c:extLst>
          </c:dPt>
          <c:dPt>
            <c:idx val="30"/>
            <c:invertIfNegative val="0"/>
            <c:bubble3D val="0"/>
            <c:extLst>
              <c:ext xmlns:c16="http://schemas.microsoft.com/office/drawing/2014/chart" uri="{C3380CC4-5D6E-409C-BE32-E72D297353CC}">
                <c16:uniqueId val="{00000010-573F-4B1F-B9EA-9E80970A6582}"/>
              </c:ext>
            </c:extLst>
          </c:dPt>
          <c:dLbls>
            <c:dLbl>
              <c:idx val="29"/>
              <c:layout>
                <c:manualLayout>
                  <c:x val="-1.069023569023569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73F-4B1F-B9EA-9E80970A6582}"/>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'F36'!$B$7:$B$38</c:f>
              <c:strCache>
                <c:ptCount val="32"/>
                <c:pt idx="0">
                  <c:v>Tabasco</c:v>
                </c:pt>
                <c:pt idx="1">
                  <c:v>Quintana Roo</c:v>
                </c:pt>
                <c:pt idx="2">
                  <c:v>Baja California Sur</c:v>
                </c:pt>
                <c:pt idx="3">
                  <c:v>Yucatán</c:v>
                </c:pt>
                <c:pt idx="4">
                  <c:v>Ciudad de México</c:v>
                </c:pt>
                <c:pt idx="5">
                  <c:v>Baja California</c:v>
                </c:pt>
                <c:pt idx="6">
                  <c:v>Colima</c:v>
                </c:pt>
                <c:pt idx="7">
                  <c:v>Nuevo León</c:v>
                </c:pt>
                <c:pt idx="8">
                  <c:v>Campeche</c:v>
                </c:pt>
                <c:pt idx="9">
                  <c:v>Querétaro</c:v>
                </c:pt>
                <c:pt idx="10">
                  <c:v>Veracruz</c:v>
                </c:pt>
                <c:pt idx="11">
                  <c:v>Estado de México</c:v>
                </c:pt>
                <c:pt idx="12">
                  <c:v>Morelos</c:v>
                </c:pt>
                <c:pt idx="13">
                  <c:v>Puebla</c:v>
                </c:pt>
                <c:pt idx="14">
                  <c:v>Tamaulipas</c:v>
                </c:pt>
                <c:pt idx="15">
                  <c:v>Nayarit</c:v>
                </c:pt>
                <c:pt idx="16">
                  <c:v>Hidalgo</c:v>
                </c:pt>
                <c:pt idx="17">
                  <c:v>Guanajuato</c:v>
                </c:pt>
                <c:pt idx="18">
                  <c:v>Sonora</c:v>
                </c:pt>
                <c:pt idx="19">
                  <c:v>Coahuila</c:v>
                </c:pt>
                <c:pt idx="20">
                  <c:v>Aguascalientes</c:v>
                </c:pt>
                <c:pt idx="21">
                  <c:v>Sinaloa</c:v>
                </c:pt>
                <c:pt idx="22">
                  <c:v>San Luis Potosí</c:v>
                </c:pt>
                <c:pt idx="23">
                  <c:v>Guerrero</c:v>
                </c:pt>
                <c:pt idx="24">
                  <c:v>Durango</c:v>
                </c:pt>
                <c:pt idx="25">
                  <c:v>Jalisco</c:v>
                </c:pt>
                <c:pt idx="26">
                  <c:v>Tlaxcala</c:v>
                </c:pt>
                <c:pt idx="27">
                  <c:v>Michoacán</c:v>
                </c:pt>
                <c:pt idx="28">
                  <c:v>Chihuahua</c:v>
                </c:pt>
                <c:pt idx="29">
                  <c:v>Chiapas</c:v>
                </c:pt>
                <c:pt idx="30">
                  <c:v>Oaxaca</c:v>
                </c:pt>
                <c:pt idx="31">
                  <c:v>Zacatecas</c:v>
                </c:pt>
              </c:strCache>
            </c:strRef>
          </c:cat>
          <c:val>
            <c:numRef>
              <c:f>'F36'!$C$7:$C$38</c:f>
              <c:numCache>
                <c:formatCode>0.00%</c:formatCode>
                <c:ptCount val="32"/>
                <c:pt idx="0">
                  <c:v>2.296374721623896E-2</c:v>
                </c:pt>
                <c:pt idx="1">
                  <c:v>2.4362417916079047E-2</c:v>
                </c:pt>
                <c:pt idx="2">
                  <c:v>3.0252230379405366E-2</c:v>
                </c:pt>
                <c:pt idx="3">
                  <c:v>3.377250612592779E-2</c:v>
                </c:pt>
                <c:pt idx="4">
                  <c:v>3.5598190113071068E-2</c:v>
                </c:pt>
                <c:pt idx="5">
                  <c:v>3.6815084652988772E-2</c:v>
                </c:pt>
                <c:pt idx="6">
                  <c:v>4.2690282431785576E-2</c:v>
                </c:pt>
                <c:pt idx="7">
                  <c:v>4.4582336296390572E-2</c:v>
                </c:pt>
                <c:pt idx="8">
                  <c:v>4.5308633119328548E-2</c:v>
                </c:pt>
                <c:pt idx="9">
                  <c:v>4.7576591103101494E-2</c:v>
                </c:pt>
                <c:pt idx="10">
                  <c:v>4.8997876976889954E-2</c:v>
                </c:pt>
                <c:pt idx="11">
                  <c:v>5.0386927050329364E-2</c:v>
                </c:pt>
                <c:pt idx="12">
                  <c:v>5.3741369658518466E-2</c:v>
                </c:pt>
                <c:pt idx="13">
                  <c:v>5.5002393040475273E-2</c:v>
                </c:pt>
                <c:pt idx="14">
                  <c:v>5.6263940520446122E-2</c:v>
                </c:pt>
                <c:pt idx="15">
                  <c:v>5.6525281572010456E-2</c:v>
                </c:pt>
                <c:pt idx="16">
                  <c:v>5.7606156909292799E-2</c:v>
                </c:pt>
                <c:pt idx="17">
                  <c:v>5.8155782332591437E-2</c:v>
                </c:pt>
                <c:pt idx="18">
                  <c:v>5.8679351301079249E-2</c:v>
                </c:pt>
                <c:pt idx="19">
                  <c:v>5.8996097429686388E-2</c:v>
                </c:pt>
                <c:pt idx="20">
                  <c:v>5.9104882286674459E-2</c:v>
                </c:pt>
                <c:pt idx="21">
                  <c:v>5.9268267390669101E-2</c:v>
                </c:pt>
                <c:pt idx="22">
                  <c:v>5.9763574734983942E-2</c:v>
                </c:pt>
                <c:pt idx="23">
                  <c:v>6.1841651842676336E-2</c:v>
                </c:pt>
                <c:pt idx="24">
                  <c:v>6.701350412260762E-2</c:v>
                </c:pt>
                <c:pt idx="25">
                  <c:v>6.9458699205534769E-2</c:v>
                </c:pt>
                <c:pt idx="26">
                  <c:v>7.1074115575476243E-2</c:v>
                </c:pt>
                <c:pt idx="27">
                  <c:v>7.138061347810247E-2</c:v>
                </c:pt>
                <c:pt idx="28">
                  <c:v>7.4264657374160006E-2</c:v>
                </c:pt>
                <c:pt idx="29">
                  <c:v>7.4841110198222677E-2</c:v>
                </c:pt>
                <c:pt idx="30">
                  <c:v>8.5342144327922101E-2</c:v>
                </c:pt>
                <c:pt idx="31">
                  <c:v>0.12068795292537965</c:v>
                </c:pt>
              </c:numCache>
            </c:numRef>
          </c:val>
          <c:extLst>
            <c:ext xmlns:c16="http://schemas.microsoft.com/office/drawing/2014/chart" uri="{C3380CC4-5D6E-409C-BE32-E72D297353CC}">
              <c16:uniqueId val="{00000012-573F-4B1F-B9EA-9E80970A6582}"/>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'F36'!$B$40</c:f>
              <c:strCache>
                <c:ptCount val="1"/>
                <c:pt idx="0">
                  <c:v>Nacional</c:v>
                </c:pt>
              </c:strCache>
            </c:strRef>
          </c:tx>
          <c:spPr>
            <a:ln w="57150">
              <a:solidFill>
                <a:srgbClr val="FF6C37"/>
              </a:solidFill>
              <a:prstDash val="sysDot"/>
            </a:ln>
          </c:spPr>
          <c:marker>
            <c:symbol val="none"/>
          </c:marker>
          <c:dLbls>
            <c:dLbl>
              <c:idx val="0"/>
              <c:layout>
                <c:manualLayout>
                  <c:x val="-5.1313199152097796E-2"/>
                  <c:y val="0.33955187334824194"/>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3-573F-4B1F-B9EA-9E80970A6582}"/>
                </c:ext>
              </c:extLst>
            </c:dLbl>
            <c:dLbl>
              <c:idx val="1"/>
              <c:delete val="1"/>
              <c:extLst>
                <c:ext xmlns:c15="http://schemas.microsoft.com/office/drawing/2012/chart" uri="{CE6537A1-D6FC-4f65-9D91-7224C49458BB}"/>
                <c:ext xmlns:c16="http://schemas.microsoft.com/office/drawing/2014/chart" uri="{C3380CC4-5D6E-409C-BE32-E72D297353CC}">
                  <c16:uniqueId val="{00000014-573F-4B1F-B9EA-9E80970A6582}"/>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'F36'!$D$40:$D$41</c:f>
              <c:numCache>
                <c:formatCode>0.00%</c:formatCode>
                <c:ptCount val="2"/>
                <c:pt idx="0">
                  <c:v>5.11E-2</c:v>
                </c:pt>
                <c:pt idx="1">
                  <c:v>5.11E-2</c:v>
                </c:pt>
              </c:numCache>
            </c:numRef>
          </c:xVal>
          <c:yVal>
            <c:numRef>
              <c:f>'F36'!$C$40:$C$41</c:f>
              <c:numCache>
                <c:formatCode>General</c:formatCode>
                <c:ptCount val="2"/>
                <c:pt idx="0">
                  <c:v>1</c:v>
                </c:pt>
                <c:pt idx="1">
                  <c:v>0</c:v>
                </c:pt>
              </c:numCache>
            </c:numRef>
          </c:yVal>
          <c:smooth val="0"/>
          <c:extLst>
            <c:ext xmlns:c16="http://schemas.microsoft.com/office/drawing/2014/chart" uri="{C3380CC4-5D6E-409C-BE32-E72D297353CC}">
              <c16:uniqueId val="{00000015-573F-4B1F-B9EA-9E80970A6582}"/>
            </c:ext>
          </c:extLst>
        </c:ser>
        <c:dLbls>
          <c:showLegendKey val="0"/>
          <c:showVal val="0"/>
          <c:showCatName val="0"/>
          <c:showSerName val="0"/>
          <c:showPercent val="0"/>
          <c:showBubbleSize val="0"/>
        </c:dLbls>
        <c:axId val="394368384"/>
        <c:axId val="394368056"/>
      </c:scatterChart>
      <c:valAx>
        <c:axId val="403253368"/>
        <c:scaling>
          <c:orientation val="minMax"/>
          <c:min val="-2.5600000000000005E-2"/>
        </c:scaling>
        <c:delete val="0"/>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394368056"/>
        <c:scaling>
          <c:orientation val="minMax"/>
          <c:max val="1"/>
        </c:scaling>
        <c:delete val="1"/>
        <c:axPos val="l"/>
        <c:numFmt formatCode="General" sourceLinked="1"/>
        <c:majorTickMark val="out"/>
        <c:minorTickMark val="none"/>
        <c:tickLblPos val="nextTo"/>
        <c:crossAx val="394368384"/>
        <c:crosses val="autoZero"/>
        <c:crossBetween val="midCat"/>
      </c:valAx>
      <c:valAx>
        <c:axId val="394368384"/>
        <c:scaling>
          <c:orientation val="minMax"/>
        </c:scaling>
        <c:delete val="1"/>
        <c:axPos val="b"/>
        <c:numFmt formatCode="0.00%" sourceLinked="1"/>
        <c:majorTickMark val="out"/>
        <c:minorTickMark val="none"/>
        <c:tickLblPos val="nextTo"/>
        <c:crossAx val="39436805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strRef>
              <c:f>'F37'!$B$6</c:f>
              <c:strCache>
                <c:ptCount val="1"/>
                <c:pt idx="0">
                  <c:v>Estado</c:v>
                </c:pt>
              </c:strCache>
            </c:strRef>
          </c:tx>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4F70-4BFF-9F19-212F80637676}"/>
              </c:ext>
            </c:extLst>
          </c:dPt>
          <c:dPt>
            <c:idx val="2"/>
            <c:invertIfNegative val="0"/>
            <c:bubble3D val="0"/>
            <c:spPr>
              <a:solidFill>
                <a:srgbClr val="FBBB27"/>
              </a:solidFill>
              <a:ln>
                <a:noFill/>
              </a:ln>
              <a:effectLst/>
            </c:spPr>
            <c:extLst>
              <c:ext xmlns:c16="http://schemas.microsoft.com/office/drawing/2014/chart" uri="{C3380CC4-5D6E-409C-BE32-E72D297353CC}">
                <c16:uniqueId val="{00000002-4F70-4BFF-9F19-212F80637676}"/>
              </c:ext>
            </c:extLst>
          </c:dPt>
          <c:dPt>
            <c:idx val="4"/>
            <c:invertIfNegative val="0"/>
            <c:bubble3D val="0"/>
            <c:extLst>
              <c:ext xmlns:c16="http://schemas.microsoft.com/office/drawing/2014/chart" uri="{C3380CC4-5D6E-409C-BE32-E72D297353CC}">
                <c16:uniqueId val="{00000003-4F70-4BFF-9F19-212F80637676}"/>
              </c:ext>
            </c:extLst>
          </c:dPt>
          <c:dPt>
            <c:idx val="6"/>
            <c:invertIfNegative val="0"/>
            <c:bubble3D val="0"/>
            <c:extLst>
              <c:ext xmlns:c16="http://schemas.microsoft.com/office/drawing/2014/chart" uri="{C3380CC4-5D6E-409C-BE32-E72D297353CC}">
                <c16:uniqueId val="{00000004-4F70-4BFF-9F19-212F80637676}"/>
              </c:ext>
            </c:extLst>
          </c:dPt>
          <c:dPt>
            <c:idx val="9"/>
            <c:invertIfNegative val="0"/>
            <c:bubble3D val="0"/>
            <c:extLst>
              <c:ext xmlns:c16="http://schemas.microsoft.com/office/drawing/2014/chart" uri="{C3380CC4-5D6E-409C-BE32-E72D297353CC}">
                <c16:uniqueId val="{00000005-4F70-4BFF-9F19-212F80637676}"/>
              </c:ext>
            </c:extLst>
          </c:dPt>
          <c:dPt>
            <c:idx val="10"/>
            <c:invertIfNegative val="0"/>
            <c:bubble3D val="0"/>
            <c:extLst>
              <c:ext xmlns:c16="http://schemas.microsoft.com/office/drawing/2014/chart" uri="{C3380CC4-5D6E-409C-BE32-E72D297353CC}">
                <c16:uniqueId val="{00000006-4F70-4BFF-9F19-212F80637676}"/>
              </c:ext>
            </c:extLst>
          </c:dPt>
          <c:dPt>
            <c:idx val="11"/>
            <c:invertIfNegative val="0"/>
            <c:bubble3D val="0"/>
            <c:extLst>
              <c:ext xmlns:c16="http://schemas.microsoft.com/office/drawing/2014/chart" uri="{C3380CC4-5D6E-409C-BE32-E72D297353CC}">
                <c16:uniqueId val="{00000007-4F70-4BFF-9F19-212F80637676}"/>
              </c:ext>
            </c:extLst>
          </c:dPt>
          <c:dPt>
            <c:idx val="12"/>
            <c:invertIfNegative val="0"/>
            <c:bubble3D val="0"/>
            <c:extLst>
              <c:ext xmlns:c16="http://schemas.microsoft.com/office/drawing/2014/chart" uri="{C3380CC4-5D6E-409C-BE32-E72D297353CC}">
                <c16:uniqueId val="{00000008-4F70-4BFF-9F19-212F80637676}"/>
              </c:ext>
            </c:extLst>
          </c:dPt>
          <c:dPt>
            <c:idx val="14"/>
            <c:invertIfNegative val="0"/>
            <c:bubble3D val="0"/>
            <c:extLst>
              <c:ext xmlns:c16="http://schemas.microsoft.com/office/drawing/2014/chart" uri="{C3380CC4-5D6E-409C-BE32-E72D297353CC}">
                <c16:uniqueId val="{00000009-4F70-4BFF-9F19-212F80637676}"/>
              </c:ext>
            </c:extLst>
          </c:dPt>
          <c:dPt>
            <c:idx val="15"/>
            <c:invertIfNegative val="0"/>
            <c:bubble3D val="0"/>
            <c:extLst>
              <c:ext xmlns:c16="http://schemas.microsoft.com/office/drawing/2014/chart" uri="{C3380CC4-5D6E-409C-BE32-E72D297353CC}">
                <c16:uniqueId val="{0000000A-4F70-4BFF-9F19-212F80637676}"/>
              </c:ext>
            </c:extLst>
          </c:dPt>
          <c:dPt>
            <c:idx val="16"/>
            <c:invertIfNegative val="0"/>
            <c:bubble3D val="0"/>
            <c:extLst>
              <c:ext xmlns:c16="http://schemas.microsoft.com/office/drawing/2014/chart" uri="{C3380CC4-5D6E-409C-BE32-E72D297353CC}">
                <c16:uniqueId val="{0000000B-4F70-4BFF-9F19-212F80637676}"/>
              </c:ext>
            </c:extLst>
          </c:dPt>
          <c:dPt>
            <c:idx val="17"/>
            <c:invertIfNegative val="0"/>
            <c:bubble3D val="0"/>
            <c:extLst>
              <c:ext xmlns:c16="http://schemas.microsoft.com/office/drawing/2014/chart" uri="{C3380CC4-5D6E-409C-BE32-E72D297353CC}">
                <c16:uniqueId val="{0000000C-4F70-4BFF-9F19-212F80637676}"/>
              </c:ext>
            </c:extLst>
          </c:dPt>
          <c:dPt>
            <c:idx val="25"/>
            <c:invertIfNegative val="0"/>
            <c:bubble3D val="0"/>
            <c:extLst>
              <c:ext xmlns:c16="http://schemas.microsoft.com/office/drawing/2014/chart" uri="{C3380CC4-5D6E-409C-BE32-E72D297353CC}">
                <c16:uniqueId val="{0000000D-4F70-4BFF-9F19-212F80637676}"/>
              </c:ext>
            </c:extLst>
          </c:dPt>
          <c:dPt>
            <c:idx val="26"/>
            <c:invertIfNegative val="0"/>
            <c:bubble3D val="0"/>
            <c:extLst>
              <c:ext xmlns:c16="http://schemas.microsoft.com/office/drawing/2014/chart" uri="{C3380CC4-5D6E-409C-BE32-E72D297353CC}">
                <c16:uniqueId val="{0000000E-4F70-4BFF-9F19-212F80637676}"/>
              </c:ext>
            </c:extLst>
          </c:dPt>
          <c:dPt>
            <c:idx val="28"/>
            <c:invertIfNegative val="0"/>
            <c:bubble3D val="0"/>
            <c:extLst>
              <c:ext xmlns:c16="http://schemas.microsoft.com/office/drawing/2014/chart" uri="{C3380CC4-5D6E-409C-BE32-E72D297353CC}">
                <c16:uniqueId val="{0000000F-4F70-4BFF-9F19-212F80637676}"/>
              </c:ext>
            </c:extLst>
          </c:dPt>
          <c:dPt>
            <c:idx val="31"/>
            <c:invertIfNegative val="0"/>
            <c:bubble3D val="0"/>
            <c:extLst>
              <c:ext xmlns:c16="http://schemas.microsoft.com/office/drawing/2014/chart" uri="{C3380CC4-5D6E-409C-BE32-E72D297353CC}">
                <c16:uniqueId val="{00000010-4F70-4BFF-9F19-212F80637676}"/>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'F37'!$B$7:$B$38</c:f>
              <c:strCache>
                <c:ptCount val="32"/>
                <c:pt idx="0">
                  <c:v>Ciudad de México</c:v>
                </c:pt>
                <c:pt idx="1">
                  <c:v>Colima</c:v>
                </c:pt>
                <c:pt idx="2">
                  <c:v>Jalisco</c:v>
                </c:pt>
                <c:pt idx="3">
                  <c:v>Sinaloa</c:v>
                </c:pt>
                <c:pt idx="4">
                  <c:v>Durango</c:v>
                </c:pt>
                <c:pt idx="5">
                  <c:v>Michoacán</c:v>
                </c:pt>
                <c:pt idx="6">
                  <c:v>Campeche</c:v>
                </c:pt>
                <c:pt idx="7">
                  <c:v>Yucatán</c:v>
                </c:pt>
                <c:pt idx="8">
                  <c:v>Puebla</c:v>
                </c:pt>
                <c:pt idx="9">
                  <c:v>Nayarit</c:v>
                </c:pt>
                <c:pt idx="10">
                  <c:v>San Luis Potosí</c:v>
                </c:pt>
                <c:pt idx="11">
                  <c:v>Oaxaca</c:v>
                </c:pt>
                <c:pt idx="12">
                  <c:v>Baja California</c:v>
                </c:pt>
                <c:pt idx="13">
                  <c:v>Sonora</c:v>
                </c:pt>
                <c:pt idx="14">
                  <c:v>Baja California Sur</c:v>
                </c:pt>
                <c:pt idx="15">
                  <c:v>Quintana Roo</c:v>
                </c:pt>
                <c:pt idx="16">
                  <c:v>Coahuila</c:v>
                </c:pt>
                <c:pt idx="17">
                  <c:v>Hidalgo</c:v>
                </c:pt>
                <c:pt idx="18">
                  <c:v>Tamaulipas</c:v>
                </c:pt>
                <c:pt idx="19">
                  <c:v>Tabasco</c:v>
                </c:pt>
                <c:pt idx="20">
                  <c:v>Chiapas</c:v>
                </c:pt>
                <c:pt idx="21">
                  <c:v>Aguascalientes</c:v>
                </c:pt>
                <c:pt idx="22">
                  <c:v>Chihuahua</c:v>
                </c:pt>
                <c:pt idx="23">
                  <c:v>Zacatecas</c:v>
                </c:pt>
                <c:pt idx="24">
                  <c:v>Querétaro</c:v>
                </c:pt>
                <c:pt idx="25">
                  <c:v>Veracruz</c:v>
                </c:pt>
                <c:pt idx="26">
                  <c:v>Guanajuato</c:v>
                </c:pt>
                <c:pt idx="27">
                  <c:v>Nuevo León</c:v>
                </c:pt>
                <c:pt idx="28">
                  <c:v>Guerrero</c:v>
                </c:pt>
                <c:pt idx="29">
                  <c:v>Tlaxcala</c:v>
                </c:pt>
                <c:pt idx="30">
                  <c:v>Estado de México</c:v>
                </c:pt>
                <c:pt idx="31">
                  <c:v>Morelos</c:v>
                </c:pt>
              </c:strCache>
            </c:strRef>
          </c:cat>
          <c:val>
            <c:numRef>
              <c:f>'F37'!$C$7:$C$38</c:f>
              <c:numCache>
                <c:formatCode>0.00%</c:formatCode>
                <c:ptCount val="32"/>
                <c:pt idx="0">
                  <c:v>3.9675198862806599E-2</c:v>
                </c:pt>
                <c:pt idx="1">
                  <c:v>5.0073214849694216E-2</c:v>
                </c:pt>
                <c:pt idx="2">
                  <c:v>5.3653408433316639E-2</c:v>
                </c:pt>
                <c:pt idx="3">
                  <c:v>5.5182328124853235E-2</c:v>
                </c:pt>
                <c:pt idx="4">
                  <c:v>5.7217658210706943E-2</c:v>
                </c:pt>
                <c:pt idx="5">
                  <c:v>5.9061496338262971E-2</c:v>
                </c:pt>
                <c:pt idx="6">
                  <c:v>5.9315838800374818E-2</c:v>
                </c:pt>
                <c:pt idx="7">
                  <c:v>6.038860252553329E-2</c:v>
                </c:pt>
                <c:pt idx="8">
                  <c:v>6.1255586215867207E-2</c:v>
                </c:pt>
                <c:pt idx="9">
                  <c:v>6.3639040048624446E-2</c:v>
                </c:pt>
                <c:pt idx="10">
                  <c:v>6.3763710849742264E-2</c:v>
                </c:pt>
                <c:pt idx="11">
                  <c:v>6.422295442064796E-2</c:v>
                </c:pt>
                <c:pt idx="12">
                  <c:v>6.5443003036157882E-2</c:v>
                </c:pt>
                <c:pt idx="13">
                  <c:v>6.7182860802235608E-2</c:v>
                </c:pt>
                <c:pt idx="14">
                  <c:v>6.8046825967127314E-2</c:v>
                </c:pt>
                <c:pt idx="15">
                  <c:v>6.840458811261739E-2</c:v>
                </c:pt>
                <c:pt idx="16">
                  <c:v>6.848217114950883E-2</c:v>
                </c:pt>
                <c:pt idx="17">
                  <c:v>6.9706736024727711E-2</c:v>
                </c:pt>
                <c:pt idx="18">
                  <c:v>7.0624254547845072E-2</c:v>
                </c:pt>
                <c:pt idx="19">
                  <c:v>7.0950908211767069E-2</c:v>
                </c:pt>
                <c:pt idx="20">
                  <c:v>7.1484294437818841E-2</c:v>
                </c:pt>
                <c:pt idx="21">
                  <c:v>7.3772099408814559E-2</c:v>
                </c:pt>
                <c:pt idx="22">
                  <c:v>7.4337731218085568E-2</c:v>
                </c:pt>
                <c:pt idx="23">
                  <c:v>7.7297091738799673E-2</c:v>
                </c:pt>
                <c:pt idx="24">
                  <c:v>7.7954505958859596E-2</c:v>
                </c:pt>
                <c:pt idx="25">
                  <c:v>7.9343983904163265E-2</c:v>
                </c:pt>
                <c:pt idx="26">
                  <c:v>8.3813444392078537E-2</c:v>
                </c:pt>
                <c:pt idx="27">
                  <c:v>8.9886005335920449E-2</c:v>
                </c:pt>
                <c:pt idx="28">
                  <c:v>9.816297256027022E-2</c:v>
                </c:pt>
                <c:pt idx="29">
                  <c:v>9.9241048563579612E-2</c:v>
                </c:pt>
                <c:pt idx="30">
                  <c:v>9.9559298612537553E-2</c:v>
                </c:pt>
                <c:pt idx="31">
                  <c:v>0.10274552380251355</c:v>
                </c:pt>
              </c:numCache>
            </c:numRef>
          </c:val>
          <c:extLst>
            <c:ext xmlns:c16="http://schemas.microsoft.com/office/drawing/2014/chart" uri="{C3380CC4-5D6E-409C-BE32-E72D297353CC}">
              <c16:uniqueId val="{00000011-4F70-4BFF-9F19-212F80637676}"/>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'F37'!$B$40</c:f>
              <c:strCache>
                <c:ptCount val="1"/>
                <c:pt idx="0">
                  <c:v>Nacional</c:v>
                </c:pt>
              </c:strCache>
            </c:strRef>
          </c:tx>
          <c:spPr>
            <a:ln w="57150">
              <a:solidFill>
                <a:srgbClr val="FF6C37"/>
              </a:solidFill>
              <a:prstDash val="sysDot"/>
            </a:ln>
          </c:spPr>
          <c:marker>
            <c:symbol val="none"/>
          </c:marker>
          <c:dLbls>
            <c:dLbl>
              <c:idx val="0"/>
              <c:layout>
                <c:manualLayout>
                  <c:x val="-5.2350168350169136E-3"/>
                  <c:y val="0.22694322075379345"/>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2-4F70-4BFF-9F19-212F80637676}"/>
                </c:ext>
              </c:extLst>
            </c:dLbl>
            <c:dLbl>
              <c:idx val="1"/>
              <c:delete val="1"/>
              <c:extLst>
                <c:ext xmlns:c15="http://schemas.microsoft.com/office/drawing/2012/chart" uri="{CE6537A1-D6FC-4f65-9D91-7224C49458BB}"/>
                <c:ext xmlns:c16="http://schemas.microsoft.com/office/drawing/2014/chart" uri="{C3380CC4-5D6E-409C-BE32-E72D297353CC}">
                  <c16:uniqueId val="{00000013-4F70-4BFF-9F19-212F80637676}"/>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'F37'!$D$40:$D$41</c:f>
              <c:numCache>
                <c:formatCode>0.00%</c:formatCode>
                <c:ptCount val="2"/>
                <c:pt idx="0">
                  <c:v>6.5699999999999995E-2</c:v>
                </c:pt>
                <c:pt idx="1">
                  <c:v>6.5699999999999995E-2</c:v>
                </c:pt>
              </c:numCache>
            </c:numRef>
          </c:xVal>
          <c:yVal>
            <c:numRef>
              <c:f>'F37'!$C$40:$C$41</c:f>
              <c:numCache>
                <c:formatCode>General</c:formatCode>
                <c:ptCount val="2"/>
                <c:pt idx="0">
                  <c:v>1</c:v>
                </c:pt>
                <c:pt idx="1">
                  <c:v>0</c:v>
                </c:pt>
              </c:numCache>
            </c:numRef>
          </c:yVal>
          <c:smooth val="0"/>
          <c:extLst>
            <c:ext xmlns:c16="http://schemas.microsoft.com/office/drawing/2014/chart" uri="{C3380CC4-5D6E-409C-BE32-E72D297353CC}">
              <c16:uniqueId val="{00000014-4F70-4BFF-9F19-212F80637676}"/>
            </c:ext>
          </c:extLst>
        </c:ser>
        <c:dLbls>
          <c:showLegendKey val="0"/>
          <c:showVal val="0"/>
          <c:showCatName val="0"/>
          <c:showSerName val="0"/>
          <c:showPercent val="0"/>
          <c:showBubbleSize val="0"/>
        </c:dLbls>
        <c:axId val="448639344"/>
        <c:axId val="448638032"/>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48638032"/>
        <c:scaling>
          <c:orientation val="minMax"/>
          <c:max val="1"/>
        </c:scaling>
        <c:delete val="1"/>
        <c:axPos val="l"/>
        <c:numFmt formatCode="General" sourceLinked="1"/>
        <c:majorTickMark val="out"/>
        <c:minorTickMark val="none"/>
        <c:tickLblPos val="nextTo"/>
        <c:crossAx val="448639344"/>
        <c:crosses val="autoZero"/>
        <c:crossBetween val="midCat"/>
      </c:valAx>
      <c:valAx>
        <c:axId val="448639344"/>
        <c:scaling>
          <c:orientation val="minMax"/>
        </c:scaling>
        <c:delete val="1"/>
        <c:axPos val="b"/>
        <c:numFmt formatCode="0.00%" sourceLinked="1"/>
        <c:majorTickMark val="out"/>
        <c:minorTickMark val="none"/>
        <c:tickLblPos val="nextTo"/>
        <c:crossAx val="4486380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
            <c:invertIfNegative val="0"/>
            <c:bubble3D val="0"/>
            <c:extLst>
              <c:ext xmlns:c16="http://schemas.microsoft.com/office/drawing/2014/chart" uri="{C3380CC4-5D6E-409C-BE32-E72D297353CC}">
                <c16:uniqueId val="{00000000-16F4-468F-99EE-8C2C8F47BC97}"/>
              </c:ext>
            </c:extLst>
          </c:dPt>
          <c:dPt>
            <c:idx val="4"/>
            <c:invertIfNegative val="0"/>
            <c:bubble3D val="0"/>
            <c:spPr>
              <a:solidFill>
                <a:srgbClr val="FBBB27"/>
              </a:solidFill>
              <a:ln>
                <a:noFill/>
              </a:ln>
              <a:effectLst/>
            </c:spPr>
            <c:extLst>
              <c:ext xmlns:c16="http://schemas.microsoft.com/office/drawing/2014/chart" uri="{C3380CC4-5D6E-409C-BE32-E72D297353CC}">
                <c16:uniqueId val="{00000002-16F4-468F-99EE-8C2C8F47BC97}"/>
              </c:ext>
            </c:extLst>
          </c:dPt>
          <c:dPt>
            <c:idx val="5"/>
            <c:invertIfNegative val="0"/>
            <c:bubble3D val="0"/>
            <c:extLst>
              <c:ext xmlns:c16="http://schemas.microsoft.com/office/drawing/2014/chart" uri="{C3380CC4-5D6E-409C-BE32-E72D297353CC}">
                <c16:uniqueId val="{00000003-16F4-468F-99EE-8C2C8F47BC97}"/>
              </c:ext>
            </c:extLst>
          </c:dPt>
          <c:dPt>
            <c:idx val="8"/>
            <c:invertIfNegative val="0"/>
            <c:bubble3D val="0"/>
            <c:extLst>
              <c:ext xmlns:c16="http://schemas.microsoft.com/office/drawing/2014/chart" uri="{C3380CC4-5D6E-409C-BE32-E72D297353CC}">
                <c16:uniqueId val="{00000004-16F4-468F-99EE-8C2C8F47BC97}"/>
              </c:ext>
            </c:extLst>
          </c:dPt>
          <c:dPt>
            <c:idx val="10"/>
            <c:invertIfNegative val="0"/>
            <c:bubble3D val="0"/>
            <c:extLst>
              <c:ext xmlns:c16="http://schemas.microsoft.com/office/drawing/2014/chart" uri="{C3380CC4-5D6E-409C-BE32-E72D297353CC}">
                <c16:uniqueId val="{00000005-16F4-468F-99EE-8C2C8F47BC97}"/>
              </c:ext>
            </c:extLst>
          </c:dPt>
          <c:dPt>
            <c:idx val="16"/>
            <c:invertIfNegative val="0"/>
            <c:bubble3D val="0"/>
            <c:extLst>
              <c:ext xmlns:c16="http://schemas.microsoft.com/office/drawing/2014/chart" uri="{C3380CC4-5D6E-409C-BE32-E72D297353CC}">
                <c16:uniqueId val="{00000006-16F4-468F-99EE-8C2C8F47BC97}"/>
              </c:ext>
            </c:extLst>
          </c:dPt>
          <c:dPt>
            <c:idx val="18"/>
            <c:invertIfNegative val="0"/>
            <c:bubble3D val="0"/>
            <c:extLst>
              <c:ext xmlns:c16="http://schemas.microsoft.com/office/drawing/2014/chart" uri="{C3380CC4-5D6E-409C-BE32-E72D297353CC}">
                <c16:uniqueId val="{00000007-16F4-468F-99EE-8C2C8F47BC97}"/>
              </c:ext>
            </c:extLst>
          </c:dPt>
          <c:dPt>
            <c:idx val="19"/>
            <c:invertIfNegative val="0"/>
            <c:bubble3D val="0"/>
            <c:extLst>
              <c:ext xmlns:c16="http://schemas.microsoft.com/office/drawing/2014/chart" uri="{C3380CC4-5D6E-409C-BE32-E72D297353CC}">
                <c16:uniqueId val="{00000008-16F4-468F-99EE-8C2C8F47BC97}"/>
              </c:ext>
            </c:extLst>
          </c:dPt>
          <c:dPt>
            <c:idx val="20"/>
            <c:invertIfNegative val="0"/>
            <c:bubble3D val="0"/>
            <c:extLst>
              <c:ext xmlns:c16="http://schemas.microsoft.com/office/drawing/2014/chart" uri="{C3380CC4-5D6E-409C-BE32-E72D297353CC}">
                <c16:uniqueId val="{00000009-16F4-468F-99EE-8C2C8F47BC97}"/>
              </c:ext>
            </c:extLst>
          </c:dPt>
          <c:dPt>
            <c:idx val="24"/>
            <c:invertIfNegative val="0"/>
            <c:bubble3D val="0"/>
            <c:extLst>
              <c:ext xmlns:c16="http://schemas.microsoft.com/office/drawing/2014/chart" uri="{C3380CC4-5D6E-409C-BE32-E72D297353CC}">
                <c16:uniqueId val="{0000000A-16F4-468F-99EE-8C2C8F47BC97}"/>
              </c:ext>
            </c:extLst>
          </c:dPt>
          <c:dPt>
            <c:idx val="25"/>
            <c:invertIfNegative val="0"/>
            <c:bubble3D val="0"/>
            <c:extLst>
              <c:ext xmlns:c16="http://schemas.microsoft.com/office/drawing/2014/chart" uri="{C3380CC4-5D6E-409C-BE32-E72D297353CC}">
                <c16:uniqueId val="{0000000B-16F4-468F-99EE-8C2C8F47BC97}"/>
              </c:ext>
            </c:extLst>
          </c:dPt>
          <c:dPt>
            <c:idx val="26"/>
            <c:invertIfNegative val="0"/>
            <c:bubble3D val="0"/>
            <c:extLst>
              <c:ext xmlns:c16="http://schemas.microsoft.com/office/drawing/2014/chart" uri="{C3380CC4-5D6E-409C-BE32-E72D297353CC}">
                <c16:uniqueId val="{0000000C-16F4-468F-99EE-8C2C8F47BC97}"/>
              </c:ext>
            </c:extLst>
          </c:dPt>
          <c:dPt>
            <c:idx val="28"/>
            <c:invertIfNegative val="0"/>
            <c:bubble3D val="0"/>
            <c:extLst>
              <c:ext xmlns:c16="http://schemas.microsoft.com/office/drawing/2014/chart" uri="{C3380CC4-5D6E-409C-BE32-E72D297353CC}">
                <c16:uniqueId val="{0000000D-16F4-468F-99EE-8C2C8F47BC97}"/>
              </c:ext>
            </c:extLst>
          </c:dPt>
          <c:dPt>
            <c:idx val="29"/>
            <c:invertIfNegative val="0"/>
            <c:bubble3D val="0"/>
            <c:extLst>
              <c:ext xmlns:c16="http://schemas.microsoft.com/office/drawing/2014/chart" uri="{C3380CC4-5D6E-409C-BE32-E72D297353CC}">
                <c16:uniqueId val="{0000000E-16F4-468F-99EE-8C2C8F47BC97}"/>
              </c:ext>
            </c:extLst>
          </c:dPt>
          <c:dPt>
            <c:idx val="31"/>
            <c:invertIfNegative val="0"/>
            <c:bubble3D val="0"/>
            <c:extLst>
              <c:ext xmlns:c16="http://schemas.microsoft.com/office/drawing/2014/chart" uri="{C3380CC4-5D6E-409C-BE32-E72D297353CC}">
                <c16:uniqueId val="{0000000F-16F4-468F-99EE-8C2C8F47BC97}"/>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'F38'!$B$7:$B$38</c:f>
              <c:strCache>
                <c:ptCount val="32"/>
                <c:pt idx="0">
                  <c:v>Tabasco</c:v>
                </c:pt>
                <c:pt idx="1">
                  <c:v>Nuevo León</c:v>
                </c:pt>
                <c:pt idx="2">
                  <c:v>Tlaxcala</c:v>
                </c:pt>
                <c:pt idx="3">
                  <c:v>Chihuahua</c:v>
                </c:pt>
                <c:pt idx="4">
                  <c:v>Jalisco</c:v>
                </c:pt>
                <c:pt idx="5">
                  <c:v>Nayarit</c:v>
                </c:pt>
                <c:pt idx="6">
                  <c:v>Chiapas</c:v>
                </c:pt>
                <c:pt idx="7">
                  <c:v>Quintana Roo</c:v>
                </c:pt>
                <c:pt idx="8">
                  <c:v>San Luis Potosí</c:v>
                </c:pt>
                <c:pt idx="9">
                  <c:v>Michoacán</c:v>
                </c:pt>
                <c:pt idx="10">
                  <c:v>Campeche</c:v>
                </c:pt>
                <c:pt idx="11">
                  <c:v>Morelos</c:v>
                </c:pt>
                <c:pt idx="12">
                  <c:v>Estado de México</c:v>
                </c:pt>
                <c:pt idx="13">
                  <c:v>Ciudad de México</c:v>
                </c:pt>
                <c:pt idx="14">
                  <c:v>Durango</c:v>
                </c:pt>
                <c:pt idx="15">
                  <c:v>Guanajuato</c:v>
                </c:pt>
                <c:pt idx="16">
                  <c:v>Aguascalientes</c:v>
                </c:pt>
                <c:pt idx="17">
                  <c:v>Puebla</c:v>
                </c:pt>
                <c:pt idx="18">
                  <c:v>Colima</c:v>
                </c:pt>
                <c:pt idx="19">
                  <c:v>Querétaro</c:v>
                </c:pt>
                <c:pt idx="20">
                  <c:v>Hidalgo</c:v>
                </c:pt>
                <c:pt idx="21">
                  <c:v>Oaxaca</c:v>
                </c:pt>
                <c:pt idx="22">
                  <c:v>Veracruz</c:v>
                </c:pt>
                <c:pt idx="23">
                  <c:v>Tamaulipas</c:v>
                </c:pt>
                <c:pt idx="24">
                  <c:v>Sonora</c:v>
                </c:pt>
                <c:pt idx="25">
                  <c:v>Baja California Sur</c:v>
                </c:pt>
                <c:pt idx="26">
                  <c:v>Zacatecas</c:v>
                </c:pt>
                <c:pt idx="27">
                  <c:v>Baja California</c:v>
                </c:pt>
                <c:pt idx="28">
                  <c:v>Coahuila</c:v>
                </c:pt>
                <c:pt idx="29">
                  <c:v>Sinaloa</c:v>
                </c:pt>
                <c:pt idx="30">
                  <c:v>Yucatán</c:v>
                </c:pt>
                <c:pt idx="31">
                  <c:v>Guerrero</c:v>
                </c:pt>
              </c:strCache>
            </c:strRef>
          </c:cat>
          <c:val>
            <c:numRef>
              <c:f>'F38'!$C$7:$C$38</c:f>
              <c:numCache>
                <c:formatCode>0.00%</c:formatCode>
                <c:ptCount val="32"/>
                <c:pt idx="0">
                  <c:v>2.5297538177272903E-2</c:v>
                </c:pt>
                <c:pt idx="1">
                  <c:v>2.7456857402361586E-2</c:v>
                </c:pt>
                <c:pt idx="2">
                  <c:v>2.8833151177222457E-2</c:v>
                </c:pt>
                <c:pt idx="3">
                  <c:v>2.9715073529411804E-2</c:v>
                </c:pt>
                <c:pt idx="4">
                  <c:v>3.1020370198121046E-2</c:v>
                </c:pt>
                <c:pt idx="5">
                  <c:v>3.5051913156638234E-2</c:v>
                </c:pt>
                <c:pt idx="6">
                  <c:v>3.6439098470990222E-2</c:v>
                </c:pt>
                <c:pt idx="7">
                  <c:v>3.6932337980751559E-2</c:v>
                </c:pt>
                <c:pt idx="8">
                  <c:v>3.7536961997590622E-2</c:v>
                </c:pt>
                <c:pt idx="9">
                  <c:v>3.8332426056976905E-2</c:v>
                </c:pt>
                <c:pt idx="10">
                  <c:v>3.9426923434738116E-2</c:v>
                </c:pt>
                <c:pt idx="11">
                  <c:v>3.9987475958312826E-2</c:v>
                </c:pt>
                <c:pt idx="12">
                  <c:v>4.2473833084974356E-2</c:v>
                </c:pt>
                <c:pt idx="13">
                  <c:v>4.280977059399118E-2</c:v>
                </c:pt>
                <c:pt idx="14">
                  <c:v>4.4257401338311672E-2</c:v>
                </c:pt>
                <c:pt idx="15">
                  <c:v>4.7237483344589062E-2</c:v>
                </c:pt>
                <c:pt idx="16">
                  <c:v>4.9179305861083204E-2</c:v>
                </c:pt>
                <c:pt idx="17">
                  <c:v>4.9329282799260701E-2</c:v>
                </c:pt>
                <c:pt idx="18">
                  <c:v>4.9895992993212117E-2</c:v>
                </c:pt>
                <c:pt idx="19">
                  <c:v>5.0629456818381817E-2</c:v>
                </c:pt>
                <c:pt idx="20">
                  <c:v>5.1112697308383824E-2</c:v>
                </c:pt>
                <c:pt idx="21">
                  <c:v>5.2161790266512173E-2</c:v>
                </c:pt>
                <c:pt idx="22">
                  <c:v>5.4069317301999431E-2</c:v>
                </c:pt>
                <c:pt idx="23">
                  <c:v>5.4266136162687981E-2</c:v>
                </c:pt>
                <c:pt idx="24">
                  <c:v>5.5163840130626772E-2</c:v>
                </c:pt>
                <c:pt idx="25">
                  <c:v>5.6193776662027788E-2</c:v>
                </c:pt>
                <c:pt idx="26">
                  <c:v>5.8695473963219578E-2</c:v>
                </c:pt>
                <c:pt idx="27">
                  <c:v>6.0238403252633577E-2</c:v>
                </c:pt>
                <c:pt idx="28">
                  <c:v>6.1887776349381654E-2</c:v>
                </c:pt>
                <c:pt idx="29">
                  <c:v>6.380843659663786E-2</c:v>
                </c:pt>
                <c:pt idx="30">
                  <c:v>6.7999083199633298E-2</c:v>
                </c:pt>
                <c:pt idx="31">
                  <c:v>7.8008036480202228E-2</c:v>
                </c:pt>
              </c:numCache>
            </c:numRef>
          </c:val>
          <c:extLst>
            <c:ext xmlns:c16="http://schemas.microsoft.com/office/drawing/2014/chart" uri="{C3380CC4-5D6E-409C-BE32-E72D297353CC}">
              <c16:uniqueId val="{00000010-16F4-468F-99EE-8C2C8F47BC97}"/>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'F38'!$B$40</c:f>
              <c:strCache>
                <c:ptCount val="1"/>
                <c:pt idx="0">
                  <c:v>Nacional</c:v>
                </c:pt>
              </c:strCache>
            </c:strRef>
          </c:tx>
          <c:spPr>
            <a:ln w="57150">
              <a:solidFill>
                <a:srgbClr val="FF6C37"/>
              </a:solidFill>
              <a:prstDash val="sysDot"/>
            </a:ln>
          </c:spPr>
          <c:marker>
            <c:symbol val="none"/>
          </c:marker>
          <c:dLbls>
            <c:dLbl>
              <c:idx val="0"/>
              <c:layout>
                <c:manualLayout>
                  <c:x val="-6.6666666666666763E-2"/>
                  <c:y val="0.22615716954625517"/>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1-16F4-468F-99EE-8C2C8F47BC97}"/>
                </c:ext>
              </c:extLst>
            </c:dLbl>
            <c:dLbl>
              <c:idx val="1"/>
              <c:delete val="1"/>
              <c:extLst>
                <c:ext xmlns:c15="http://schemas.microsoft.com/office/drawing/2012/chart" uri="{CE6537A1-D6FC-4f65-9D91-7224C49458BB}"/>
                <c:ext xmlns:c16="http://schemas.microsoft.com/office/drawing/2014/chart" uri="{C3380CC4-5D6E-409C-BE32-E72D297353CC}">
                  <c16:uniqueId val="{00000012-16F4-468F-99EE-8C2C8F47BC97}"/>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'F38'!$D$40:$D$41</c:f>
              <c:numCache>
                <c:formatCode>0.00%</c:formatCode>
                <c:ptCount val="2"/>
                <c:pt idx="0">
                  <c:v>4.5400000000000003E-2</c:v>
                </c:pt>
                <c:pt idx="1">
                  <c:v>4.5400000000000003E-2</c:v>
                </c:pt>
              </c:numCache>
            </c:numRef>
          </c:xVal>
          <c:yVal>
            <c:numRef>
              <c:f>'F38'!$C$40:$C$41</c:f>
              <c:numCache>
                <c:formatCode>General</c:formatCode>
                <c:ptCount val="2"/>
                <c:pt idx="0">
                  <c:v>1</c:v>
                </c:pt>
                <c:pt idx="1">
                  <c:v>0</c:v>
                </c:pt>
              </c:numCache>
            </c:numRef>
          </c:yVal>
          <c:smooth val="0"/>
          <c:extLst>
            <c:ext xmlns:c16="http://schemas.microsoft.com/office/drawing/2014/chart" uri="{C3380CC4-5D6E-409C-BE32-E72D297353CC}">
              <c16:uniqueId val="{00000013-16F4-468F-99EE-8C2C8F47BC97}"/>
            </c:ext>
          </c:extLst>
        </c:ser>
        <c:dLbls>
          <c:showLegendKey val="0"/>
          <c:showVal val="0"/>
          <c:showCatName val="0"/>
          <c:showSerName val="0"/>
          <c:showPercent val="0"/>
          <c:showBubbleSize val="0"/>
        </c:dLbls>
        <c:axId val="448639344"/>
        <c:axId val="448638032"/>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48638032"/>
        <c:scaling>
          <c:orientation val="minMax"/>
          <c:max val="1"/>
        </c:scaling>
        <c:delete val="1"/>
        <c:axPos val="l"/>
        <c:numFmt formatCode="General" sourceLinked="1"/>
        <c:majorTickMark val="out"/>
        <c:minorTickMark val="none"/>
        <c:tickLblPos val="nextTo"/>
        <c:crossAx val="448639344"/>
        <c:crosses val="autoZero"/>
        <c:crossBetween val="midCat"/>
      </c:valAx>
      <c:valAx>
        <c:axId val="448639344"/>
        <c:scaling>
          <c:orientation val="minMax"/>
        </c:scaling>
        <c:delete val="1"/>
        <c:axPos val="b"/>
        <c:numFmt formatCode="0.00%" sourceLinked="1"/>
        <c:majorTickMark val="out"/>
        <c:minorTickMark val="none"/>
        <c:tickLblPos val="nextTo"/>
        <c:crossAx val="4486380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D95B-4DE9-ADDD-70452DBA94F7}"/>
              </c:ext>
            </c:extLst>
          </c:dPt>
          <c:dPt>
            <c:idx val="1"/>
            <c:invertIfNegative val="0"/>
            <c:bubble3D val="0"/>
            <c:extLst>
              <c:ext xmlns:c16="http://schemas.microsoft.com/office/drawing/2014/chart" uri="{C3380CC4-5D6E-409C-BE32-E72D297353CC}">
                <c16:uniqueId val="{00000001-D95B-4DE9-ADDD-70452DBA94F7}"/>
              </c:ext>
            </c:extLst>
          </c:dPt>
          <c:dPt>
            <c:idx val="3"/>
            <c:invertIfNegative val="0"/>
            <c:bubble3D val="0"/>
            <c:extLst>
              <c:ext xmlns:c16="http://schemas.microsoft.com/office/drawing/2014/chart" uri="{C3380CC4-5D6E-409C-BE32-E72D297353CC}">
                <c16:uniqueId val="{00000002-D95B-4DE9-ADDD-70452DBA94F7}"/>
              </c:ext>
            </c:extLst>
          </c:dPt>
          <c:dPt>
            <c:idx val="4"/>
            <c:invertIfNegative val="0"/>
            <c:bubble3D val="0"/>
            <c:extLst>
              <c:ext xmlns:c16="http://schemas.microsoft.com/office/drawing/2014/chart" uri="{C3380CC4-5D6E-409C-BE32-E72D297353CC}">
                <c16:uniqueId val="{00000003-D95B-4DE9-ADDD-70452DBA94F7}"/>
              </c:ext>
            </c:extLst>
          </c:dPt>
          <c:dPt>
            <c:idx val="5"/>
            <c:invertIfNegative val="0"/>
            <c:bubble3D val="0"/>
            <c:extLst>
              <c:ext xmlns:c16="http://schemas.microsoft.com/office/drawing/2014/chart" uri="{C3380CC4-5D6E-409C-BE32-E72D297353CC}">
                <c16:uniqueId val="{00000004-D95B-4DE9-ADDD-70452DBA94F7}"/>
              </c:ext>
            </c:extLst>
          </c:dPt>
          <c:dPt>
            <c:idx val="6"/>
            <c:invertIfNegative val="0"/>
            <c:bubble3D val="0"/>
            <c:extLst>
              <c:ext xmlns:c16="http://schemas.microsoft.com/office/drawing/2014/chart" uri="{C3380CC4-5D6E-409C-BE32-E72D297353CC}">
                <c16:uniqueId val="{00000005-D95B-4DE9-ADDD-70452DBA94F7}"/>
              </c:ext>
            </c:extLst>
          </c:dPt>
          <c:dPt>
            <c:idx val="10"/>
            <c:invertIfNegative val="0"/>
            <c:bubble3D val="0"/>
            <c:extLst>
              <c:ext xmlns:c16="http://schemas.microsoft.com/office/drawing/2014/chart" uri="{C3380CC4-5D6E-409C-BE32-E72D297353CC}">
                <c16:uniqueId val="{00000006-D95B-4DE9-ADDD-70452DBA94F7}"/>
              </c:ext>
            </c:extLst>
          </c:dPt>
          <c:dPt>
            <c:idx val="14"/>
            <c:invertIfNegative val="0"/>
            <c:bubble3D val="0"/>
            <c:extLst>
              <c:ext xmlns:c16="http://schemas.microsoft.com/office/drawing/2014/chart" uri="{C3380CC4-5D6E-409C-BE32-E72D297353CC}">
                <c16:uniqueId val="{00000007-D95B-4DE9-ADDD-70452DBA94F7}"/>
              </c:ext>
            </c:extLst>
          </c:dPt>
          <c:dPt>
            <c:idx val="15"/>
            <c:invertIfNegative val="0"/>
            <c:bubble3D val="0"/>
            <c:spPr>
              <a:solidFill>
                <a:srgbClr val="FBBB27"/>
              </a:solidFill>
              <a:ln>
                <a:noFill/>
              </a:ln>
              <a:effectLst/>
            </c:spPr>
            <c:extLst>
              <c:ext xmlns:c16="http://schemas.microsoft.com/office/drawing/2014/chart" uri="{C3380CC4-5D6E-409C-BE32-E72D297353CC}">
                <c16:uniqueId val="{00000009-D95B-4DE9-ADDD-70452DBA94F7}"/>
              </c:ext>
            </c:extLst>
          </c:dPt>
          <c:dPt>
            <c:idx val="17"/>
            <c:invertIfNegative val="0"/>
            <c:bubble3D val="0"/>
            <c:extLst>
              <c:ext xmlns:c16="http://schemas.microsoft.com/office/drawing/2014/chart" uri="{C3380CC4-5D6E-409C-BE32-E72D297353CC}">
                <c16:uniqueId val="{0000000A-D95B-4DE9-ADDD-70452DBA94F7}"/>
              </c:ext>
            </c:extLst>
          </c:dPt>
          <c:dPt>
            <c:idx val="18"/>
            <c:invertIfNegative val="0"/>
            <c:bubble3D val="0"/>
            <c:extLst>
              <c:ext xmlns:c16="http://schemas.microsoft.com/office/drawing/2014/chart" uri="{C3380CC4-5D6E-409C-BE32-E72D297353CC}">
                <c16:uniqueId val="{0000000B-D95B-4DE9-ADDD-70452DBA94F7}"/>
              </c:ext>
            </c:extLst>
          </c:dPt>
          <c:dPt>
            <c:idx val="20"/>
            <c:invertIfNegative val="0"/>
            <c:bubble3D val="0"/>
            <c:extLst>
              <c:ext xmlns:c16="http://schemas.microsoft.com/office/drawing/2014/chart" uri="{C3380CC4-5D6E-409C-BE32-E72D297353CC}">
                <c16:uniqueId val="{0000000C-D95B-4DE9-ADDD-70452DBA94F7}"/>
              </c:ext>
            </c:extLst>
          </c:dPt>
          <c:dPt>
            <c:idx val="24"/>
            <c:invertIfNegative val="0"/>
            <c:bubble3D val="0"/>
            <c:extLst>
              <c:ext xmlns:c16="http://schemas.microsoft.com/office/drawing/2014/chart" uri="{C3380CC4-5D6E-409C-BE32-E72D297353CC}">
                <c16:uniqueId val="{0000000D-D95B-4DE9-ADDD-70452DBA94F7}"/>
              </c:ext>
            </c:extLst>
          </c:dPt>
          <c:dPt>
            <c:idx val="25"/>
            <c:invertIfNegative val="0"/>
            <c:bubble3D val="0"/>
            <c:extLst>
              <c:ext xmlns:c16="http://schemas.microsoft.com/office/drawing/2014/chart" uri="{C3380CC4-5D6E-409C-BE32-E72D297353CC}">
                <c16:uniqueId val="{0000000E-D95B-4DE9-ADDD-70452DBA94F7}"/>
              </c:ext>
            </c:extLst>
          </c:dPt>
          <c:dPt>
            <c:idx val="27"/>
            <c:invertIfNegative val="0"/>
            <c:bubble3D val="0"/>
            <c:extLst>
              <c:ext xmlns:c16="http://schemas.microsoft.com/office/drawing/2014/chart" uri="{C3380CC4-5D6E-409C-BE32-E72D297353CC}">
                <c16:uniqueId val="{0000000F-D95B-4DE9-ADDD-70452DBA94F7}"/>
              </c:ext>
            </c:extLst>
          </c:dPt>
          <c:dPt>
            <c:idx val="29"/>
            <c:invertIfNegative val="0"/>
            <c:bubble3D val="0"/>
            <c:extLst>
              <c:ext xmlns:c16="http://schemas.microsoft.com/office/drawing/2014/chart" uri="{C3380CC4-5D6E-409C-BE32-E72D297353CC}">
                <c16:uniqueId val="{00000010-D95B-4DE9-ADDD-70452DBA94F7}"/>
              </c:ext>
            </c:extLst>
          </c:dPt>
          <c:dPt>
            <c:idx val="30"/>
            <c:invertIfNegative val="0"/>
            <c:bubble3D val="0"/>
            <c:extLst>
              <c:ext xmlns:c16="http://schemas.microsoft.com/office/drawing/2014/chart" uri="{C3380CC4-5D6E-409C-BE32-E72D297353CC}">
                <c16:uniqueId val="{00000011-D95B-4DE9-ADDD-70452DBA94F7}"/>
              </c:ext>
            </c:extLst>
          </c:dPt>
          <c:dPt>
            <c:idx val="31"/>
            <c:invertIfNegative val="0"/>
            <c:bubble3D val="0"/>
            <c:extLst>
              <c:ext xmlns:c16="http://schemas.microsoft.com/office/drawing/2014/chart" uri="{C3380CC4-5D6E-409C-BE32-E72D297353CC}">
                <c16:uniqueId val="{00000012-D95B-4DE9-ADDD-70452DBA94F7}"/>
              </c:ext>
            </c:extLst>
          </c:dPt>
          <c:dLbls>
            <c:dLbl>
              <c:idx val="12"/>
              <c:layout>
                <c:manualLayout>
                  <c:x val="-1.2828114478114478E-2"/>
                  <c:y val="-2.62748201364428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95B-4DE9-ADDD-70452DBA94F7}"/>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'F39'!$B$7:$B$38</c:f>
              <c:strCache>
                <c:ptCount val="32"/>
                <c:pt idx="0">
                  <c:v>Tlaxcala</c:v>
                </c:pt>
                <c:pt idx="1">
                  <c:v>Sonora</c:v>
                </c:pt>
                <c:pt idx="2">
                  <c:v>Querétaro</c:v>
                </c:pt>
                <c:pt idx="3">
                  <c:v>Quintana Roo</c:v>
                </c:pt>
                <c:pt idx="4">
                  <c:v>Estado de México</c:v>
                </c:pt>
                <c:pt idx="5">
                  <c:v>Ciudad de México</c:v>
                </c:pt>
                <c:pt idx="6">
                  <c:v>Hidalgo</c:v>
                </c:pt>
                <c:pt idx="7">
                  <c:v>Chiapas</c:v>
                </c:pt>
                <c:pt idx="8">
                  <c:v>Puebla</c:v>
                </c:pt>
                <c:pt idx="9">
                  <c:v>Guerrero</c:v>
                </c:pt>
                <c:pt idx="10">
                  <c:v>Aguascalientes</c:v>
                </c:pt>
                <c:pt idx="11">
                  <c:v>Colima</c:v>
                </c:pt>
                <c:pt idx="12">
                  <c:v>Guanajuato</c:v>
                </c:pt>
                <c:pt idx="13">
                  <c:v>Nayarit</c:v>
                </c:pt>
                <c:pt idx="14">
                  <c:v>Tabasco</c:v>
                </c:pt>
                <c:pt idx="15">
                  <c:v>Jalisco</c:v>
                </c:pt>
                <c:pt idx="16">
                  <c:v>Michoacán</c:v>
                </c:pt>
                <c:pt idx="17">
                  <c:v>Yucatán</c:v>
                </c:pt>
                <c:pt idx="18">
                  <c:v>Veracruz</c:v>
                </c:pt>
                <c:pt idx="19">
                  <c:v>Oaxaca</c:v>
                </c:pt>
                <c:pt idx="20">
                  <c:v>San Luis Potosí</c:v>
                </c:pt>
                <c:pt idx="21">
                  <c:v>Coahuila</c:v>
                </c:pt>
                <c:pt idx="22">
                  <c:v>Campeche</c:v>
                </c:pt>
                <c:pt idx="23">
                  <c:v>Baja California Sur</c:v>
                </c:pt>
                <c:pt idx="24">
                  <c:v>Tamaulipas</c:v>
                </c:pt>
                <c:pt idx="25">
                  <c:v>Nuevo León</c:v>
                </c:pt>
                <c:pt idx="26">
                  <c:v>Sinaloa</c:v>
                </c:pt>
                <c:pt idx="27">
                  <c:v>Durango</c:v>
                </c:pt>
                <c:pt idx="28">
                  <c:v>Zacatecas</c:v>
                </c:pt>
                <c:pt idx="29">
                  <c:v>Morelos</c:v>
                </c:pt>
                <c:pt idx="30">
                  <c:v>Chihuahua</c:v>
                </c:pt>
                <c:pt idx="31">
                  <c:v>Baja California</c:v>
                </c:pt>
              </c:strCache>
            </c:strRef>
          </c:cat>
          <c:val>
            <c:numRef>
              <c:f>'F39'!$C$7:$C$38</c:f>
              <c:numCache>
                <c:formatCode>0.00%</c:formatCode>
                <c:ptCount val="32"/>
                <c:pt idx="0">
                  <c:v>4.8404151165067577E-2</c:v>
                </c:pt>
                <c:pt idx="1">
                  <c:v>5.1795168145552177E-2</c:v>
                </c:pt>
                <c:pt idx="2">
                  <c:v>5.2213455563305609E-2</c:v>
                </c:pt>
                <c:pt idx="3">
                  <c:v>5.3737079842308924E-2</c:v>
                </c:pt>
                <c:pt idx="4">
                  <c:v>5.7247568481886939E-2</c:v>
                </c:pt>
                <c:pt idx="5">
                  <c:v>5.7413974887376547E-2</c:v>
                </c:pt>
                <c:pt idx="6">
                  <c:v>6.0751834953382267E-2</c:v>
                </c:pt>
                <c:pt idx="7">
                  <c:v>6.1987633896801335E-2</c:v>
                </c:pt>
                <c:pt idx="8">
                  <c:v>6.3148535181314816E-2</c:v>
                </c:pt>
                <c:pt idx="9">
                  <c:v>6.4751754860893504E-2</c:v>
                </c:pt>
                <c:pt idx="10">
                  <c:v>6.5124783411991058E-2</c:v>
                </c:pt>
                <c:pt idx="11">
                  <c:v>6.6330496288523555E-2</c:v>
                </c:pt>
                <c:pt idx="12">
                  <c:v>6.8837616822429892E-2</c:v>
                </c:pt>
                <c:pt idx="13">
                  <c:v>7.1844488883660684E-2</c:v>
                </c:pt>
                <c:pt idx="14">
                  <c:v>7.2900472058116811E-2</c:v>
                </c:pt>
                <c:pt idx="15">
                  <c:v>7.3619114546732256E-2</c:v>
                </c:pt>
                <c:pt idx="16">
                  <c:v>7.3666823051059566E-2</c:v>
                </c:pt>
                <c:pt idx="17">
                  <c:v>7.4422946367956558E-2</c:v>
                </c:pt>
                <c:pt idx="18">
                  <c:v>7.4531540689311171E-2</c:v>
                </c:pt>
                <c:pt idx="19">
                  <c:v>7.7455683393921185E-2</c:v>
                </c:pt>
                <c:pt idx="20">
                  <c:v>8.116701134540677E-2</c:v>
                </c:pt>
                <c:pt idx="21">
                  <c:v>8.3682451629058269E-2</c:v>
                </c:pt>
                <c:pt idx="22">
                  <c:v>8.6360191500767194E-2</c:v>
                </c:pt>
                <c:pt idx="23">
                  <c:v>8.6758034753190841E-2</c:v>
                </c:pt>
                <c:pt idx="24">
                  <c:v>8.9054958742020879E-2</c:v>
                </c:pt>
                <c:pt idx="25">
                  <c:v>9.1434015086709758E-2</c:v>
                </c:pt>
                <c:pt idx="26">
                  <c:v>9.1483503212405282E-2</c:v>
                </c:pt>
                <c:pt idx="27">
                  <c:v>9.201525284074577E-2</c:v>
                </c:pt>
                <c:pt idx="28">
                  <c:v>9.2156200222039936E-2</c:v>
                </c:pt>
                <c:pt idx="29">
                  <c:v>9.7988095352203264E-2</c:v>
                </c:pt>
                <c:pt idx="30">
                  <c:v>0.10136599526773107</c:v>
                </c:pt>
                <c:pt idx="31">
                  <c:v>0.10555884696316578</c:v>
                </c:pt>
              </c:numCache>
            </c:numRef>
          </c:val>
          <c:extLst>
            <c:ext xmlns:c16="http://schemas.microsoft.com/office/drawing/2014/chart" uri="{C3380CC4-5D6E-409C-BE32-E72D297353CC}">
              <c16:uniqueId val="{00000014-D95B-4DE9-ADDD-70452DBA94F7}"/>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'F39'!$B$40</c:f>
              <c:strCache>
                <c:ptCount val="1"/>
                <c:pt idx="0">
                  <c:v>Nacional</c:v>
                </c:pt>
              </c:strCache>
            </c:strRef>
          </c:tx>
          <c:spPr>
            <a:ln w="57150">
              <a:solidFill>
                <a:srgbClr val="FF6C37"/>
              </a:solidFill>
              <a:prstDash val="sysDot"/>
            </a:ln>
          </c:spPr>
          <c:marker>
            <c:symbol val="none"/>
          </c:marker>
          <c:dLbls>
            <c:dLbl>
              <c:idx val="0"/>
              <c:layout>
                <c:manualLayout>
                  <c:x val="-5.131313131313131E-2"/>
                  <c:y val="0.22315090696978143"/>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5-D95B-4DE9-ADDD-70452DBA94F7}"/>
                </c:ext>
              </c:extLst>
            </c:dLbl>
            <c:dLbl>
              <c:idx val="1"/>
              <c:delete val="1"/>
              <c:extLst>
                <c:ext xmlns:c15="http://schemas.microsoft.com/office/drawing/2012/chart" uri="{CE6537A1-D6FC-4f65-9D91-7224C49458BB}"/>
                <c:ext xmlns:c16="http://schemas.microsoft.com/office/drawing/2014/chart" uri="{C3380CC4-5D6E-409C-BE32-E72D297353CC}">
                  <c16:uniqueId val="{00000016-D95B-4DE9-ADDD-70452DBA94F7}"/>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'F39'!$D$40:$D$41</c:f>
              <c:numCache>
                <c:formatCode>0.00%</c:formatCode>
                <c:ptCount val="2"/>
                <c:pt idx="0">
                  <c:v>7.2900000000000006E-2</c:v>
                </c:pt>
                <c:pt idx="1">
                  <c:v>7.2900000000000006E-2</c:v>
                </c:pt>
              </c:numCache>
            </c:numRef>
          </c:xVal>
          <c:yVal>
            <c:numRef>
              <c:f>'F39'!$C$40:$C$41</c:f>
              <c:numCache>
                <c:formatCode>General</c:formatCode>
                <c:ptCount val="2"/>
                <c:pt idx="0">
                  <c:v>1</c:v>
                </c:pt>
                <c:pt idx="1">
                  <c:v>0</c:v>
                </c:pt>
              </c:numCache>
            </c:numRef>
          </c:yVal>
          <c:smooth val="0"/>
          <c:extLst>
            <c:ext xmlns:c16="http://schemas.microsoft.com/office/drawing/2014/chart" uri="{C3380CC4-5D6E-409C-BE32-E72D297353CC}">
              <c16:uniqueId val="{00000017-D95B-4DE9-ADDD-70452DBA94F7}"/>
            </c:ext>
          </c:extLst>
        </c:ser>
        <c:dLbls>
          <c:showLegendKey val="0"/>
          <c:showVal val="0"/>
          <c:showCatName val="0"/>
          <c:showSerName val="0"/>
          <c:showPercent val="0"/>
          <c:showBubbleSize val="0"/>
        </c:dLbls>
        <c:axId val="450158672"/>
        <c:axId val="449515896"/>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0"/>
        <c:noMultiLvlLbl val="0"/>
      </c:catAx>
      <c:valAx>
        <c:axId val="449515896"/>
        <c:scaling>
          <c:orientation val="minMax"/>
          <c:max val="1"/>
        </c:scaling>
        <c:delete val="1"/>
        <c:axPos val="l"/>
        <c:numFmt formatCode="General" sourceLinked="1"/>
        <c:majorTickMark val="out"/>
        <c:minorTickMark val="none"/>
        <c:tickLblPos val="nextTo"/>
        <c:crossAx val="450158672"/>
        <c:crosses val="autoZero"/>
        <c:crossBetween val="midCat"/>
      </c:valAx>
      <c:valAx>
        <c:axId val="450158672"/>
        <c:scaling>
          <c:orientation val="minMax"/>
        </c:scaling>
        <c:delete val="1"/>
        <c:axPos val="b"/>
        <c:numFmt formatCode="0.00%" sourceLinked="1"/>
        <c:majorTickMark val="out"/>
        <c:minorTickMark val="none"/>
        <c:tickLblPos val="nextTo"/>
        <c:crossAx val="4495158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4845-4053-B993-B91067492BC4}"/>
              </c:ext>
            </c:extLst>
          </c:dPt>
          <c:dPt>
            <c:idx val="1"/>
            <c:invertIfNegative val="0"/>
            <c:bubble3D val="0"/>
            <c:extLst>
              <c:ext xmlns:c16="http://schemas.microsoft.com/office/drawing/2014/chart" uri="{C3380CC4-5D6E-409C-BE32-E72D297353CC}">
                <c16:uniqueId val="{00000001-4845-4053-B993-B91067492BC4}"/>
              </c:ext>
            </c:extLst>
          </c:dPt>
          <c:dPt>
            <c:idx val="3"/>
            <c:invertIfNegative val="0"/>
            <c:bubble3D val="0"/>
            <c:extLst>
              <c:ext xmlns:c16="http://schemas.microsoft.com/office/drawing/2014/chart" uri="{C3380CC4-5D6E-409C-BE32-E72D297353CC}">
                <c16:uniqueId val="{00000002-4845-4053-B993-B91067492BC4}"/>
              </c:ext>
            </c:extLst>
          </c:dPt>
          <c:dPt>
            <c:idx val="5"/>
            <c:invertIfNegative val="0"/>
            <c:bubble3D val="0"/>
            <c:extLst>
              <c:ext xmlns:c16="http://schemas.microsoft.com/office/drawing/2014/chart" uri="{C3380CC4-5D6E-409C-BE32-E72D297353CC}">
                <c16:uniqueId val="{00000003-4845-4053-B993-B91067492BC4}"/>
              </c:ext>
            </c:extLst>
          </c:dPt>
          <c:dPt>
            <c:idx val="8"/>
            <c:invertIfNegative val="0"/>
            <c:bubble3D val="0"/>
            <c:extLst>
              <c:ext xmlns:c16="http://schemas.microsoft.com/office/drawing/2014/chart" uri="{C3380CC4-5D6E-409C-BE32-E72D297353CC}">
                <c16:uniqueId val="{00000004-4845-4053-B993-B91067492BC4}"/>
              </c:ext>
            </c:extLst>
          </c:dPt>
          <c:dPt>
            <c:idx val="9"/>
            <c:invertIfNegative val="0"/>
            <c:bubble3D val="0"/>
            <c:extLst>
              <c:ext xmlns:c16="http://schemas.microsoft.com/office/drawing/2014/chart" uri="{C3380CC4-5D6E-409C-BE32-E72D297353CC}">
                <c16:uniqueId val="{00000005-4845-4053-B993-B91067492BC4}"/>
              </c:ext>
            </c:extLst>
          </c:dPt>
          <c:dPt>
            <c:idx val="11"/>
            <c:invertIfNegative val="0"/>
            <c:bubble3D val="0"/>
            <c:extLst>
              <c:ext xmlns:c16="http://schemas.microsoft.com/office/drawing/2014/chart" uri="{C3380CC4-5D6E-409C-BE32-E72D297353CC}">
                <c16:uniqueId val="{00000006-4845-4053-B993-B91067492BC4}"/>
              </c:ext>
            </c:extLst>
          </c:dPt>
          <c:dPt>
            <c:idx val="12"/>
            <c:invertIfNegative val="0"/>
            <c:bubble3D val="0"/>
            <c:extLst>
              <c:ext xmlns:c16="http://schemas.microsoft.com/office/drawing/2014/chart" uri="{C3380CC4-5D6E-409C-BE32-E72D297353CC}">
                <c16:uniqueId val="{00000007-4845-4053-B993-B91067492BC4}"/>
              </c:ext>
            </c:extLst>
          </c:dPt>
          <c:dPt>
            <c:idx val="15"/>
            <c:invertIfNegative val="0"/>
            <c:bubble3D val="0"/>
            <c:spPr>
              <a:solidFill>
                <a:srgbClr val="FBBB27"/>
              </a:solidFill>
              <a:ln>
                <a:noFill/>
              </a:ln>
              <a:effectLst/>
            </c:spPr>
            <c:extLst>
              <c:ext xmlns:c16="http://schemas.microsoft.com/office/drawing/2014/chart" uri="{C3380CC4-5D6E-409C-BE32-E72D297353CC}">
                <c16:uniqueId val="{00000009-4845-4053-B993-B91067492BC4}"/>
              </c:ext>
            </c:extLst>
          </c:dPt>
          <c:dPt>
            <c:idx val="22"/>
            <c:invertIfNegative val="0"/>
            <c:bubble3D val="0"/>
            <c:extLst>
              <c:ext xmlns:c16="http://schemas.microsoft.com/office/drawing/2014/chart" uri="{C3380CC4-5D6E-409C-BE32-E72D297353CC}">
                <c16:uniqueId val="{0000000A-4845-4053-B993-B91067492BC4}"/>
              </c:ext>
            </c:extLst>
          </c:dPt>
          <c:dPt>
            <c:idx val="24"/>
            <c:invertIfNegative val="0"/>
            <c:bubble3D val="0"/>
            <c:extLst>
              <c:ext xmlns:c16="http://schemas.microsoft.com/office/drawing/2014/chart" uri="{C3380CC4-5D6E-409C-BE32-E72D297353CC}">
                <c16:uniqueId val="{0000000B-4845-4053-B993-B91067492BC4}"/>
              </c:ext>
            </c:extLst>
          </c:dPt>
          <c:dPt>
            <c:idx val="26"/>
            <c:invertIfNegative val="0"/>
            <c:bubble3D val="0"/>
            <c:extLst>
              <c:ext xmlns:c16="http://schemas.microsoft.com/office/drawing/2014/chart" uri="{C3380CC4-5D6E-409C-BE32-E72D297353CC}">
                <c16:uniqueId val="{0000000C-4845-4053-B993-B91067492BC4}"/>
              </c:ext>
            </c:extLst>
          </c:dPt>
          <c:dPt>
            <c:idx val="27"/>
            <c:invertIfNegative val="0"/>
            <c:bubble3D val="0"/>
            <c:extLst>
              <c:ext xmlns:c16="http://schemas.microsoft.com/office/drawing/2014/chart" uri="{C3380CC4-5D6E-409C-BE32-E72D297353CC}">
                <c16:uniqueId val="{0000000D-4845-4053-B993-B91067492BC4}"/>
              </c:ext>
            </c:extLst>
          </c:dPt>
          <c:dPt>
            <c:idx val="29"/>
            <c:invertIfNegative val="0"/>
            <c:bubble3D val="0"/>
            <c:extLst>
              <c:ext xmlns:c16="http://schemas.microsoft.com/office/drawing/2014/chart" uri="{C3380CC4-5D6E-409C-BE32-E72D297353CC}">
                <c16:uniqueId val="{0000000E-4845-4053-B993-B91067492BC4}"/>
              </c:ext>
            </c:extLst>
          </c:dPt>
          <c:dPt>
            <c:idx val="30"/>
            <c:invertIfNegative val="0"/>
            <c:bubble3D val="0"/>
            <c:extLst>
              <c:ext xmlns:c16="http://schemas.microsoft.com/office/drawing/2014/chart" uri="{C3380CC4-5D6E-409C-BE32-E72D297353CC}">
                <c16:uniqueId val="{0000000F-4845-4053-B993-B91067492BC4}"/>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'F40'!$B$7:$B$38</c:f>
              <c:strCache>
                <c:ptCount val="32"/>
                <c:pt idx="0">
                  <c:v>Quintana Roo</c:v>
                </c:pt>
                <c:pt idx="1">
                  <c:v>Tabasco</c:v>
                </c:pt>
                <c:pt idx="2">
                  <c:v>Campeche</c:v>
                </c:pt>
                <c:pt idx="3">
                  <c:v>Estado de México</c:v>
                </c:pt>
                <c:pt idx="4">
                  <c:v>Chiapas</c:v>
                </c:pt>
                <c:pt idx="5">
                  <c:v>Hidalgo</c:v>
                </c:pt>
                <c:pt idx="6">
                  <c:v>Aguascalientes</c:v>
                </c:pt>
                <c:pt idx="7">
                  <c:v>Guanajuato</c:v>
                </c:pt>
                <c:pt idx="8">
                  <c:v>Michoacán</c:v>
                </c:pt>
                <c:pt idx="9">
                  <c:v>San Luis Potosí</c:v>
                </c:pt>
                <c:pt idx="10">
                  <c:v>Ciudad de México</c:v>
                </c:pt>
                <c:pt idx="11">
                  <c:v>Nayarit</c:v>
                </c:pt>
                <c:pt idx="12">
                  <c:v>Baja California Sur</c:v>
                </c:pt>
                <c:pt idx="13">
                  <c:v>Durango</c:v>
                </c:pt>
                <c:pt idx="14">
                  <c:v>Nuevo León</c:v>
                </c:pt>
                <c:pt idx="15">
                  <c:v>Jalisco</c:v>
                </c:pt>
                <c:pt idx="16">
                  <c:v>Chihuahua</c:v>
                </c:pt>
                <c:pt idx="17">
                  <c:v>Querétaro</c:v>
                </c:pt>
                <c:pt idx="18">
                  <c:v>Puebla</c:v>
                </c:pt>
                <c:pt idx="19">
                  <c:v>Guerrero</c:v>
                </c:pt>
                <c:pt idx="20">
                  <c:v>Morelos</c:v>
                </c:pt>
                <c:pt idx="21">
                  <c:v>Tamaulipas</c:v>
                </c:pt>
                <c:pt idx="22">
                  <c:v>Sonora</c:v>
                </c:pt>
                <c:pt idx="23">
                  <c:v>Coahuila</c:v>
                </c:pt>
                <c:pt idx="24">
                  <c:v>Zacatecas</c:v>
                </c:pt>
                <c:pt idx="25">
                  <c:v>Oaxaca</c:v>
                </c:pt>
                <c:pt idx="26">
                  <c:v>Yucatán</c:v>
                </c:pt>
                <c:pt idx="27">
                  <c:v>Baja California</c:v>
                </c:pt>
                <c:pt idx="28">
                  <c:v>Sinaloa</c:v>
                </c:pt>
                <c:pt idx="29">
                  <c:v>Veracruz</c:v>
                </c:pt>
                <c:pt idx="30">
                  <c:v>Tlaxcala</c:v>
                </c:pt>
                <c:pt idx="31">
                  <c:v>Colima</c:v>
                </c:pt>
              </c:strCache>
            </c:strRef>
          </c:cat>
          <c:val>
            <c:numRef>
              <c:f>'F40'!$C$7:$C$38</c:f>
              <c:numCache>
                <c:formatCode>0.00%</c:formatCode>
                <c:ptCount val="32"/>
                <c:pt idx="0">
                  <c:v>8.7551507884394107E-3</c:v>
                </c:pt>
                <c:pt idx="1">
                  <c:v>1.782929907929914E-2</c:v>
                </c:pt>
                <c:pt idx="2">
                  <c:v>1.8511284928975087E-2</c:v>
                </c:pt>
                <c:pt idx="3">
                  <c:v>2.0652768379387964E-2</c:v>
                </c:pt>
                <c:pt idx="4">
                  <c:v>2.0890676171193352E-2</c:v>
                </c:pt>
                <c:pt idx="5">
                  <c:v>2.1856850256726835E-2</c:v>
                </c:pt>
                <c:pt idx="6">
                  <c:v>2.4634049360568889E-2</c:v>
                </c:pt>
                <c:pt idx="7">
                  <c:v>2.5875634876511171E-2</c:v>
                </c:pt>
                <c:pt idx="8">
                  <c:v>2.8312166528894525E-2</c:v>
                </c:pt>
                <c:pt idx="9">
                  <c:v>2.8704713893382555E-2</c:v>
                </c:pt>
                <c:pt idx="10">
                  <c:v>2.9426092821944416E-2</c:v>
                </c:pt>
                <c:pt idx="11">
                  <c:v>3.1628564694791458E-2</c:v>
                </c:pt>
                <c:pt idx="12">
                  <c:v>3.2634713609891189E-2</c:v>
                </c:pt>
                <c:pt idx="13">
                  <c:v>3.2671394358453336E-2</c:v>
                </c:pt>
                <c:pt idx="14">
                  <c:v>3.3087020941271958E-2</c:v>
                </c:pt>
                <c:pt idx="15">
                  <c:v>3.3449275902906681E-2</c:v>
                </c:pt>
                <c:pt idx="16">
                  <c:v>3.4182192678588109E-2</c:v>
                </c:pt>
                <c:pt idx="17">
                  <c:v>3.4443276522261312E-2</c:v>
                </c:pt>
                <c:pt idx="18">
                  <c:v>3.6508815222796712E-2</c:v>
                </c:pt>
                <c:pt idx="19">
                  <c:v>4.0041009819782446E-2</c:v>
                </c:pt>
                <c:pt idx="20">
                  <c:v>4.1222040785326521E-2</c:v>
                </c:pt>
                <c:pt idx="21">
                  <c:v>4.1248479318734828E-2</c:v>
                </c:pt>
                <c:pt idx="22">
                  <c:v>4.1644244295276543E-2</c:v>
                </c:pt>
                <c:pt idx="23">
                  <c:v>4.4437732429728337E-2</c:v>
                </c:pt>
                <c:pt idx="24">
                  <c:v>4.4924414245993048E-2</c:v>
                </c:pt>
                <c:pt idx="25">
                  <c:v>4.5703925438389442E-2</c:v>
                </c:pt>
                <c:pt idx="26">
                  <c:v>4.6628195168867695E-2</c:v>
                </c:pt>
                <c:pt idx="27">
                  <c:v>4.7098576660248512E-2</c:v>
                </c:pt>
                <c:pt idx="28">
                  <c:v>4.7925730860239636E-2</c:v>
                </c:pt>
                <c:pt idx="29">
                  <c:v>4.8773383694600284E-2</c:v>
                </c:pt>
                <c:pt idx="30">
                  <c:v>5.2065098205182569E-2</c:v>
                </c:pt>
                <c:pt idx="31">
                  <c:v>5.971631883088982E-2</c:v>
                </c:pt>
              </c:numCache>
            </c:numRef>
          </c:val>
          <c:extLst>
            <c:ext xmlns:c16="http://schemas.microsoft.com/office/drawing/2014/chart" uri="{C3380CC4-5D6E-409C-BE32-E72D297353CC}">
              <c16:uniqueId val="{00000010-4845-4053-B993-B91067492BC4}"/>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'F40'!$B$40</c:f>
              <c:strCache>
                <c:ptCount val="1"/>
                <c:pt idx="0">
                  <c:v>Nacional</c:v>
                </c:pt>
              </c:strCache>
            </c:strRef>
          </c:tx>
          <c:spPr>
            <a:ln w="57150">
              <a:solidFill>
                <a:srgbClr val="FF6C37"/>
              </a:solidFill>
              <a:prstDash val="sysDot"/>
            </a:ln>
          </c:spPr>
          <c:marker>
            <c:symbol val="none"/>
          </c:marker>
          <c:dLbls>
            <c:dLbl>
              <c:idx val="0"/>
              <c:layout>
                <c:manualLayout>
                  <c:x val="-5.931649831649824E-2"/>
                  <c:y val="0.36371016211941476"/>
                </c:manualLayout>
              </c:layou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1-4845-4053-B993-B91067492BC4}"/>
                </c:ext>
              </c:extLst>
            </c:dLbl>
            <c:dLbl>
              <c:idx val="1"/>
              <c:delete val="1"/>
              <c:extLst>
                <c:ext xmlns:c15="http://schemas.microsoft.com/office/drawing/2012/chart" uri="{CE6537A1-D6FC-4f65-9D91-7224C49458BB}"/>
                <c:ext xmlns:c16="http://schemas.microsoft.com/office/drawing/2014/chart" uri="{C3380CC4-5D6E-409C-BE32-E72D297353CC}">
                  <c16:uniqueId val="{00000012-4845-4053-B993-B91067492BC4}"/>
                </c:ext>
              </c:extLst>
            </c:dLbl>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'F40'!$D$40:$D$41</c:f>
              <c:numCache>
                <c:formatCode>0.00%</c:formatCode>
                <c:ptCount val="2"/>
                <c:pt idx="0">
                  <c:v>3.3799999999999997E-2</c:v>
                </c:pt>
                <c:pt idx="1">
                  <c:v>3.3799999999999997E-2</c:v>
                </c:pt>
              </c:numCache>
            </c:numRef>
          </c:xVal>
          <c:yVal>
            <c:numRef>
              <c:f>'F40'!$C$40:$C$41</c:f>
              <c:numCache>
                <c:formatCode>General</c:formatCode>
                <c:ptCount val="2"/>
                <c:pt idx="0">
                  <c:v>1</c:v>
                </c:pt>
                <c:pt idx="1">
                  <c:v>0</c:v>
                </c:pt>
              </c:numCache>
            </c:numRef>
          </c:yVal>
          <c:smooth val="0"/>
          <c:extLst>
            <c:ext xmlns:c16="http://schemas.microsoft.com/office/drawing/2014/chart" uri="{C3380CC4-5D6E-409C-BE32-E72D297353CC}">
              <c16:uniqueId val="{00000013-4845-4053-B993-B91067492BC4}"/>
            </c:ext>
          </c:extLst>
        </c:ser>
        <c:dLbls>
          <c:showLegendKey val="0"/>
          <c:showVal val="0"/>
          <c:showCatName val="0"/>
          <c:showSerName val="0"/>
          <c:showPercent val="0"/>
          <c:showBubbleSize val="0"/>
        </c:dLbls>
        <c:axId val="454604320"/>
        <c:axId val="454608912"/>
      </c:scatterChart>
      <c:valAx>
        <c:axId val="403253368"/>
        <c:scaling>
          <c:orientation val="minMax"/>
          <c:max val="7.0000000000000007E-2"/>
          <c:min val="-1.3000000000000003E-2"/>
        </c:scaling>
        <c:delete val="0"/>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54608912"/>
        <c:scaling>
          <c:orientation val="minMax"/>
          <c:max val="1"/>
        </c:scaling>
        <c:delete val="1"/>
        <c:axPos val="l"/>
        <c:numFmt formatCode="General" sourceLinked="1"/>
        <c:majorTickMark val="out"/>
        <c:minorTickMark val="none"/>
        <c:tickLblPos val="nextTo"/>
        <c:crossAx val="454604320"/>
        <c:crosses val="autoZero"/>
        <c:crossBetween val="midCat"/>
      </c:valAx>
      <c:valAx>
        <c:axId val="454604320"/>
        <c:scaling>
          <c:orientation val="minMax"/>
        </c:scaling>
        <c:delete val="1"/>
        <c:axPos val="b"/>
        <c:numFmt formatCode="0.00%" sourceLinked="1"/>
        <c:majorTickMark val="out"/>
        <c:minorTickMark val="none"/>
        <c:tickLblPos val="nextTo"/>
        <c:crossAx val="45460891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AA8D-4C0C-9AD6-57FEAD87C007}"/>
              </c:ext>
            </c:extLst>
          </c:dPt>
          <c:dPt>
            <c:idx val="4"/>
            <c:invertIfNegative val="0"/>
            <c:bubble3D val="0"/>
            <c:extLst>
              <c:ext xmlns:c16="http://schemas.microsoft.com/office/drawing/2014/chart" uri="{C3380CC4-5D6E-409C-BE32-E72D297353CC}">
                <c16:uniqueId val="{00000001-AA8D-4C0C-9AD6-57FEAD87C007}"/>
              </c:ext>
            </c:extLst>
          </c:dPt>
          <c:dPt>
            <c:idx val="5"/>
            <c:invertIfNegative val="0"/>
            <c:bubble3D val="0"/>
            <c:extLst>
              <c:ext xmlns:c16="http://schemas.microsoft.com/office/drawing/2014/chart" uri="{C3380CC4-5D6E-409C-BE32-E72D297353CC}">
                <c16:uniqueId val="{00000002-AA8D-4C0C-9AD6-57FEAD87C007}"/>
              </c:ext>
            </c:extLst>
          </c:dPt>
          <c:dPt>
            <c:idx val="7"/>
            <c:invertIfNegative val="0"/>
            <c:bubble3D val="0"/>
            <c:extLst>
              <c:ext xmlns:c16="http://schemas.microsoft.com/office/drawing/2014/chart" uri="{C3380CC4-5D6E-409C-BE32-E72D297353CC}">
                <c16:uniqueId val="{00000003-AA8D-4C0C-9AD6-57FEAD87C007}"/>
              </c:ext>
            </c:extLst>
          </c:dPt>
          <c:dPt>
            <c:idx val="8"/>
            <c:invertIfNegative val="0"/>
            <c:bubble3D val="0"/>
            <c:extLst>
              <c:ext xmlns:c16="http://schemas.microsoft.com/office/drawing/2014/chart" uri="{C3380CC4-5D6E-409C-BE32-E72D297353CC}">
                <c16:uniqueId val="{00000004-AA8D-4C0C-9AD6-57FEAD87C007}"/>
              </c:ext>
            </c:extLst>
          </c:dPt>
          <c:dPt>
            <c:idx val="11"/>
            <c:invertIfNegative val="0"/>
            <c:bubble3D val="0"/>
            <c:extLst>
              <c:ext xmlns:c16="http://schemas.microsoft.com/office/drawing/2014/chart" uri="{C3380CC4-5D6E-409C-BE32-E72D297353CC}">
                <c16:uniqueId val="{00000005-AA8D-4C0C-9AD6-57FEAD87C007}"/>
              </c:ext>
            </c:extLst>
          </c:dPt>
          <c:dPt>
            <c:idx val="13"/>
            <c:invertIfNegative val="0"/>
            <c:bubble3D val="0"/>
            <c:extLst>
              <c:ext xmlns:c16="http://schemas.microsoft.com/office/drawing/2014/chart" uri="{C3380CC4-5D6E-409C-BE32-E72D297353CC}">
                <c16:uniqueId val="{00000006-AA8D-4C0C-9AD6-57FEAD87C007}"/>
              </c:ext>
            </c:extLst>
          </c:dPt>
          <c:dPt>
            <c:idx val="14"/>
            <c:invertIfNegative val="0"/>
            <c:bubble3D val="0"/>
            <c:extLst>
              <c:ext xmlns:c16="http://schemas.microsoft.com/office/drawing/2014/chart" uri="{C3380CC4-5D6E-409C-BE32-E72D297353CC}">
                <c16:uniqueId val="{00000007-AA8D-4C0C-9AD6-57FEAD87C007}"/>
              </c:ext>
            </c:extLst>
          </c:dPt>
          <c:dPt>
            <c:idx val="15"/>
            <c:invertIfNegative val="0"/>
            <c:bubble3D val="0"/>
            <c:extLst>
              <c:ext xmlns:c16="http://schemas.microsoft.com/office/drawing/2014/chart" uri="{C3380CC4-5D6E-409C-BE32-E72D297353CC}">
                <c16:uniqueId val="{00000008-AA8D-4C0C-9AD6-57FEAD87C007}"/>
              </c:ext>
            </c:extLst>
          </c:dPt>
          <c:dPt>
            <c:idx val="16"/>
            <c:invertIfNegative val="0"/>
            <c:bubble3D val="0"/>
            <c:spPr>
              <a:solidFill>
                <a:srgbClr val="FBBB27"/>
              </a:solidFill>
              <a:ln>
                <a:noFill/>
              </a:ln>
              <a:effectLst/>
            </c:spPr>
            <c:extLst>
              <c:ext xmlns:c16="http://schemas.microsoft.com/office/drawing/2014/chart" uri="{C3380CC4-5D6E-409C-BE32-E72D297353CC}">
                <c16:uniqueId val="{0000000A-AA8D-4C0C-9AD6-57FEAD87C007}"/>
              </c:ext>
            </c:extLst>
          </c:dPt>
          <c:dPt>
            <c:idx val="22"/>
            <c:invertIfNegative val="0"/>
            <c:bubble3D val="0"/>
            <c:extLst>
              <c:ext xmlns:c16="http://schemas.microsoft.com/office/drawing/2014/chart" uri="{C3380CC4-5D6E-409C-BE32-E72D297353CC}">
                <c16:uniqueId val="{0000000B-AA8D-4C0C-9AD6-57FEAD87C007}"/>
              </c:ext>
            </c:extLst>
          </c:dPt>
          <c:dPt>
            <c:idx val="23"/>
            <c:invertIfNegative val="0"/>
            <c:bubble3D val="0"/>
            <c:extLst>
              <c:ext xmlns:c16="http://schemas.microsoft.com/office/drawing/2014/chart" uri="{C3380CC4-5D6E-409C-BE32-E72D297353CC}">
                <c16:uniqueId val="{0000000C-AA8D-4C0C-9AD6-57FEAD87C007}"/>
              </c:ext>
            </c:extLst>
          </c:dPt>
          <c:dPt>
            <c:idx val="24"/>
            <c:invertIfNegative val="0"/>
            <c:bubble3D val="0"/>
            <c:extLst>
              <c:ext xmlns:c16="http://schemas.microsoft.com/office/drawing/2014/chart" uri="{C3380CC4-5D6E-409C-BE32-E72D297353CC}">
                <c16:uniqueId val="{0000000D-AA8D-4C0C-9AD6-57FEAD87C007}"/>
              </c:ext>
            </c:extLst>
          </c:dPt>
          <c:dPt>
            <c:idx val="26"/>
            <c:invertIfNegative val="0"/>
            <c:bubble3D val="0"/>
            <c:extLst>
              <c:ext xmlns:c16="http://schemas.microsoft.com/office/drawing/2014/chart" uri="{C3380CC4-5D6E-409C-BE32-E72D297353CC}">
                <c16:uniqueId val="{0000000E-AA8D-4C0C-9AD6-57FEAD87C007}"/>
              </c:ext>
            </c:extLst>
          </c:dPt>
          <c:dPt>
            <c:idx val="27"/>
            <c:invertIfNegative val="0"/>
            <c:bubble3D val="0"/>
            <c:extLst>
              <c:ext xmlns:c16="http://schemas.microsoft.com/office/drawing/2014/chart" uri="{C3380CC4-5D6E-409C-BE32-E72D297353CC}">
                <c16:uniqueId val="{0000000F-AA8D-4C0C-9AD6-57FEAD87C007}"/>
              </c:ext>
            </c:extLst>
          </c:dPt>
          <c:dPt>
            <c:idx val="28"/>
            <c:invertIfNegative val="0"/>
            <c:bubble3D val="0"/>
            <c:extLst>
              <c:ext xmlns:c16="http://schemas.microsoft.com/office/drawing/2014/chart" uri="{C3380CC4-5D6E-409C-BE32-E72D297353CC}">
                <c16:uniqueId val="{00000010-AA8D-4C0C-9AD6-57FEAD87C007}"/>
              </c:ext>
            </c:extLst>
          </c:dPt>
          <c:dPt>
            <c:idx val="29"/>
            <c:invertIfNegative val="0"/>
            <c:bubble3D val="0"/>
            <c:extLst>
              <c:ext xmlns:c16="http://schemas.microsoft.com/office/drawing/2014/chart" uri="{C3380CC4-5D6E-409C-BE32-E72D297353CC}">
                <c16:uniqueId val="{00000011-AA8D-4C0C-9AD6-57FEAD87C007}"/>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'F41'!$B$7:$B$38</c:f>
              <c:strCache>
                <c:ptCount val="32"/>
                <c:pt idx="0">
                  <c:v>Guerrero</c:v>
                </c:pt>
                <c:pt idx="1">
                  <c:v>Baja California Sur</c:v>
                </c:pt>
                <c:pt idx="2">
                  <c:v>Estado de México</c:v>
                </c:pt>
                <c:pt idx="3">
                  <c:v>Durango</c:v>
                </c:pt>
                <c:pt idx="4">
                  <c:v>Morelos</c:v>
                </c:pt>
                <c:pt idx="5">
                  <c:v>Tabasco</c:v>
                </c:pt>
                <c:pt idx="6">
                  <c:v>Quintana Roo</c:v>
                </c:pt>
                <c:pt idx="7">
                  <c:v>Veracruz</c:v>
                </c:pt>
                <c:pt idx="8">
                  <c:v>Puebla</c:v>
                </c:pt>
                <c:pt idx="9">
                  <c:v>Aguascalientes</c:v>
                </c:pt>
                <c:pt idx="10">
                  <c:v>Nuevo León</c:v>
                </c:pt>
                <c:pt idx="11">
                  <c:v>Nayarit</c:v>
                </c:pt>
                <c:pt idx="12">
                  <c:v>Ciudad de México</c:v>
                </c:pt>
                <c:pt idx="13">
                  <c:v>Tamaulipas</c:v>
                </c:pt>
                <c:pt idx="14">
                  <c:v>Michoacán</c:v>
                </c:pt>
                <c:pt idx="15">
                  <c:v>Campeche</c:v>
                </c:pt>
                <c:pt idx="16">
                  <c:v>Jalisco</c:v>
                </c:pt>
                <c:pt idx="17">
                  <c:v>Zacatecas</c:v>
                </c:pt>
                <c:pt idx="18">
                  <c:v>Chiapas</c:v>
                </c:pt>
                <c:pt idx="19">
                  <c:v>Guanajuato</c:v>
                </c:pt>
                <c:pt idx="20">
                  <c:v>Querétaro</c:v>
                </c:pt>
                <c:pt idx="21">
                  <c:v>San Luis Potosí</c:v>
                </c:pt>
                <c:pt idx="22">
                  <c:v>Sonora</c:v>
                </c:pt>
                <c:pt idx="23">
                  <c:v>Tlaxcala</c:v>
                </c:pt>
                <c:pt idx="24">
                  <c:v>Yucatán</c:v>
                </c:pt>
                <c:pt idx="25">
                  <c:v>Chihuahua</c:v>
                </c:pt>
                <c:pt idx="26">
                  <c:v>Hidalgo</c:v>
                </c:pt>
                <c:pt idx="27">
                  <c:v>Sinaloa</c:v>
                </c:pt>
                <c:pt idx="28">
                  <c:v>Baja California</c:v>
                </c:pt>
                <c:pt idx="29">
                  <c:v>Coahuila</c:v>
                </c:pt>
                <c:pt idx="30">
                  <c:v>Oaxaca</c:v>
                </c:pt>
                <c:pt idx="31">
                  <c:v>Colima</c:v>
                </c:pt>
              </c:strCache>
            </c:strRef>
          </c:cat>
          <c:val>
            <c:numRef>
              <c:f>'F41'!$C$7:$C$38</c:f>
              <c:numCache>
                <c:formatCode>0.00%</c:formatCode>
                <c:ptCount val="32"/>
                <c:pt idx="0">
                  <c:v>3.4738451266011786E-2</c:v>
                </c:pt>
                <c:pt idx="1">
                  <c:v>4.3676574544720077E-2</c:v>
                </c:pt>
                <c:pt idx="2">
                  <c:v>4.9936579716538837E-2</c:v>
                </c:pt>
                <c:pt idx="3">
                  <c:v>5.0425834580354371E-2</c:v>
                </c:pt>
                <c:pt idx="4">
                  <c:v>5.0733297121129818E-2</c:v>
                </c:pt>
                <c:pt idx="5">
                  <c:v>5.5891093854855689E-2</c:v>
                </c:pt>
                <c:pt idx="6">
                  <c:v>5.8016799911579341E-2</c:v>
                </c:pt>
                <c:pt idx="7">
                  <c:v>5.8372293586310131E-2</c:v>
                </c:pt>
                <c:pt idx="8">
                  <c:v>5.8668962486660044E-2</c:v>
                </c:pt>
                <c:pt idx="9">
                  <c:v>6.0569900769796736E-2</c:v>
                </c:pt>
                <c:pt idx="10">
                  <c:v>6.059267804675824E-2</c:v>
                </c:pt>
                <c:pt idx="11">
                  <c:v>6.1097075555717112E-2</c:v>
                </c:pt>
                <c:pt idx="12">
                  <c:v>6.2039132656786178E-2</c:v>
                </c:pt>
                <c:pt idx="13">
                  <c:v>6.3520082316207788E-2</c:v>
                </c:pt>
                <c:pt idx="14">
                  <c:v>6.3655458380864491E-2</c:v>
                </c:pt>
                <c:pt idx="15">
                  <c:v>6.6433816304289545E-2</c:v>
                </c:pt>
                <c:pt idx="16">
                  <c:v>6.6744480282267399E-2</c:v>
                </c:pt>
                <c:pt idx="17">
                  <c:v>6.7731359812960926E-2</c:v>
                </c:pt>
                <c:pt idx="18">
                  <c:v>7.2146604541952514E-2</c:v>
                </c:pt>
                <c:pt idx="19">
                  <c:v>7.2959151232184841E-2</c:v>
                </c:pt>
                <c:pt idx="20">
                  <c:v>7.3830369605017501E-2</c:v>
                </c:pt>
                <c:pt idx="21">
                  <c:v>7.3894258997975637E-2</c:v>
                </c:pt>
                <c:pt idx="22">
                  <c:v>7.5857205817540713E-2</c:v>
                </c:pt>
                <c:pt idx="23">
                  <c:v>7.7224007151518323E-2</c:v>
                </c:pt>
                <c:pt idx="24">
                  <c:v>7.9682433385027548E-2</c:v>
                </c:pt>
                <c:pt idx="25">
                  <c:v>7.9961089494163445E-2</c:v>
                </c:pt>
                <c:pt idx="26">
                  <c:v>8.0934895692711936E-2</c:v>
                </c:pt>
                <c:pt idx="27">
                  <c:v>8.1659578001457706E-2</c:v>
                </c:pt>
                <c:pt idx="28">
                  <c:v>8.2759051631793187E-2</c:v>
                </c:pt>
                <c:pt idx="29">
                  <c:v>8.9680942799655008E-2</c:v>
                </c:pt>
                <c:pt idx="30">
                  <c:v>9.8145393052847474E-2</c:v>
                </c:pt>
                <c:pt idx="31">
                  <c:v>0.1152584850827845</c:v>
                </c:pt>
              </c:numCache>
            </c:numRef>
          </c:val>
          <c:extLst>
            <c:ext xmlns:c16="http://schemas.microsoft.com/office/drawing/2014/chart" uri="{C3380CC4-5D6E-409C-BE32-E72D297353CC}">
              <c16:uniqueId val="{00000012-AA8D-4C0C-9AD6-57FEAD87C007}"/>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'F41'!$B$40</c:f>
              <c:strCache>
                <c:ptCount val="1"/>
                <c:pt idx="0">
                  <c:v>Nacional</c:v>
                </c:pt>
              </c:strCache>
            </c:strRef>
          </c:tx>
          <c:spPr>
            <a:ln w="57150">
              <a:solidFill>
                <a:srgbClr val="FF6C37"/>
              </a:solidFill>
              <a:prstDash val="sysDot"/>
            </a:ln>
          </c:spPr>
          <c:marker>
            <c:symbol val="none"/>
          </c:marker>
          <c:dPt>
            <c:idx val="0"/>
            <c:bubble3D val="0"/>
            <c:extLst>
              <c:ext xmlns:c16="http://schemas.microsoft.com/office/drawing/2014/chart" uri="{C3380CC4-5D6E-409C-BE32-E72D297353CC}">
                <c16:uniqueId val="{00000013-AA8D-4C0C-9AD6-57FEAD87C007}"/>
              </c:ext>
            </c:extLst>
          </c:dPt>
          <c:dLbls>
            <c:dLbl>
              <c:idx val="0"/>
              <c:layout>
                <c:manualLayout>
                  <c:x val="-5.8617003367003366E-2"/>
                  <c:y val="0.33392884163277331"/>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3-AA8D-4C0C-9AD6-57FEAD87C007}"/>
                </c:ext>
              </c:extLst>
            </c:dLbl>
            <c:dLbl>
              <c:idx val="1"/>
              <c:delete val="1"/>
              <c:extLst>
                <c:ext xmlns:c15="http://schemas.microsoft.com/office/drawing/2012/chart" uri="{CE6537A1-D6FC-4f65-9D91-7224C49458BB}"/>
                <c:ext xmlns:c16="http://schemas.microsoft.com/office/drawing/2014/chart" uri="{C3380CC4-5D6E-409C-BE32-E72D297353CC}">
                  <c16:uniqueId val="{00000014-AA8D-4C0C-9AD6-57FEAD87C007}"/>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'F41'!$D$40:$D$41</c:f>
              <c:numCache>
                <c:formatCode>0.00%</c:formatCode>
                <c:ptCount val="2"/>
                <c:pt idx="0">
                  <c:v>6.6900000000000001E-2</c:v>
                </c:pt>
                <c:pt idx="1">
                  <c:v>6.6900000000000001E-2</c:v>
                </c:pt>
              </c:numCache>
            </c:numRef>
          </c:xVal>
          <c:yVal>
            <c:numRef>
              <c:f>'F41'!$C$40:$C$41</c:f>
              <c:numCache>
                <c:formatCode>General</c:formatCode>
                <c:ptCount val="2"/>
                <c:pt idx="0">
                  <c:v>1</c:v>
                </c:pt>
                <c:pt idx="1">
                  <c:v>0</c:v>
                </c:pt>
              </c:numCache>
            </c:numRef>
          </c:yVal>
          <c:smooth val="0"/>
          <c:extLst>
            <c:ext xmlns:c16="http://schemas.microsoft.com/office/drawing/2014/chart" uri="{C3380CC4-5D6E-409C-BE32-E72D297353CC}">
              <c16:uniqueId val="{00000015-AA8D-4C0C-9AD6-57FEAD87C007}"/>
            </c:ext>
          </c:extLst>
        </c:ser>
        <c:dLbls>
          <c:showLegendKey val="0"/>
          <c:showVal val="0"/>
          <c:showCatName val="0"/>
          <c:showSerName val="0"/>
          <c:showPercent val="0"/>
          <c:showBubbleSize val="0"/>
        </c:dLbls>
        <c:axId val="448630488"/>
        <c:axId val="448631472"/>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48631472"/>
        <c:scaling>
          <c:orientation val="minMax"/>
          <c:max val="1"/>
        </c:scaling>
        <c:delete val="1"/>
        <c:axPos val="l"/>
        <c:numFmt formatCode="General" sourceLinked="1"/>
        <c:majorTickMark val="out"/>
        <c:minorTickMark val="none"/>
        <c:tickLblPos val="nextTo"/>
        <c:crossAx val="448630488"/>
        <c:crosses val="autoZero"/>
        <c:crossBetween val="midCat"/>
      </c:valAx>
      <c:valAx>
        <c:axId val="448630488"/>
        <c:scaling>
          <c:orientation val="minMax"/>
        </c:scaling>
        <c:delete val="1"/>
        <c:axPos val="b"/>
        <c:numFmt formatCode="0.00%" sourceLinked="1"/>
        <c:majorTickMark val="out"/>
        <c:minorTickMark val="none"/>
        <c:tickLblPos val="nextTo"/>
        <c:crossAx val="44863147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A5A5A5">
                <a:lumMod val="75000"/>
              </a:srgbClr>
            </a:solidFill>
            <a:ln>
              <a:noFill/>
            </a:ln>
            <a:effectLst/>
          </c:spPr>
          <c:invertIfNegative val="0"/>
          <c:dPt>
            <c:idx val="0"/>
            <c:invertIfNegative val="0"/>
            <c:bubble3D val="0"/>
            <c:extLst>
              <c:ext xmlns:c16="http://schemas.microsoft.com/office/drawing/2014/chart" uri="{C3380CC4-5D6E-409C-BE32-E72D297353CC}">
                <c16:uniqueId val="{00000000-7673-4408-9A3D-F2ADBEBAA277}"/>
              </c:ext>
            </c:extLst>
          </c:dPt>
          <c:dPt>
            <c:idx val="1"/>
            <c:invertIfNegative val="0"/>
            <c:bubble3D val="0"/>
            <c:extLst>
              <c:ext xmlns:c16="http://schemas.microsoft.com/office/drawing/2014/chart" uri="{C3380CC4-5D6E-409C-BE32-E72D297353CC}">
                <c16:uniqueId val="{00000001-7673-4408-9A3D-F2ADBEBAA277}"/>
              </c:ext>
            </c:extLst>
          </c:dPt>
          <c:dPt>
            <c:idx val="2"/>
            <c:invertIfNegative val="0"/>
            <c:bubble3D val="0"/>
            <c:spPr>
              <a:solidFill>
                <a:srgbClr val="FFC000"/>
              </a:solidFill>
              <a:ln>
                <a:noFill/>
              </a:ln>
              <a:effectLst/>
            </c:spPr>
            <c:extLst>
              <c:ext xmlns:c16="http://schemas.microsoft.com/office/drawing/2014/chart" uri="{C3380CC4-5D6E-409C-BE32-E72D297353CC}">
                <c16:uniqueId val="{00000003-7673-4408-9A3D-F2ADBEBAA277}"/>
              </c:ext>
            </c:extLst>
          </c:dPt>
          <c:dPt>
            <c:idx val="5"/>
            <c:invertIfNegative val="0"/>
            <c:bubble3D val="0"/>
            <c:extLst>
              <c:ext xmlns:c16="http://schemas.microsoft.com/office/drawing/2014/chart" uri="{C3380CC4-5D6E-409C-BE32-E72D297353CC}">
                <c16:uniqueId val="{00000004-7673-4408-9A3D-F2ADBEBAA277}"/>
              </c:ext>
            </c:extLst>
          </c:dPt>
          <c:dPt>
            <c:idx val="17"/>
            <c:invertIfNegative val="0"/>
            <c:bubble3D val="0"/>
            <c:extLst>
              <c:ext xmlns:c16="http://schemas.microsoft.com/office/drawing/2014/chart" uri="{C3380CC4-5D6E-409C-BE32-E72D297353CC}">
                <c16:uniqueId val="{00000005-7673-4408-9A3D-F2ADBEBAA277}"/>
              </c:ext>
            </c:extLst>
          </c:dPt>
          <c:dPt>
            <c:idx val="18"/>
            <c:invertIfNegative val="0"/>
            <c:bubble3D val="0"/>
            <c:extLst>
              <c:ext xmlns:c16="http://schemas.microsoft.com/office/drawing/2014/chart" uri="{C3380CC4-5D6E-409C-BE32-E72D297353CC}">
                <c16:uniqueId val="{00000006-7673-4408-9A3D-F2ADBEBAA277}"/>
              </c:ext>
            </c:extLst>
          </c:dPt>
          <c:dLbls>
            <c:numFmt formatCode="#,##0.0" sourceLinked="0"/>
            <c:spPr>
              <a:noFill/>
              <a:ln w="25400">
                <a:noFill/>
              </a:ln>
            </c:spPr>
            <c:txPr>
              <a:bodyPr rot="0" vert="horz"/>
              <a:lstStyle/>
              <a:p>
                <a:pPr>
                  <a:defRPr b="1"/>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'F6'!$B$6:$D$7</c:f>
              <c:multiLvlStrCache>
                <c:ptCount val="3"/>
                <c:lvl>
                  <c:pt idx="0">
                    <c:v>3er trimestre</c:v>
                  </c:pt>
                  <c:pt idx="1">
                    <c:v>3er trimestre</c:v>
                  </c:pt>
                  <c:pt idx="2">
                    <c:v>3er trimestre</c:v>
                  </c:pt>
                </c:lvl>
                <c:lvl>
                  <c:pt idx="0">
                    <c:v>2019</c:v>
                  </c:pt>
                  <c:pt idx="1">
                    <c:v>2020</c:v>
                  </c:pt>
                  <c:pt idx="2">
                    <c:v>2021</c:v>
                  </c:pt>
                </c:lvl>
              </c:multiLvlStrCache>
            </c:multiLvlStrRef>
          </c:cat>
          <c:val>
            <c:numRef>
              <c:f>'F6'!$B$8:$D$8</c:f>
              <c:numCache>
                <c:formatCode>0.0</c:formatCode>
                <c:ptCount val="3"/>
                <c:pt idx="0">
                  <c:v>161.55413062048706</c:v>
                </c:pt>
                <c:pt idx="1">
                  <c:v>60.750413400000006</c:v>
                </c:pt>
                <c:pt idx="2">
                  <c:v>209.42123798999998</c:v>
                </c:pt>
              </c:numCache>
            </c:numRef>
          </c:val>
          <c:extLst>
            <c:ext xmlns:c16="http://schemas.microsoft.com/office/drawing/2014/chart" uri="{C3380CC4-5D6E-409C-BE32-E72D297353CC}">
              <c16:uniqueId val="{00000007-7673-4408-9A3D-F2ADBEBAA277}"/>
            </c:ext>
          </c:extLst>
        </c:ser>
        <c:dLbls>
          <c:showLegendKey val="0"/>
          <c:showVal val="0"/>
          <c:showCatName val="0"/>
          <c:showSerName val="0"/>
          <c:showPercent val="0"/>
          <c:showBubbleSize val="0"/>
        </c:dLbls>
        <c:gapWidth val="80"/>
        <c:axId val="47438080"/>
        <c:axId val="47439872"/>
      </c:barChart>
      <c:catAx>
        <c:axId val="474380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b="1"/>
            </a:pPr>
            <a:endParaRPr lang="es-MX"/>
          </a:p>
        </c:txPr>
        <c:crossAx val="47439872"/>
        <c:crosses val="autoZero"/>
        <c:auto val="1"/>
        <c:lblAlgn val="ctr"/>
        <c:lblOffset val="100"/>
        <c:noMultiLvlLbl val="0"/>
      </c:catAx>
      <c:valAx>
        <c:axId val="47439872"/>
        <c:scaling>
          <c:orientation val="minMax"/>
        </c:scaling>
        <c:delete val="1"/>
        <c:axPos val="l"/>
        <c:numFmt formatCode="0.0" sourceLinked="1"/>
        <c:majorTickMark val="out"/>
        <c:minorTickMark val="none"/>
        <c:tickLblPos val="nextTo"/>
        <c:crossAx val="4743808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'F42'!$A$7:$B$7</c:f>
              <c:strCache>
                <c:ptCount val="2"/>
                <c:pt idx="0">
                  <c:v>septiembre</c:v>
                </c:pt>
                <c:pt idx="1">
                  <c:v>2021</c:v>
                </c:pt>
              </c:strCache>
            </c:strRef>
          </c:tx>
          <c:spPr>
            <a:solidFill>
              <a:srgbClr val="AFB7BC"/>
            </a:solidFill>
          </c:spPr>
          <c:invertIfNegative val="0"/>
          <c:dPt>
            <c:idx val="24"/>
            <c:invertIfNegative val="0"/>
            <c:bubble3D val="0"/>
            <c:spPr>
              <a:solidFill>
                <a:srgbClr val="303233"/>
              </a:solidFill>
            </c:spPr>
            <c:extLst>
              <c:ext xmlns:c16="http://schemas.microsoft.com/office/drawing/2014/chart" uri="{C3380CC4-5D6E-409C-BE32-E72D297353CC}">
                <c16:uniqueId val="{00000001-CE26-4BD8-BF9C-AD0550608E59}"/>
              </c:ext>
            </c:extLst>
          </c:dPt>
          <c:dLbls>
            <c:spPr>
              <a:noFill/>
              <a:ln>
                <a:noFill/>
              </a:ln>
              <a:effectLst/>
            </c:spPr>
            <c:txPr>
              <a:bodyPr rot="0" vert="horz"/>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'F42'!$C$6:$E$6</c:f>
              <c:strCache>
                <c:ptCount val="3"/>
                <c:pt idx="0">
                  <c:v>Regular</c:v>
                </c:pt>
                <c:pt idx="1">
                  <c:v>Premium</c:v>
                </c:pt>
                <c:pt idx="2">
                  <c:v>Diésel</c:v>
                </c:pt>
              </c:strCache>
            </c:strRef>
          </c:cat>
          <c:val>
            <c:numRef>
              <c:f>'F42'!$C$7:$E$7</c:f>
              <c:numCache>
                <c:formatCode>General</c:formatCode>
                <c:ptCount val="3"/>
                <c:pt idx="0">
                  <c:v>20.72</c:v>
                </c:pt>
                <c:pt idx="1">
                  <c:v>22.87</c:v>
                </c:pt>
                <c:pt idx="2">
                  <c:v>21.94</c:v>
                </c:pt>
              </c:numCache>
            </c:numRef>
          </c:val>
          <c:extLst>
            <c:ext xmlns:c16="http://schemas.microsoft.com/office/drawing/2014/chart" uri="{C3380CC4-5D6E-409C-BE32-E72D297353CC}">
              <c16:uniqueId val="{00000002-CE26-4BD8-BF9C-AD0550608E59}"/>
            </c:ext>
          </c:extLst>
        </c:ser>
        <c:ser>
          <c:idx val="1"/>
          <c:order val="1"/>
          <c:tx>
            <c:strRef>
              <c:f>'F42'!$A$8:$B$8</c:f>
              <c:strCache>
                <c:ptCount val="2"/>
                <c:pt idx="0">
                  <c:v>octubre</c:v>
                </c:pt>
                <c:pt idx="1">
                  <c:v>2021</c:v>
                </c:pt>
              </c:strCache>
            </c:strRef>
          </c:tx>
          <c:spPr>
            <a:solidFill>
              <a:srgbClr val="FFC000"/>
            </a:solidFill>
          </c:spPr>
          <c:invertIfNegative val="0"/>
          <c:dPt>
            <c:idx val="24"/>
            <c:invertIfNegative val="0"/>
            <c:bubble3D val="0"/>
            <c:extLst>
              <c:ext xmlns:c16="http://schemas.microsoft.com/office/drawing/2014/chart" uri="{C3380CC4-5D6E-409C-BE32-E72D297353CC}">
                <c16:uniqueId val="{00000003-CE26-4BD8-BF9C-AD0550608E59}"/>
              </c:ext>
            </c:extLst>
          </c:dPt>
          <c:dLbls>
            <c:spPr>
              <a:noFill/>
              <a:ln>
                <a:noFill/>
              </a:ln>
              <a:effectLst/>
            </c:spPr>
            <c:txPr>
              <a:bodyPr rot="0" vert="horz"/>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'F42'!$C$6:$E$6</c:f>
              <c:strCache>
                <c:ptCount val="3"/>
                <c:pt idx="0">
                  <c:v>Regular</c:v>
                </c:pt>
                <c:pt idx="1">
                  <c:v>Premium</c:v>
                </c:pt>
                <c:pt idx="2">
                  <c:v>Diésel</c:v>
                </c:pt>
              </c:strCache>
            </c:strRef>
          </c:cat>
          <c:val>
            <c:numRef>
              <c:f>'F42'!$C$8:$E$8</c:f>
              <c:numCache>
                <c:formatCode>General</c:formatCode>
                <c:ptCount val="3"/>
                <c:pt idx="0">
                  <c:v>20.46</c:v>
                </c:pt>
                <c:pt idx="1">
                  <c:v>22.68</c:v>
                </c:pt>
                <c:pt idx="2">
                  <c:v>21.67</c:v>
                </c:pt>
              </c:numCache>
            </c:numRef>
          </c:val>
          <c:extLst>
            <c:ext xmlns:c16="http://schemas.microsoft.com/office/drawing/2014/chart" uri="{C3380CC4-5D6E-409C-BE32-E72D297353CC}">
              <c16:uniqueId val="{00000004-CE26-4BD8-BF9C-AD0550608E59}"/>
            </c:ext>
          </c:extLst>
        </c:ser>
        <c:dLbls>
          <c:showLegendKey val="0"/>
          <c:showVal val="0"/>
          <c:showCatName val="0"/>
          <c:showSerName val="0"/>
          <c:showPercent val="0"/>
          <c:showBubbleSize val="0"/>
        </c:dLbls>
        <c:gapWidth val="75"/>
        <c:overlap val="-25"/>
        <c:axId val="183674368"/>
        <c:axId val="183675904"/>
      </c:barChart>
      <c:catAx>
        <c:axId val="183674368"/>
        <c:scaling>
          <c:orientation val="minMax"/>
        </c:scaling>
        <c:delete val="0"/>
        <c:axPos val="b"/>
        <c:numFmt formatCode="General" sourceLinked="0"/>
        <c:majorTickMark val="none"/>
        <c:minorTickMark val="none"/>
        <c:tickLblPos val="nextTo"/>
        <c:crossAx val="183675904"/>
        <c:crosses val="autoZero"/>
        <c:auto val="1"/>
        <c:lblAlgn val="ctr"/>
        <c:lblOffset val="100"/>
        <c:noMultiLvlLbl val="0"/>
      </c:catAx>
      <c:valAx>
        <c:axId val="183675904"/>
        <c:scaling>
          <c:orientation val="minMax"/>
          <c:max val="23"/>
          <c:min val="15.5"/>
        </c:scaling>
        <c:delete val="0"/>
        <c:axPos val="l"/>
        <c:numFmt formatCode="General"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Jalisco</c:v>
          </c:tx>
          <c:spPr>
            <a:solidFill>
              <a:srgbClr val="AFB7BC"/>
            </a:solidFill>
          </c:spPr>
          <c:invertIfNegative val="0"/>
          <c:dPt>
            <c:idx val="0"/>
            <c:invertIfNegative val="0"/>
            <c:bubble3D val="0"/>
            <c:extLst>
              <c:ext xmlns:c16="http://schemas.microsoft.com/office/drawing/2014/chart" uri="{C3380CC4-5D6E-409C-BE32-E72D297353CC}">
                <c16:uniqueId val="{00000000-6B2A-49AC-9083-8AE682C722A8}"/>
              </c:ext>
            </c:extLst>
          </c:dPt>
          <c:dPt>
            <c:idx val="1"/>
            <c:invertIfNegative val="0"/>
            <c:bubble3D val="0"/>
            <c:extLst>
              <c:ext xmlns:c16="http://schemas.microsoft.com/office/drawing/2014/chart" uri="{C3380CC4-5D6E-409C-BE32-E72D297353CC}">
                <c16:uniqueId val="{00000001-6B2A-49AC-9083-8AE682C722A8}"/>
              </c:ext>
            </c:extLst>
          </c:dPt>
          <c:dPt>
            <c:idx val="2"/>
            <c:invertIfNegative val="0"/>
            <c:bubble3D val="0"/>
            <c:extLst>
              <c:ext xmlns:c16="http://schemas.microsoft.com/office/drawing/2014/chart" uri="{C3380CC4-5D6E-409C-BE32-E72D297353CC}">
                <c16:uniqueId val="{00000002-6B2A-49AC-9083-8AE682C722A8}"/>
              </c:ext>
            </c:extLst>
          </c:dPt>
          <c:dPt>
            <c:idx val="3"/>
            <c:invertIfNegative val="0"/>
            <c:bubble3D val="0"/>
            <c:extLst>
              <c:ext xmlns:c16="http://schemas.microsoft.com/office/drawing/2014/chart" uri="{C3380CC4-5D6E-409C-BE32-E72D297353CC}">
                <c16:uniqueId val="{00000003-6B2A-49AC-9083-8AE682C722A8}"/>
              </c:ext>
            </c:extLst>
          </c:dPt>
          <c:dPt>
            <c:idx val="4"/>
            <c:invertIfNegative val="0"/>
            <c:bubble3D val="0"/>
            <c:extLst>
              <c:ext xmlns:c16="http://schemas.microsoft.com/office/drawing/2014/chart" uri="{C3380CC4-5D6E-409C-BE32-E72D297353CC}">
                <c16:uniqueId val="{00000004-6B2A-49AC-9083-8AE682C722A8}"/>
              </c:ext>
            </c:extLst>
          </c:dPt>
          <c:dPt>
            <c:idx val="5"/>
            <c:invertIfNegative val="0"/>
            <c:bubble3D val="0"/>
            <c:extLst>
              <c:ext xmlns:c16="http://schemas.microsoft.com/office/drawing/2014/chart" uri="{C3380CC4-5D6E-409C-BE32-E72D297353CC}">
                <c16:uniqueId val="{00000005-6B2A-49AC-9083-8AE682C722A8}"/>
              </c:ext>
            </c:extLst>
          </c:dPt>
          <c:dPt>
            <c:idx val="6"/>
            <c:invertIfNegative val="0"/>
            <c:bubble3D val="0"/>
            <c:extLst>
              <c:ext xmlns:c16="http://schemas.microsoft.com/office/drawing/2014/chart" uri="{C3380CC4-5D6E-409C-BE32-E72D297353CC}">
                <c16:uniqueId val="{00000006-6B2A-49AC-9083-8AE682C722A8}"/>
              </c:ext>
            </c:extLst>
          </c:dPt>
          <c:dPt>
            <c:idx val="7"/>
            <c:invertIfNegative val="0"/>
            <c:bubble3D val="0"/>
            <c:extLst>
              <c:ext xmlns:c16="http://schemas.microsoft.com/office/drawing/2014/chart" uri="{C3380CC4-5D6E-409C-BE32-E72D297353CC}">
                <c16:uniqueId val="{00000007-6B2A-49AC-9083-8AE682C722A8}"/>
              </c:ext>
            </c:extLst>
          </c:dPt>
          <c:dPt>
            <c:idx val="8"/>
            <c:invertIfNegative val="0"/>
            <c:bubble3D val="0"/>
            <c:extLst>
              <c:ext xmlns:c16="http://schemas.microsoft.com/office/drawing/2014/chart" uri="{C3380CC4-5D6E-409C-BE32-E72D297353CC}">
                <c16:uniqueId val="{00000008-6B2A-49AC-9083-8AE682C722A8}"/>
              </c:ext>
            </c:extLst>
          </c:dPt>
          <c:dPt>
            <c:idx val="9"/>
            <c:invertIfNegative val="0"/>
            <c:bubble3D val="0"/>
            <c:spPr>
              <a:solidFill>
                <a:srgbClr val="595959"/>
              </a:solidFill>
            </c:spPr>
            <c:extLst>
              <c:ext xmlns:c16="http://schemas.microsoft.com/office/drawing/2014/chart" uri="{C3380CC4-5D6E-409C-BE32-E72D297353CC}">
                <c16:uniqueId val="{0000000A-6B2A-49AC-9083-8AE682C722A8}"/>
              </c:ext>
            </c:extLst>
          </c:dPt>
          <c:dPt>
            <c:idx val="10"/>
            <c:invertIfNegative val="0"/>
            <c:bubble3D val="0"/>
            <c:extLst>
              <c:ext xmlns:c16="http://schemas.microsoft.com/office/drawing/2014/chart" uri="{C3380CC4-5D6E-409C-BE32-E72D297353CC}">
                <c16:uniqueId val="{0000000B-6B2A-49AC-9083-8AE682C722A8}"/>
              </c:ext>
            </c:extLst>
          </c:dPt>
          <c:dPt>
            <c:idx val="11"/>
            <c:invertIfNegative val="0"/>
            <c:bubble3D val="0"/>
            <c:extLst>
              <c:ext xmlns:c16="http://schemas.microsoft.com/office/drawing/2014/chart" uri="{C3380CC4-5D6E-409C-BE32-E72D297353CC}">
                <c16:uniqueId val="{0000000C-6B2A-49AC-9083-8AE682C722A8}"/>
              </c:ext>
            </c:extLst>
          </c:dPt>
          <c:dPt>
            <c:idx val="12"/>
            <c:invertIfNegative val="0"/>
            <c:bubble3D val="0"/>
            <c:extLst>
              <c:ext xmlns:c16="http://schemas.microsoft.com/office/drawing/2014/chart" uri="{C3380CC4-5D6E-409C-BE32-E72D297353CC}">
                <c16:uniqueId val="{0000000D-6B2A-49AC-9083-8AE682C722A8}"/>
              </c:ext>
            </c:extLst>
          </c:dPt>
          <c:dPt>
            <c:idx val="13"/>
            <c:invertIfNegative val="0"/>
            <c:bubble3D val="0"/>
            <c:extLst>
              <c:ext xmlns:c16="http://schemas.microsoft.com/office/drawing/2014/chart" uri="{C3380CC4-5D6E-409C-BE32-E72D297353CC}">
                <c16:uniqueId val="{0000000E-6B2A-49AC-9083-8AE682C722A8}"/>
              </c:ext>
            </c:extLst>
          </c:dPt>
          <c:dPt>
            <c:idx val="14"/>
            <c:invertIfNegative val="0"/>
            <c:bubble3D val="0"/>
            <c:extLst>
              <c:ext xmlns:c16="http://schemas.microsoft.com/office/drawing/2014/chart" uri="{C3380CC4-5D6E-409C-BE32-E72D297353CC}">
                <c16:uniqueId val="{0000000F-6B2A-49AC-9083-8AE682C722A8}"/>
              </c:ext>
            </c:extLst>
          </c:dPt>
          <c:dPt>
            <c:idx val="15"/>
            <c:invertIfNegative val="0"/>
            <c:bubble3D val="0"/>
            <c:extLst>
              <c:ext xmlns:c16="http://schemas.microsoft.com/office/drawing/2014/chart" uri="{C3380CC4-5D6E-409C-BE32-E72D297353CC}">
                <c16:uniqueId val="{00000010-6B2A-49AC-9083-8AE682C722A8}"/>
              </c:ext>
            </c:extLst>
          </c:dPt>
          <c:dPt>
            <c:idx val="16"/>
            <c:invertIfNegative val="0"/>
            <c:bubble3D val="0"/>
            <c:extLst>
              <c:ext xmlns:c16="http://schemas.microsoft.com/office/drawing/2014/chart" uri="{C3380CC4-5D6E-409C-BE32-E72D297353CC}">
                <c16:uniqueId val="{00000011-6B2A-49AC-9083-8AE682C722A8}"/>
              </c:ext>
            </c:extLst>
          </c:dPt>
          <c:dPt>
            <c:idx val="17"/>
            <c:invertIfNegative val="0"/>
            <c:bubble3D val="0"/>
            <c:extLst>
              <c:ext xmlns:c16="http://schemas.microsoft.com/office/drawing/2014/chart" uri="{C3380CC4-5D6E-409C-BE32-E72D297353CC}">
                <c16:uniqueId val="{00000012-6B2A-49AC-9083-8AE682C722A8}"/>
              </c:ext>
            </c:extLst>
          </c:dPt>
          <c:dPt>
            <c:idx val="18"/>
            <c:invertIfNegative val="0"/>
            <c:bubble3D val="0"/>
            <c:extLst>
              <c:ext xmlns:c16="http://schemas.microsoft.com/office/drawing/2014/chart" uri="{C3380CC4-5D6E-409C-BE32-E72D297353CC}">
                <c16:uniqueId val="{00000013-6B2A-49AC-9083-8AE682C722A8}"/>
              </c:ext>
            </c:extLst>
          </c:dPt>
          <c:dPt>
            <c:idx val="19"/>
            <c:invertIfNegative val="0"/>
            <c:bubble3D val="0"/>
            <c:extLst>
              <c:ext xmlns:c16="http://schemas.microsoft.com/office/drawing/2014/chart" uri="{C3380CC4-5D6E-409C-BE32-E72D297353CC}">
                <c16:uniqueId val="{00000014-6B2A-49AC-9083-8AE682C722A8}"/>
              </c:ext>
            </c:extLst>
          </c:dPt>
          <c:dPt>
            <c:idx val="20"/>
            <c:invertIfNegative val="0"/>
            <c:bubble3D val="0"/>
            <c:extLst>
              <c:ext xmlns:c16="http://schemas.microsoft.com/office/drawing/2014/chart" uri="{C3380CC4-5D6E-409C-BE32-E72D297353CC}">
                <c16:uniqueId val="{00000015-6B2A-49AC-9083-8AE682C722A8}"/>
              </c:ext>
            </c:extLst>
          </c:dPt>
          <c:dPt>
            <c:idx val="21"/>
            <c:invertIfNegative val="0"/>
            <c:bubble3D val="0"/>
            <c:spPr>
              <a:solidFill>
                <a:srgbClr val="595959"/>
              </a:solidFill>
            </c:spPr>
            <c:extLst>
              <c:ext xmlns:c16="http://schemas.microsoft.com/office/drawing/2014/chart" uri="{C3380CC4-5D6E-409C-BE32-E72D297353CC}">
                <c16:uniqueId val="{00000017-6B2A-49AC-9083-8AE682C722A8}"/>
              </c:ext>
            </c:extLst>
          </c:dPt>
          <c:dPt>
            <c:idx val="22"/>
            <c:invertIfNegative val="0"/>
            <c:bubble3D val="0"/>
            <c:extLst>
              <c:ext xmlns:c16="http://schemas.microsoft.com/office/drawing/2014/chart" uri="{C3380CC4-5D6E-409C-BE32-E72D297353CC}">
                <c16:uniqueId val="{00000018-6B2A-49AC-9083-8AE682C722A8}"/>
              </c:ext>
            </c:extLst>
          </c:dPt>
          <c:dPt>
            <c:idx val="23"/>
            <c:invertIfNegative val="0"/>
            <c:bubble3D val="0"/>
            <c:extLst>
              <c:ext xmlns:c16="http://schemas.microsoft.com/office/drawing/2014/chart" uri="{C3380CC4-5D6E-409C-BE32-E72D297353CC}">
                <c16:uniqueId val="{00000019-6B2A-49AC-9083-8AE682C722A8}"/>
              </c:ext>
            </c:extLst>
          </c:dPt>
          <c:dPt>
            <c:idx val="24"/>
            <c:invertIfNegative val="0"/>
            <c:bubble3D val="0"/>
            <c:extLst>
              <c:ext xmlns:c16="http://schemas.microsoft.com/office/drawing/2014/chart" uri="{C3380CC4-5D6E-409C-BE32-E72D297353CC}">
                <c16:uniqueId val="{0000001A-6B2A-49AC-9083-8AE682C722A8}"/>
              </c:ext>
            </c:extLst>
          </c:dPt>
          <c:dPt>
            <c:idx val="25"/>
            <c:invertIfNegative val="0"/>
            <c:bubble3D val="0"/>
            <c:extLst>
              <c:ext xmlns:c16="http://schemas.microsoft.com/office/drawing/2014/chart" uri="{C3380CC4-5D6E-409C-BE32-E72D297353CC}">
                <c16:uniqueId val="{0000001B-6B2A-49AC-9083-8AE682C722A8}"/>
              </c:ext>
            </c:extLst>
          </c:dPt>
          <c:dPt>
            <c:idx val="26"/>
            <c:invertIfNegative val="0"/>
            <c:bubble3D val="0"/>
            <c:extLst>
              <c:ext xmlns:c16="http://schemas.microsoft.com/office/drawing/2014/chart" uri="{C3380CC4-5D6E-409C-BE32-E72D297353CC}">
                <c16:uniqueId val="{0000001C-6B2A-49AC-9083-8AE682C722A8}"/>
              </c:ext>
            </c:extLst>
          </c:dPt>
          <c:dPt>
            <c:idx val="27"/>
            <c:invertIfNegative val="0"/>
            <c:bubble3D val="0"/>
            <c:extLst>
              <c:ext xmlns:c16="http://schemas.microsoft.com/office/drawing/2014/chart" uri="{C3380CC4-5D6E-409C-BE32-E72D297353CC}">
                <c16:uniqueId val="{0000001D-6B2A-49AC-9083-8AE682C722A8}"/>
              </c:ext>
            </c:extLst>
          </c:dPt>
          <c:dPt>
            <c:idx val="28"/>
            <c:invertIfNegative val="0"/>
            <c:bubble3D val="0"/>
            <c:extLst>
              <c:ext xmlns:c16="http://schemas.microsoft.com/office/drawing/2014/chart" uri="{C3380CC4-5D6E-409C-BE32-E72D297353CC}">
                <c16:uniqueId val="{0000001E-6B2A-49AC-9083-8AE682C722A8}"/>
              </c:ext>
            </c:extLst>
          </c:dPt>
          <c:dPt>
            <c:idx val="29"/>
            <c:invertIfNegative val="0"/>
            <c:bubble3D val="0"/>
            <c:extLst>
              <c:ext xmlns:c16="http://schemas.microsoft.com/office/drawing/2014/chart" uri="{C3380CC4-5D6E-409C-BE32-E72D297353CC}">
                <c16:uniqueId val="{0000001F-6B2A-49AC-9083-8AE682C722A8}"/>
              </c:ext>
            </c:extLst>
          </c:dPt>
          <c:dPt>
            <c:idx val="30"/>
            <c:invertIfNegative val="0"/>
            <c:bubble3D val="0"/>
            <c:extLst>
              <c:ext xmlns:c16="http://schemas.microsoft.com/office/drawing/2014/chart" uri="{C3380CC4-5D6E-409C-BE32-E72D297353CC}">
                <c16:uniqueId val="{00000020-6B2A-49AC-9083-8AE682C722A8}"/>
              </c:ext>
            </c:extLst>
          </c:dPt>
          <c:dPt>
            <c:idx val="31"/>
            <c:invertIfNegative val="0"/>
            <c:bubble3D val="0"/>
            <c:extLst>
              <c:ext xmlns:c16="http://schemas.microsoft.com/office/drawing/2014/chart" uri="{C3380CC4-5D6E-409C-BE32-E72D297353CC}">
                <c16:uniqueId val="{00000021-6B2A-49AC-9083-8AE682C722A8}"/>
              </c:ext>
            </c:extLst>
          </c:dPt>
          <c:dPt>
            <c:idx val="32"/>
            <c:invertIfNegative val="0"/>
            <c:bubble3D val="0"/>
            <c:extLst>
              <c:ext xmlns:c16="http://schemas.microsoft.com/office/drawing/2014/chart" uri="{C3380CC4-5D6E-409C-BE32-E72D297353CC}">
                <c16:uniqueId val="{00000022-6B2A-49AC-9083-8AE682C722A8}"/>
              </c:ext>
            </c:extLst>
          </c:dPt>
          <c:dPt>
            <c:idx val="33"/>
            <c:invertIfNegative val="0"/>
            <c:bubble3D val="0"/>
            <c:spPr>
              <a:solidFill>
                <a:srgbClr val="595959"/>
              </a:solidFill>
            </c:spPr>
            <c:extLst>
              <c:ext xmlns:c16="http://schemas.microsoft.com/office/drawing/2014/chart" uri="{C3380CC4-5D6E-409C-BE32-E72D297353CC}">
                <c16:uniqueId val="{00000024-6B2A-49AC-9083-8AE682C722A8}"/>
              </c:ext>
            </c:extLst>
          </c:dPt>
          <c:dPt>
            <c:idx val="34"/>
            <c:invertIfNegative val="0"/>
            <c:bubble3D val="0"/>
            <c:extLst>
              <c:ext xmlns:c16="http://schemas.microsoft.com/office/drawing/2014/chart" uri="{C3380CC4-5D6E-409C-BE32-E72D297353CC}">
                <c16:uniqueId val="{00000025-6B2A-49AC-9083-8AE682C722A8}"/>
              </c:ext>
            </c:extLst>
          </c:dPt>
          <c:dPt>
            <c:idx val="35"/>
            <c:invertIfNegative val="0"/>
            <c:bubble3D val="0"/>
            <c:extLst>
              <c:ext xmlns:c16="http://schemas.microsoft.com/office/drawing/2014/chart" uri="{C3380CC4-5D6E-409C-BE32-E72D297353CC}">
                <c16:uniqueId val="{00000026-6B2A-49AC-9083-8AE682C722A8}"/>
              </c:ext>
            </c:extLst>
          </c:dPt>
          <c:dPt>
            <c:idx val="36"/>
            <c:invertIfNegative val="0"/>
            <c:bubble3D val="0"/>
            <c:extLst>
              <c:ext xmlns:c16="http://schemas.microsoft.com/office/drawing/2014/chart" uri="{C3380CC4-5D6E-409C-BE32-E72D297353CC}">
                <c16:uniqueId val="{00000027-6B2A-49AC-9083-8AE682C722A8}"/>
              </c:ext>
            </c:extLst>
          </c:dPt>
          <c:dPt>
            <c:idx val="37"/>
            <c:invertIfNegative val="0"/>
            <c:bubble3D val="0"/>
            <c:extLst>
              <c:ext xmlns:c16="http://schemas.microsoft.com/office/drawing/2014/chart" uri="{C3380CC4-5D6E-409C-BE32-E72D297353CC}">
                <c16:uniqueId val="{00000028-6B2A-49AC-9083-8AE682C722A8}"/>
              </c:ext>
            </c:extLst>
          </c:dPt>
          <c:dPt>
            <c:idx val="38"/>
            <c:invertIfNegative val="0"/>
            <c:bubble3D val="0"/>
            <c:extLst>
              <c:ext xmlns:c16="http://schemas.microsoft.com/office/drawing/2014/chart" uri="{C3380CC4-5D6E-409C-BE32-E72D297353CC}">
                <c16:uniqueId val="{00000029-6B2A-49AC-9083-8AE682C722A8}"/>
              </c:ext>
            </c:extLst>
          </c:dPt>
          <c:dPt>
            <c:idx val="39"/>
            <c:invertIfNegative val="0"/>
            <c:bubble3D val="0"/>
            <c:extLst>
              <c:ext xmlns:c16="http://schemas.microsoft.com/office/drawing/2014/chart" uri="{C3380CC4-5D6E-409C-BE32-E72D297353CC}">
                <c16:uniqueId val="{0000002A-6B2A-49AC-9083-8AE682C722A8}"/>
              </c:ext>
            </c:extLst>
          </c:dPt>
          <c:dPt>
            <c:idx val="40"/>
            <c:invertIfNegative val="0"/>
            <c:bubble3D val="0"/>
            <c:extLst>
              <c:ext xmlns:c16="http://schemas.microsoft.com/office/drawing/2014/chart" uri="{C3380CC4-5D6E-409C-BE32-E72D297353CC}">
                <c16:uniqueId val="{0000002B-6B2A-49AC-9083-8AE682C722A8}"/>
              </c:ext>
            </c:extLst>
          </c:dPt>
          <c:dPt>
            <c:idx val="41"/>
            <c:invertIfNegative val="0"/>
            <c:bubble3D val="0"/>
            <c:extLst>
              <c:ext xmlns:c16="http://schemas.microsoft.com/office/drawing/2014/chart" uri="{C3380CC4-5D6E-409C-BE32-E72D297353CC}">
                <c16:uniqueId val="{0000002C-6B2A-49AC-9083-8AE682C722A8}"/>
              </c:ext>
            </c:extLst>
          </c:dPt>
          <c:dPt>
            <c:idx val="42"/>
            <c:invertIfNegative val="0"/>
            <c:bubble3D val="0"/>
            <c:extLst>
              <c:ext xmlns:c16="http://schemas.microsoft.com/office/drawing/2014/chart" uri="{C3380CC4-5D6E-409C-BE32-E72D297353CC}">
                <c16:uniqueId val="{0000002D-6B2A-49AC-9083-8AE682C722A8}"/>
              </c:ext>
            </c:extLst>
          </c:dPt>
          <c:dPt>
            <c:idx val="43"/>
            <c:invertIfNegative val="0"/>
            <c:bubble3D val="0"/>
            <c:extLst>
              <c:ext xmlns:c16="http://schemas.microsoft.com/office/drawing/2014/chart" uri="{C3380CC4-5D6E-409C-BE32-E72D297353CC}">
                <c16:uniqueId val="{0000002E-6B2A-49AC-9083-8AE682C722A8}"/>
              </c:ext>
            </c:extLst>
          </c:dPt>
          <c:dPt>
            <c:idx val="44"/>
            <c:invertIfNegative val="0"/>
            <c:bubble3D val="0"/>
            <c:extLst>
              <c:ext xmlns:c16="http://schemas.microsoft.com/office/drawing/2014/chart" uri="{C3380CC4-5D6E-409C-BE32-E72D297353CC}">
                <c16:uniqueId val="{0000002F-6B2A-49AC-9083-8AE682C722A8}"/>
              </c:ext>
            </c:extLst>
          </c:dPt>
          <c:dPt>
            <c:idx val="45"/>
            <c:invertIfNegative val="0"/>
            <c:bubble3D val="0"/>
            <c:spPr>
              <a:solidFill>
                <a:srgbClr val="595959"/>
              </a:solidFill>
            </c:spPr>
            <c:extLst>
              <c:ext xmlns:c16="http://schemas.microsoft.com/office/drawing/2014/chart" uri="{C3380CC4-5D6E-409C-BE32-E72D297353CC}">
                <c16:uniqueId val="{00000031-6B2A-49AC-9083-8AE682C722A8}"/>
              </c:ext>
            </c:extLst>
          </c:dPt>
          <c:dPt>
            <c:idx val="46"/>
            <c:invertIfNegative val="0"/>
            <c:bubble3D val="0"/>
            <c:extLst>
              <c:ext xmlns:c16="http://schemas.microsoft.com/office/drawing/2014/chart" uri="{C3380CC4-5D6E-409C-BE32-E72D297353CC}">
                <c16:uniqueId val="{00000032-6B2A-49AC-9083-8AE682C722A8}"/>
              </c:ext>
            </c:extLst>
          </c:dPt>
          <c:dPt>
            <c:idx val="47"/>
            <c:invertIfNegative val="0"/>
            <c:bubble3D val="0"/>
            <c:extLst>
              <c:ext xmlns:c16="http://schemas.microsoft.com/office/drawing/2014/chart" uri="{C3380CC4-5D6E-409C-BE32-E72D297353CC}">
                <c16:uniqueId val="{00000033-6B2A-49AC-9083-8AE682C722A8}"/>
              </c:ext>
            </c:extLst>
          </c:dPt>
          <c:dPt>
            <c:idx val="48"/>
            <c:invertIfNegative val="0"/>
            <c:bubble3D val="0"/>
            <c:extLst>
              <c:ext xmlns:c16="http://schemas.microsoft.com/office/drawing/2014/chart" uri="{C3380CC4-5D6E-409C-BE32-E72D297353CC}">
                <c16:uniqueId val="{00000034-6B2A-49AC-9083-8AE682C722A8}"/>
              </c:ext>
            </c:extLst>
          </c:dPt>
          <c:dPt>
            <c:idx val="49"/>
            <c:invertIfNegative val="0"/>
            <c:bubble3D val="0"/>
            <c:extLst>
              <c:ext xmlns:c16="http://schemas.microsoft.com/office/drawing/2014/chart" uri="{C3380CC4-5D6E-409C-BE32-E72D297353CC}">
                <c16:uniqueId val="{00000035-6B2A-49AC-9083-8AE682C722A8}"/>
              </c:ext>
            </c:extLst>
          </c:dPt>
          <c:dPt>
            <c:idx val="50"/>
            <c:invertIfNegative val="0"/>
            <c:bubble3D val="0"/>
            <c:extLst>
              <c:ext xmlns:c16="http://schemas.microsoft.com/office/drawing/2014/chart" uri="{C3380CC4-5D6E-409C-BE32-E72D297353CC}">
                <c16:uniqueId val="{00000036-6B2A-49AC-9083-8AE682C722A8}"/>
              </c:ext>
            </c:extLst>
          </c:dPt>
          <c:dPt>
            <c:idx val="51"/>
            <c:invertIfNegative val="0"/>
            <c:bubble3D val="0"/>
            <c:extLst>
              <c:ext xmlns:c16="http://schemas.microsoft.com/office/drawing/2014/chart" uri="{C3380CC4-5D6E-409C-BE32-E72D297353CC}">
                <c16:uniqueId val="{00000037-6B2A-49AC-9083-8AE682C722A8}"/>
              </c:ext>
            </c:extLst>
          </c:dPt>
          <c:dPt>
            <c:idx val="52"/>
            <c:invertIfNegative val="0"/>
            <c:bubble3D val="0"/>
            <c:extLst>
              <c:ext xmlns:c16="http://schemas.microsoft.com/office/drawing/2014/chart" uri="{C3380CC4-5D6E-409C-BE32-E72D297353CC}">
                <c16:uniqueId val="{00000038-6B2A-49AC-9083-8AE682C722A8}"/>
              </c:ext>
            </c:extLst>
          </c:dPt>
          <c:dPt>
            <c:idx val="53"/>
            <c:invertIfNegative val="0"/>
            <c:bubble3D val="0"/>
            <c:extLst>
              <c:ext xmlns:c16="http://schemas.microsoft.com/office/drawing/2014/chart" uri="{C3380CC4-5D6E-409C-BE32-E72D297353CC}">
                <c16:uniqueId val="{00000039-6B2A-49AC-9083-8AE682C722A8}"/>
              </c:ext>
            </c:extLst>
          </c:dPt>
          <c:dPt>
            <c:idx val="54"/>
            <c:invertIfNegative val="0"/>
            <c:bubble3D val="0"/>
            <c:extLst>
              <c:ext xmlns:c16="http://schemas.microsoft.com/office/drawing/2014/chart" uri="{C3380CC4-5D6E-409C-BE32-E72D297353CC}">
                <c16:uniqueId val="{0000003A-6B2A-49AC-9083-8AE682C722A8}"/>
              </c:ext>
            </c:extLst>
          </c:dPt>
          <c:dPt>
            <c:idx val="55"/>
            <c:invertIfNegative val="0"/>
            <c:bubble3D val="0"/>
            <c:extLst>
              <c:ext xmlns:c16="http://schemas.microsoft.com/office/drawing/2014/chart" uri="{C3380CC4-5D6E-409C-BE32-E72D297353CC}">
                <c16:uniqueId val="{0000003B-6B2A-49AC-9083-8AE682C722A8}"/>
              </c:ext>
            </c:extLst>
          </c:dPt>
          <c:dPt>
            <c:idx val="56"/>
            <c:invertIfNegative val="0"/>
            <c:bubble3D val="0"/>
            <c:extLst>
              <c:ext xmlns:c16="http://schemas.microsoft.com/office/drawing/2014/chart" uri="{C3380CC4-5D6E-409C-BE32-E72D297353CC}">
                <c16:uniqueId val="{0000003C-6B2A-49AC-9083-8AE682C722A8}"/>
              </c:ext>
            </c:extLst>
          </c:dPt>
          <c:dPt>
            <c:idx val="57"/>
            <c:invertIfNegative val="0"/>
            <c:bubble3D val="0"/>
            <c:spPr>
              <a:solidFill>
                <a:srgbClr val="595959"/>
              </a:solidFill>
            </c:spPr>
            <c:extLst>
              <c:ext xmlns:c16="http://schemas.microsoft.com/office/drawing/2014/chart" uri="{C3380CC4-5D6E-409C-BE32-E72D297353CC}">
                <c16:uniqueId val="{0000003E-6B2A-49AC-9083-8AE682C722A8}"/>
              </c:ext>
            </c:extLst>
          </c:dPt>
          <c:dLbls>
            <c:dLbl>
              <c:idx val="9"/>
              <c:layout>
                <c:manualLayout>
                  <c:x val="-3.9197084655042807E-17"/>
                  <c:y val="-9.1722094830423845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B2A-49AC-9083-8AE682C722A8}"/>
                </c:ext>
              </c:extLst>
            </c:dLbl>
            <c:dLbl>
              <c:idx val="21"/>
              <c:layout>
                <c:manualLayout>
                  <c:x val="-1.2828284987926843E-2"/>
                  <c:y val="-3.5277728780932251E-3"/>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6B2A-49AC-9083-8AE682C722A8}"/>
                </c:ext>
              </c:extLst>
            </c:dLbl>
            <c:dLbl>
              <c:idx val="33"/>
              <c:layout>
                <c:manualLayout>
                  <c:x val="-6.4141424939634616E-3"/>
                  <c:y val="-3.8805501659025472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6B2A-49AC-9083-8AE682C722A8}"/>
                </c:ext>
              </c:extLst>
            </c:dLbl>
            <c:dLbl>
              <c:idx val="45"/>
              <c:layout>
                <c:manualLayout>
                  <c:x val="-1.5678833862017123E-16"/>
                  <c:y val="-7.4083230439957723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6B2A-49AC-9083-8AE682C722A8}"/>
                </c:ext>
              </c:extLst>
            </c:dLbl>
            <c:dLbl>
              <c:idx val="57"/>
              <c:layout>
                <c:manualLayout>
                  <c:x val="-8.5521899919511774E-3"/>
                  <c:y val="-4.9388820293305151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6B2A-49AC-9083-8AE682C722A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'F43'!$A$7:$B$64</c:f>
              <c:multiLvlStrCache>
                <c:ptCount val="5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lvl>
                <c:lvl>
                  <c:pt idx="0">
                    <c:v>2017</c:v>
                  </c:pt>
                  <c:pt idx="12">
                    <c:v>2018</c:v>
                  </c:pt>
                  <c:pt idx="24">
                    <c:v>2019</c:v>
                  </c:pt>
                  <c:pt idx="36">
                    <c:v>2020</c:v>
                  </c:pt>
                  <c:pt idx="48">
                    <c:v>2021</c:v>
                  </c:pt>
                </c:lvl>
              </c:multiLvlStrCache>
            </c:multiLvlStrRef>
          </c:cat>
          <c:val>
            <c:numRef>
              <c:f>'F43'!$G$7:$G$64</c:f>
              <c:numCache>
                <c:formatCode>0.00</c:formatCode>
                <c:ptCount val="58"/>
                <c:pt idx="0">
                  <c:v>20.316648618559601</c:v>
                </c:pt>
                <c:pt idx="1">
                  <c:v>20.185248227456299</c:v>
                </c:pt>
                <c:pt idx="2">
                  <c:v>19.9528977987001</c:v>
                </c:pt>
                <c:pt idx="3">
                  <c:v>19.929863168853</c:v>
                </c:pt>
                <c:pt idx="4">
                  <c:v>19.811429490648699</c:v>
                </c:pt>
                <c:pt idx="5">
                  <c:v>19.614033675485</c:v>
                </c:pt>
                <c:pt idx="6">
                  <c:v>19.4302520234478</c:v>
                </c:pt>
                <c:pt idx="7">
                  <c:v>19.411518450918098</c:v>
                </c:pt>
                <c:pt idx="8">
                  <c:v>19.619501444115301</c:v>
                </c:pt>
                <c:pt idx="9">
                  <c:v>19.650401699394699</c:v>
                </c:pt>
                <c:pt idx="10">
                  <c:v>19.543791125869902</c:v>
                </c:pt>
                <c:pt idx="11">
                  <c:v>19.603141331868301</c:v>
                </c:pt>
                <c:pt idx="12">
                  <c:v>20.218494987453798</c:v>
                </c:pt>
                <c:pt idx="13">
                  <c:v>21.072608366488598</c:v>
                </c:pt>
                <c:pt idx="14">
                  <c:v>21.289028816571602</c:v>
                </c:pt>
                <c:pt idx="15">
                  <c:v>21.4639970159608</c:v>
                </c:pt>
                <c:pt idx="16">
                  <c:v>21.7732868471284</c:v>
                </c:pt>
                <c:pt idx="17">
                  <c:v>22.026792231894099</c:v>
                </c:pt>
                <c:pt idx="18">
                  <c:v>22.230578579961598</c:v>
                </c:pt>
                <c:pt idx="19">
                  <c:v>22.5784208367064</c:v>
                </c:pt>
                <c:pt idx="20">
                  <c:v>22.780896261293499</c:v>
                </c:pt>
                <c:pt idx="21">
                  <c:v>22.9450260923184</c:v>
                </c:pt>
                <c:pt idx="22">
                  <c:v>22.7997527940224</c:v>
                </c:pt>
                <c:pt idx="23">
                  <c:v>22.380596883694299</c:v>
                </c:pt>
                <c:pt idx="24">
                  <c:v>22.295767298071201</c:v>
                </c:pt>
                <c:pt idx="25">
                  <c:v>22.759719532601199</c:v>
                </c:pt>
                <c:pt idx="26">
                  <c:v>23.2006815954982</c:v>
                </c:pt>
                <c:pt idx="27">
                  <c:v>23.059393470323801</c:v>
                </c:pt>
                <c:pt idx="28">
                  <c:v>23.1287778322361</c:v>
                </c:pt>
                <c:pt idx="29">
                  <c:v>22.954944083781999</c:v>
                </c:pt>
                <c:pt idx="30">
                  <c:v>22.879994365858501</c:v>
                </c:pt>
                <c:pt idx="31">
                  <c:v>22.7267399582</c:v>
                </c:pt>
                <c:pt idx="32">
                  <c:v>22.646126842998001</c:v>
                </c:pt>
                <c:pt idx="33">
                  <c:v>22.502042553353299</c:v>
                </c:pt>
                <c:pt idx="34">
                  <c:v>22.311081601974202</c:v>
                </c:pt>
                <c:pt idx="35">
                  <c:v>22.334668417067601</c:v>
                </c:pt>
                <c:pt idx="36">
                  <c:v>22.340866883320601</c:v>
                </c:pt>
                <c:pt idx="37">
                  <c:v>22.085109637402802</c:v>
                </c:pt>
                <c:pt idx="38">
                  <c:v>20.5635850617846</c:v>
                </c:pt>
                <c:pt idx="39">
                  <c:v>17.500830782085401</c:v>
                </c:pt>
                <c:pt idx="40">
                  <c:v>18.541522686523301</c:v>
                </c:pt>
                <c:pt idx="41">
                  <c:v>19.890101055982999</c:v>
                </c:pt>
                <c:pt idx="42">
                  <c:v>20.852625077635899</c:v>
                </c:pt>
                <c:pt idx="43">
                  <c:v>20.732680084227098</c:v>
                </c:pt>
                <c:pt idx="44">
                  <c:v>20.538952514968301</c:v>
                </c:pt>
                <c:pt idx="45">
                  <c:v>20.232262953940602</c:v>
                </c:pt>
                <c:pt idx="46">
                  <c:v>19.425889162127898</c:v>
                </c:pt>
                <c:pt idx="47">
                  <c:v>19.5030867948817</c:v>
                </c:pt>
                <c:pt idx="48">
                  <c:v>20.350242515390601</c:v>
                </c:pt>
                <c:pt idx="49">
                  <c:v>21.0553653003685</c:v>
                </c:pt>
                <c:pt idx="50">
                  <c:v>21.388064563347701</c:v>
                </c:pt>
                <c:pt idx="51">
                  <c:v>21.353733979034299</c:v>
                </c:pt>
                <c:pt idx="52">
                  <c:v>21.365320721498801</c:v>
                </c:pt>
                <c:pt idx="53">
                  <c:v>21.254287428783002</c:v>
                </c:pt>
                <c:pt idx="54">
                  <c:v>21.045642789441199</c:v>
                </c:pt>
                <c:pt idx="55">
                  <c:v>20.9242154852993</c:v>
                </c:pt>
                <c:pt idx="56">
                  <c:v>20.7185874194784</c:v>
                </c:pt>
                <c:pt idx="57">
                  <c:v>20.459216329717201</c:v>
                </c:pt>
              </c:numCache>
            </c:numRef>
          </c:val>
          <c:extLst>
            <c:ext xmlns:c16="http://schemas.microsoft.com/office/drawing/2014/chart" uri="{C3380CC4-5D6E-409C-BE32-E72D297353CC}">
              <c16:uniqueId val="{0000003F-6B2A-49AC-9083-8AE682C722A8}"/>
            </c:ext>
          </c:extLst>
        </c:ser>
        <c:ser>
          <c:idx val="1"/>
          <c:order val="1"/>
          <c:tx>
            <c:v>Nacional</c:v>
          </c:tx>
          <c:spPr>
            <a:solidFill>
              <a:srgbClr val="E5D8B7"/>
            </a:solidFill>
          </c:spPr>
          <c:invertIfNegative val="0"/>
          <c:dPt>
            <c:idx val="0"/>
            <c:invertIfNegative val="0"/>
            <c:bubble3D val="0"/>
            <c:extLst>
              <c:ext xmlns:c16="http://schemas.microsoft.com/office/drawing/2014/chart" uri="{C3380CC4-5D6E-409C-BE32-E72D297353CC}">
                <c16:uniqueId val="{00000040-6B2A-49AC-9083-8AE682C722A8}"/>
              </c:ext>
            </c:extLst>
          </c:dPt>
          <c:dPt>
            <c:idx val="1"/>
            <c:invertIfNegative val="0"/>
            <c:bubble3D val="0"/>
            <c:extLst>
              <c:ext xmlns:c16="http://schemas.microsoft.com/office/drawing/2014/chart" uri="{C3380CC4-5D6E-409C-BE32-E72D297353CC}">
                <c16:uniqueId val="{00000041-6B2A-49AC-9083-8AE682C722A8}"/>
              </c:ext>
            </c:extLst>
          </c:dPt>
          <c:dPt>
            <c:idx val="2"/>
            <c:invertIfNegative val="0"/>
            <c:bubble3D val="0"/>
            <c:extLst>
              <c:ext xmlns:c16="http://schemas.microsoft.com/office/drawing/2014/chart" uri="{C3380CC4-5D6E-409C-BE32-E72D297353CC}">
                <c16:uniqueId val="{00000042-6B2A-49AC-9083-8AE682C722A8}"/>
              </c:ext>
            </c:extLst>
          </c:dPt>
          <c:dPt>
            <c:idx val="3"/>
            <c:invertIfNegative val="0"/>
            <c:bubble3D val="0"/>
            <c:extLst>
              <c:ext xmlns:c16="http://schemas.microsoft.com/office/drawing/2014/chart" uri="{C3380CC4-5D6E-409C-BE32-E72D297353CC}">
                <c16:uniqueId val="{00000043-6B2A-49AC-9083-8AE682C722A8}"/>
              </c:ext>
            </c:extLst>
          </c:dPt>
          <c:dPt>
            <c:idx val="4"/>
            <c:invertIfNegative val="0"/>
            <c:bubble3D val="0"/>
            <c:extLst>
              <c:ext xmlns:c16="http://schemas.microsoft.com/office/drawing/2014/chart" uri="{C3380CC4-5D6E-409C-BE32-E72D297353CC}">
                <c16:uniqueId val="{00000044-6B2A-49AC-9083-8AE682C722A8}"/>
              </c:ext>
            </c:extLst>
          </c:dPt>
          <c:dPt>
            <c:idx val="5"/>
            <c:invertIfNegative val="0"/>
            <c:bubble3D val="0"/>
            <c:extLst>
              <c:ext xmlns:c16="http://schemas.microsoft.com/office/drawing/2014/chart" uri="{C3380CC4-5D6E-409C-BE32-E72D297353CC}">
                <c16:uniqueId val="{00000045-6B2A-49AC-9083-8AE682C722A8}"/>
              </c:ext>
            </c:extLst>
          </c:dPt>
          <c:dPt>
            <c:idx val="6"/>
            <c:invertIfNegative val="0"/>
            <c:bubble3D val="0"/>
            <c:extLst>
              <c:ext xmlns:c16="http://schemas.microsoft.com/office/drawing/2014/chart" uri="{C3380CC4-5D6E-409C-BE32-E72D297353CC}">
                <c16:uniqueId val="{00000046-6B2A-49AC-9083-8AE682C722A8}"/>
              </c:ext>
            </c:extLst>
          </c:dPt>
          <c:dPt>
            <c:idx val="7"/>
            <c:invertIfNegative val="0"/>
            <c:bubble3D val="0"/>
            <c:extLst>
              <c:ext xmlns:c16="http://schemas.microsoft.com/office/drawing/2014/chart" uri="{C3380CC4-5D6E-409C-BE32-E72D297353CC}">
                <c16:uniqueId val="{00000047-6B2A-49AC-9083-8AE682C722A8}"/>
              </c:ext>
            </c:extLst>
          </c:dPt>
          <c:dPt>
            <c:idx val="8"/>
            <c:invertIfNegative val="0"/>
            <c:bubble3D val="0"/>
            <c:extLst>
              <c:ext xmlns:c16="http://schemas.microsoft.com/office/drawing/2014/chart" uri="{C3380CC4-5D6E-409C-BE32-E72D297353CC}">
                <c16:uniqueId val="{00000048-6B2A-49AC-9083-8AE682C722A8}"/>
              </c:ext>
            </c:extLst>
          </c:dPt>
          <c:dPt>
            <c:idx val="9"/>
            <c:invertIfNegative val="0"/>
            <c:bubble3D val="0"/>
            <c:spPr>
              <a:solidFill>
                <a:srgbClr val="FFC000"/>
              </a:solidFill>
            </c:spPr>
            <c:extLst>
              <c:ext xmlns:c16="http://schemas.microsoft.com/office/drawing/2014/chart" uri="{C3380CC4-5D6E-409C-BE32-E72D297353CC}">
                <c16:uniqueId val="{0000004A-6B2A-49AC-9083-8AE682C722A8}"/>
              </c:ext>
            </c:extLst>
          </c:dPt>
          <c:dPt>
            <c:idx val="10"/>
            <c:invertIfNegative val="0"/>
            <c:bubble3D val="0"/>
            <c:extLst>
              <c:ext xmlns:c16="http://schemas.microsoft.com/office/drawing/2014/chart" uri="{C3380CC4-5D6E-409C-BE32-E72D297353CC}">
                <c16:uniqueId val="{0000004B-6B2A-49AC-9083-8AE682C722A8}"/>
              </c:ext>
            </c:extLst>
          </c:dPt>
          <c:dPt>
            <c:idx val="11"/>
            <c:invertIfNegative val="0"/>
            <c:bubble3D val="0"/>
            <c:extLst>
              <c:ext xmlns:c16="http://schemas.microsoft.com/office/drawing/2014/chart" uri="{C3380CC4-5D6E-409C-BE32-E72D297353CC}">
                <c16:uniqueId val="{0000004C-6B2A-49AC-9083-8AE682C722A8}"/>
              </c:ext>
            </c:extLst>
          </c:dPt>
          <c:dPt>
            <c:idx val="12"/>
            <c:invertIfNegative val="0"/>
            <c:bubble3D val="0"/>
            <c:extLst>
              <c:ext xmlns:c16="http://schemas.microsoft.com/office/drawing/2014/chart" uri="{C3380CC4-5D6E-409C-BE32-E72D297353CC}">
                <c16:uniqueId val="{0000004D-6B2A-49AC-9083-8AE682C722A8}"/>
              </c:ext>
            </c:extLst>
          </c:dPt>
          <c:dPt>
            <c:idx val="13"/>
            <c:invertIfNegative val="0"/>
            <c:bubble3D val="0"/>
            <c:extLst>
              <c:ext xmlns:c16="http://schemas.microsoft.com/office/drawing/2014/chart" uri="{C3380CC4-5D6E-409C-BE32-E72D297353CC}">
                <c16:uniqueId val="{0000004E-6B2A-49AC-9083-8AE682C722A8}"/>
              </c:ext>
            </c:extLst>
          </c:dPt>
          <c:dPt>
            <c:idx val="14"/>
            <c:invertIfNegative val="0"/>
            <c:bubble3D val="0"/>
            <c:extLst>
              <c:ext xmlns:c16="http://schemas.microsoft.com/office/drawing/2014/chart" uri="{C3380CC4-5D6E-409C-BE32-E72D297353CC}">
                <c16:uniqueId val="{0000004F-6B2A-49AC-9083-8AE682C722A8}"/>
              </c:ext>
            </c:extLst>
          </c:dPt>
          <c:dPt>
            <c:idx val="15"/>
            <c:invertIfNegative val="0"/>
            <c:bubble3D val="0"/>
            <c:extLst>
              <c:ext xmlns:c16="http://schemas.microsoft.com/office/drawing/2014/chart" uri="{C3380CC4-5D6E-409C-BE32-E72D297353CC}">
                <c16:uniqueId val="{00000050-6B2A-49AC-9083-8AE682C722A8}"/>
              </c:ext>
            </c:extLst>
          </c:dPt>
          <c:dPt>
            <c:idx val="16"/>
            <c:invertIfNegative val="0"/>
            <c:bubble3D val="0"/>
            <c:extLst>
              <c:ext xmlns:c16="http://schemas.microsoft.com/office/drawing/2014/chart" uri="{C3380CC4-5D6E-409C-BE32-E72D297353CC}">
                <c16:uniqueId val="{00000051-6B2A-49AC-9083-8AE682C722A8}"/>
              </c:ext>
            </c:extLst>
          </c:dPt>
          <c:dPt>
            <c:idx val="17"/>
            <c:invertIfNegative val="0"/>
            <c:bubble3D val="0"/>
            <c:extLst>
              <c:ext xmlns:c16="http://schemas.microsoft.com/office/drawing/2014/chart" uri="{C3380CC4-5D6E-409C-BE32-E72D297353CC}">
                <c16:uniqueId val="{00000052-6B2A-49AC-9083-8AE682C722A8}"/>
              </c:ext>
            </c:extLst>
          </c:dPt>
          <c:dPt>
            <c:idx val="18"/>
            <c:invertIfNegative val="0"/>
            <c:bubble3D val="0"/>
            <c:extLst>
              <c:ext xmlns:c16="http://schemas.microsoft.com/office/drawing/2014/chart" uri="{C3380CC4-5D6E-409C-BE32-E72D297353CC}">
                <c16:uniqueId val="{00000053-6B2A-49AC-9083-8AE682C722A8}"/>
              </c:ext>
            </c:extLst>
          </c:dPt>
          <c:dPt>
            <c:idx val="19"/>
            <c:invertIfNegative val="0"/>
            <c:bubble3D val="0"/>
            <c:extLst>
              <c:ext xmlns:c16="http://schemas.microsoft.com/office/drawing/2014/chart" uri="{C3380CC4-5D6E-409C-BE32-E72D297353CC}">
                <c16:uniqueId val="{00000054-6B2A-49AC-9083-8AE682C722A8}"/>
              </c:ext>
            </c:extLst>
          </c:dPt>
          <c:dPt>
            <c:idx val="20"/>
            <c:invertIfNegative val="0"/>
            <c:bubble3D val="0"/>
            <c:extLst>
              <c:ext xmlns:c16="http://schemas.microsoft.com/office/drawing/2014/chart" uri="{C3380CC4-5D6E-409C-BE32-E72D297353CC}">
                <c16:uniqueId val="{00000055-6B2A-49AC-9083-8AE682C722A8}"/>
              </c:ext>
            </c:extLst>
          </c:dPt>
          <c:dPt>
            <c:idx val="21"/>
            <c:invertIfNegative val="0"/>
            <c:bubble3D val="0"/>
            <c:spPr>
              <a:solidFill>
                <a:srgbClr val="FFC000"/>
              </a:solidFill>
            </c:spPr>
            <c:extLst>
              <c:ext xmlns:c16="http://schemas.microsoft.com/office/drawing/2014/chart" uri="{C3380CC4-5D6E-409C-BE32-E72D297353CC}">
                <c16:uniqueId val="{00000057-6B2A-49AC-9083-8AE682C722A8}"/>
              </c:ext>
            </c:extLst>
          </c:dPt>
          <c:dPt>
            <c:idx val="22"/>
            <c:invertIfNegative val="0"/>
            <c:bubble3D val="0"/>
            <c:extLst>
              <c:ext xmlns:c16="http://schemas.microsoft.com/office/drawing/2014/chart" uri="{C3380CC4-5D6E-409C-BE32-E72D297353CC}">
                <c16:uniqueId val="{00000058-6B2A-49AC-9083-8AE682C722A8}"/>
              </c:ext>
            </c:extLst>
          </c:dPt>
          <c:dPt>
            <c:idx val="23"/>
            <c:invertIfNegative val="0"/>
            <c:bubble3D val="0"/>
            <c:extLst>
              <c:ext xmlns:c16="http://schemas.microsoft.com/office/drawing/2014/chart" uri="{C3380CC4-5D6E-409C-BE32-E72D297353CC}">
                <c16:uniqueId val="{00000059-6B2A-49AC-9083-8AE682C722A8}"/>
              </c:ext>
            </c:extLst>
          </c:dPt>
          <c:dPt>
            <c:idx val="24"/>
            <c:invertIfNegative val="0"/>
            <c:bubble3D val="0"/>
            <c:extLst>
              <c:ext xmlns:c16="http://schemas.microsoft.com/office/drawing/2014/chart" uri="{C3380CC4-5D6E-409C-BE32-E72D297353CC}">
                <c16:uniqueId val="{0000005A-6B2A-49AC-9083-8AE682C722A8}"/>
              </c:ext>
            </c:extLst>
          </c:dPt>
          <c:dPt>
            <c:idx val="25"/>
            <c:invertIfNegative val="0"/>
            <c:bubble3D val="0"/>
            <c:extLst>
              <c:ext xmlns:c16="http://schemas.microsoft.com/office/drawing/2014/chart" uri="{C3380CC4-5D6E-409C-BE32-E72D297353CC}">
                <c16:uniqueId val="{0000005B-6B2A-49AC-9083-8AE682C722A8}"/>
              </c:ext>
            </c:extLst>
          </c:dPt>
          <c:dPt>
            <c:idx val="26"/>
            <c:invertIfNegative val="0"/>
            <c:bubble3D val="0"/>
            <c:extLst>
              <c:ext xmlns:c16="http://schemas.microsoft.com/office/drawing/2014/chart" uri="{C3380CC4-5D6E-409C-BE32-E72D297353CC}">
                <c16:uniqueId val="{0000005C-6B2A-49AC-9083-8AE682C722A8}"/>
              </c:ext>
            </c:extLst>
          </c:dPt>
          <c:dPt>
            <c:idx val="27"/>
            <c:invertIfNegative val="0"/>
            <c:bubble3D val="0"/>
            <c:extLst>
              <c:ext xmlns:c16="http://schemas.microsoft.com/office/drawing/2014/chart" uri="{C3380CC4-5D6E-409C-BE32-E72D297353CC}">
                <c16:uniqueId val="{0000005D-6B2A-49AC-9083-8AE682C722A8}"/>
              </c:ext>
            </c:extLst>
          </c:dPt>
          <c:dPt>
            <c:idx val="28"/>
            <c:invertIfNegative val="0"/>
            <c:bubble3D val="0"/>
            <c:extLst>
              <c:ext xmlns:c16="http://schemas.microsoft.com/office/drawing/2014/chart" uri="{C3380CC4-5D6E-409C-BE32-E72D297353CC}">
                <c16:uniqueId val="{0000005E-6B2A-49AC-9083-8AE682C722A8}"/>
              </c:ext>
            </c:extLst>
          </c:dPt>
          <c:dPt>
            <c:idx val="29"/>
            <c:invertIfNegative val="0"/>
            <c:bubble3D val="0"/>
            <c:extLst>
              <c:ext xmlns:c16="http://schemas.microsoft.com/office/drawing/2014/chart" uri="{C3380CC4-5D6E-409C-BE32-E72D297353CC}">
                <c16:uniqueId val="{0000005F-6B2A-49AC-9083-8AE682C722A8}"/>
              </c:ext>
            </c:extLst>
          </c:dPt>
          <c:dPt>
            <c:idx val="30"/>
            <c:invertIfNegative val="0"/>
            <c:bubble3D val="0"/>
            <c:extLst>
              <c:ext xmlns:c16="http://schemas.microsoft.com/office/drawing/2014/chart" uri="{C3380CC4-5D6E-409C-BE32-E72D297353CC}">
                <c16:uniqueId val="{00000060-6B2A-49AC-9083-8AE682C722A8}"/>
              </c:ext>
            </c:extLst>
          </c:dPt>
          <c:dPt>
            <c:idx val="31"/>
            <c:invertIfNegative val="0"/>
            <c:bubble3D val="0"/>
            <c:extLst>
              <c:ext xmlns:c16="http://schemas.microsoft.com/office/drawing/2014/chart" uri="{C3380CC4-5D6E-409C-BE32-E72D297353CC}">
                <c16:uniqueId val="{00000061-6B2A-49AC-9083-8AE682C722A8}"/>
              </c:ext>
            </c:extLst>
          </c:dPt>
          <c:dPt>
            <c:idx val="32"/>
            <c:invertIfNegative val="0"/>
            <c:bubble3D val="0"/>
            <c:extLst>
              <c:ext xmlns:c16="http://schemas.microsoft.com/office/drawing/2014/chart" uri="{C3380CC4-5D6E-409C-BE32-E72D297353CC}">
                <c16:uniqueId val="{00000062-6B2A-49AC-9083-8AE682C722A8}"/>
              </c:ext>
            </c:extLst>
          </c:dPt>
          <c:dPt>
            <c:idx val="33"/>
            <c:invertIfNegative val="0"/>
            <c:bubble3D val="0"/>
            <c:spPr>
              <a:solidFill>
                <a:srgbClr val="FFC000"/>
              </a:solidFill>
            </c:spPr>
            <c:extLst>
              <c:ext xmlns:c16="http://schemas.microsoft.com/office/drawing/2014/chart" uri="{C3380CC4-5D6E-409C-BE32-E72D297353CC}">
                <c16:uniqueId val="{00000064-6B2A-49AC-9083-8AE682C722A8}"/>
              </c:ext>
            </c:extLst>
          </c:dPt>
          <c:dPt>
            <c:idx val="34"/>
            <c:invertIfNegative val="0"/>
            <c:bubble3D val="0"/>
            <c:extLst>
              <c:ext xmlns:c16="http://schemas.microsoft.com/office/drawing/2014/chart" uri="{C3380CC4-5D6E-409C-BE32-E72D297353CC}">
                <c16:uniqueId val="{00000065-6B2A-49AC-9083-8AE682C722A8}"/>
              </c:ext>
            </c:extLst>
          </c:dPt>
          <c:dPt>
            <c:idx val="35"/>
            <c:invertIfNegative val="0"/>
            <c:bubble3D val="0"/>
            <c:extLst>
              <c:ext xmlns:c16="http://schemas.microsoft.com/office/drawing/2014/chart" uri="{C3380CC4-5D6E-409C-BE32-E72D297353CC}">
                <c16:uniqueId val="{00000066-6B2A-49AC-9083-8AE682C722A8}"/>
              </c:ext>
            </c:extLst>
          </c:dPt>
          <c:dPt>
            <c:idx val="36"/>
            <c:invertIfNegative val="0"/>
            <c:bubble3D val="0"/>
            <c:extLst>
              <c:ext xmlns:c16="http://schemas.microsoft.com/office/drawing/2014/chart" uri="{C3380CC4-5D6E-409C-BE32-E72D297353CC}">
                <c16:uniqueId val="{00000067-6B2A-49AC-9083-8AE682C722A8}"/>
              </c:ext>
            </c:extLst>
          </c:dPt>
          <c:dPt>
            <c:idx val="37"/>
            <c:invertIfNegative val="0"/>
            <c:bubble3D val="0"/>
            <c:extLst>
              <c:ext xmlns:c16="http://schemas.microsoft.com/office/drawing/2014/chart" uri="{C3380CC4-5D6E-409C-BE32-E72D297353CC}">
                <c16:uniqueId val="{00000068-6B2A-49AC-9083-8AE682C722A8}"/>
              </c:ext>
            </c:extLst>
          </c:dPt>
          <c:dPt>
            <c:idx val="38"/>
            <c:invertIfNegative val="0"/>
            <c:bubble3D val="0"/>
            <c:extLst>
              <c:ext xmlns:c16="http://schemas.microsoft.com/office/drawing/2014/chart" uri="{C3380CC4-5D6E-409C-BE32-E72D297353CC}">
                <c16:uniqueId val="{00000069-6B2A-49AC-9083-8AE682C722A8}"/>
              </c:ext>
            </c:extLst>
          </c:dPt>
          <c:dPt>
            <c:idx val="39"/>
            <c:invertIfNegative val="0"/>
            <c:bubble3D val="0"/>
            <c:extLst>
              <c:ext xmlns:c16="http://schemas.microsoft.com/office/drawing/2014/chart" uri="{C3380CC4-5D6E-409C-BE32-E72D297353CC}">
                <c16:uniqueId val="{0000006A-6B2A-49AC-9083-8AE682C722A8}"/>
              </c:ext>
            </c:extLst>
          </c:dPt>
          <c:dPt>
            <c:idx val="40"/>
            <c:invertIfNegative val="0"/>
            <c:bubble3D val="0"/>
            <c:extLst>
              <c:ext xmlns:c16="http://schemas.microsoft.com/office/drawing/2014/chart" uri="{C3380CC4-5D6E-409C-BE32-E72D297353CC}">
                <c16:uniqueId val="{0000006B-6B2A-49AC-9083-8AE682C722A8}"/>
              </c:ext>
            </c:extLst>
          </c:dPt>
          <c:dPt>
            <c:idx val="41"/>
            <c:invertIfNegative val="0"/>
            <c:bubble3D val="0"/>
            <c:extLst>
              <c:ext xmlns:c16="http://schemas.microsoft.com/office/drawing/2014/chart" uri="{C3380CC4-5D6E-409C-BE32-E72D297353CC}">
                <c16:uniqueId val="{0000006C-6B2A-49AC-9083-8AE682C722A8}"/>
              </c:ext>
            </c:extLst>
          </c:dPt>
          <c:dPt>
            <c:idx val="42"/>
            <c:invertIfNegative val="0"/>
            <c:bubble3D val="0"/>
            <c:extLst>
              <c:ext xmlns:c16="http://schemas.microsoft.com/office/drawing/2014/chart" uri="{C3380CC4-5D6E-409C-BE32-E72D297353CC}">
                <c16:uniqueId val="{0000006D-6B2A-49AC-9083-8AE682C722A8}"/>
              </c:ext>
            </c:extLst>
          </c:dPt>
          <c:dPt>
            <c:idx val="43"/>
            <c:invertIfNegative val="0"/>
            <c:bubble3D val="0"/>
            <c:extLst>
              <c:ext xmlns:c16="http://schemas.microsoft.com/office/drawing/2014/chart" uri="{C3380CC4-5D6E-409C-BE32-E72D297353CC}">
                <c16:uniqueId val="{0000006E-6B2A-49AC-9083-8AE682C722A8}"/>
              </c:ext>
            </c:extLst>
          </c:dPt>
          <c:dPt>
            <c:idx val="44"/>
            <c:invertIfNegative val="0"/>
            <c:bubble3D val="0"/>
            <c:extLst>
              <c:ext xmlns:c16="http://schemas.microsoft.com/office/drawing/2014/chart" uri="{C3380CC4-5D6E-409C-BE32-E72D297353CC}">
                <c16:uniqueId val="{0000006F-6B2A-49AC-9083-8AE682C722A8}"/>
              </c:ext>
            </c:extLst>
          </c:dPt>
          <c:dPt>
            <c:idx val="45"/>
            <c:invertIfNegative val="0"/>
            <c:bubble3D val="0"/>
            <c:spPr>
              <a:solidFill>
                <a:srgbClr val="FFC000"/>
              </a:solidFill>
            </c:spPr>
            <c:extLst>
              <c:ext xmlns:c16="http://schemas.microsoft.com/office/drawing/2014/chart" uri="{C3380CC4-5D6E-409C-BE32-E72D297353CC}">
                <c16:uniqueId val="{00000071-6B2A-49AC-9083-8AE682C722A8}"/>
              </c:ext>
            </c:extLst>
          </c:dPt>
          <c:dPt>
            <c:idx val="46"/>
            <c:invertIfNegative val="0"/>
            <c:bubble3D val="0"/>
            <c:extLst>
              <c:ext xmlns:c16="http://schemas.microsoft.com/office/drawing/2014/chart" uri="{C3380CC4-5D6E-409C-BE32-E72D297353CC}">
                <c16:uniqueId val="{00000072-6B2A-49AC-9083-8AE682C722A8}"/>
              </c:ext>
            </c:extLst>
          </c:dPt>
          <c:dPt>
            <c:idx val="47"/>
            <c:invertIfNegative val="0"/>
            <c:bubble3D val="0"/>
            <c:extLst>
              <c:ext xmlns:c16="http://schemas.microsoft.com/office/drawing/2014/chart" uri="{C3380CC4-5D6E-409C-BE32-E72D297353CC}">
                <c16:uniqueId val="{00000073-6B2A-49AC-9083-8AE682C722A8}"/>
              </c:ext>
            </c:extLst>
          </c:dPt>
          <c:dPt>
            <c:idx val="48"/>
            <c:invertIfNegative val="0"/>
            <c:bubble3D val="0"/>
            <c:extLst>
              <c:ext xmlns:c16="http://schemas.microsoft.com/office/drawing/2014/chart" uri="{C3380CC4-5D6E-409C-BE32-E72D297353CC}">
                <c16:uniqueId val="{00000074-6B2A-49AC-9083-8AE682C722A8}"/>
              </c:ext>
            </c:extLst>
          </c:dPt>
          <c:dPt>
            <c:idx val="49"/>
            <c:invertIfNegative val="0"/>
            <c:bubble3D val="0"/>
            <c:extLst>
              <c:ext xmlns:c16="http://schemas.microsoft.com/office/drawing/2014/chart" uri="{C3380CC4-5D6E-409C-BE32-E72D297353CC}">
                <c16:uniqueId val="{00000075-6B2A-49AC-9083-8AE682C722A8}"/>
              </c:ext>
            </c:extLst>
          </c:dPt>
          <c:dPt>
            <c:idx val="50"/>
            <c:invertIfNegative val="0"/>
            <c:bubble3D val="0"/>
            <c:extLst>
              <c:ext xmlns:c16="http://schemas.microsoft.com/office/drawing/2014/chart" uri="{C3380CC4-5D6E-409C-BE32-E72D297353CC}">
                <c16:uniqueId val="{00000076-6B2A-49AC-9083-8AE682C722A8}"/>
              </c:ext>
            </c:extLst>
          </c:dPt>
          <c:dPt>
            <c:idx val="51"/>
            <c:invertIfNegative val="0"/>
            <c:bubble3D val="0"/>
            <c:extLst>
              <c:ext xmlns:c16="http://schemas.microsoft.com/office/drawing/2014/chart" uri="{C3380CC4-5D6E-409C-BE32-E72D297353CC}">
                <c16:uniqueId val="{00000077-6B2A-49AC-9083-8AE682C722A8}"/>
              </c:ext>
            </c:extLst>
          </c:dPt>
          <c:dPt>
            <c:idx val="52"/>
            <c:invertIfNegative val="0"/>
            <c:bubble3D val="0"/>
            <c:extLst>
              <c:ext xmlns:c16="http://schemas.microsoft.com/office/drawing/2014/chart" uri="{C3380CC4-5D6E-409C-BE32-E72D297353CC}">
                <c16:uniqueId val="{00000078-6B2A-49AC-9083-8AE682C722A8}"/>
              </c:ext>
            </c:extLst>
          </c:dPt>
          <c:dPt>
            <c:idx val="53"/>
            <c:invertIfNegative val="0"/>
            <c:bubble3D val="0"/>
            <c:extLst>
              <c:ext xmlns:c16="http://schemas.microsoft.com/office/drawing/2014/chart" uri="{C3380CC4-5D6E-409C-BE32-E72D297353CC}">
                <c16:uniqueId val="{00000079-6B2A-49AC-9083-8AE682C722A8}"/>
              </c:ext>
            </c:extLst>
          </c:dPt>
          <c:dPt>
            <c:idx val="54"/>
            <c:invertIfNegative val="0"/>
            <c:bubble3D val="0"/>
            <c:extLst>
              <c:ext xmlns:c16="http://schemas.microsoft.com/office/drawing/2014/chart" uri="{C3380CC4-5D6E-409C-BE32-E72D297353CC}">
                <c16:uniqueId val="{0000007A-6B2A-49AC-9083-8AE682C722A8}"/>
              </c:ext>
            </c:extLst>
          </c:dPt>
          <c:dPt>
            <c:idx val="55"/>
            <c:invertIfNegative val="0"/>
            <c:bubble3D val="0"/>
            <c:extLst>
              <c:ext xmlns:c16="http://schemas.microsoft.com/office/drawing/2014/chart" uri="{C3380CC4-5D6E-409C-BE32-E72D297353CC}">
                <c16:uniqueId val="{0000007B-6B2A-49AC-9083-8AE682C722A8}"/>
              </c:ext>
            </c:extLst>
          </c:dPt>
          <c:dPt>
            <c:idx val="56"/>
            <c:invertIfNegative val="0"/>
            <c:bubble3D val="0"/>
            <c:extLst>
              <c:ext xmlns:c16="http://schemas.microsoft.com/office/drawing/2014/chart" uri="{C3380CC4-5D6E-409C-BE32-E72D297353CC}">
                <c16:uniqueId val="{0000007C-6B2A-49AC-9083-8AE682C722A8}"/>
              </c:ext>
            </c:extLst>
          </c:dPt>
          <c:dPt>
            <c:idx val="57"/>
            <c:invertIfNegative val="0"/>
            <c:bubble3D val="0"/>
            <c:spPr>
              <a:solidFill>
                <a:srgbClr val="FBBB27"/>
              </a:solidFill>
            </c:spPr>
            <c:extLst>
              <c:ext xmlns:c16="http://schemas.microsoft.com/office/drawing/2014/chart" uri="{C3380CC4-5D6E-409C-BE32-E72D297353CC}">
                <c16:uniqueId val="{0000007E-6B2A-49AC-9083-8AE682C722A8}"/>
              </c:ext>
            </c:extLst>
          </c:dPt>
          <c:dLbls>
            <c:dLbl>
              <c:idx val="9"/>
              <c:layout>
                <c:manualLayout>
                  <c:x val="0"/>
                  <c:y val="-5.9972138927584857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A-6B2A-49AC-9083-8AE682C722A8}"/>
                </c:ext>
              </c:extLst>
            </c:dLbl>
            <c:dLbl>
              <c:idx val="21"/>
              <c:layout>
                <c:manualLayout>
                  <c:x val="4.2760949959755887E-3"/>
                  <c:y val="-2.4694410146652575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6B2A-49AC-9083-8AE682C722A8}"/>
                </c:ext>
              </c:extLst>
            </c:dLbl>
            <c:dLbl>
              <c:idx val="33"/>
              <c:layout>
                <c:manualLayout>
                  <c:x val="4.2760949959755887E-3"/>
                  <c:y val="-6.3499911805678058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4-6B2A-49AC-9083-8AE682C722A8}"/>
                </c:ext>
              </c:extLst>
            </c:dLbl>
            <c:dLbl>
              <c:idx val="45"/>
              <c:layout>
                <c:manualLayout>
                  <c:x val="0"/>
                  <c:y val="-5.2916593171398407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1-6B2A-49AC-9083-8AE682C722A8}"/>
                </c:ext>
              </c:extLst>
            </c:dLbl>
            <c:dLbl>
              <c:idx val="57"/>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6B2A-49AC-9083-8AE682C722A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'F43'!$H$7:$H$64</c:f>
              <c:numCache>
                <c:formatCode>0.00</c:formatCode>
                <c:ptCount val="58"/>
                <c:pt idx="0">
                  <c:v>19.759346537808</c:v>
                </c:pt>
                <c:pt idx="1">
                  <c:v>19.456681910523201</c:v>
                </c:pt>
                <c:pt idx="2">
                  <c:v>19.256053660387899</c:v>
                </c:pt>
                <c:pt idx="3">
                  <c:v>19.225178512069501</c:v>
                </c:pt>
                <c:pt idx="4">
                  <c:v>19.125285416937999</c:v>
                </c:pt>
                <c:pt idx="5">
                  <c:v>18.951263042746099</c:v>
                </c:pt>
                <c:pt idx="6">
                  <c:v>18.770266631919998</c:v>
                </c:pt>
                <c:pt idx="7">
                  <c:v>18.769926321414001</c:v>
                </c:pt>
                <c:pt idx="8">
                  <c:v>18.982968307688399</c:v>
                </c:pt>
                <c:pt idx="9">
                  <c:v>19.0227136314309</c:v>
                </c:pt>
                <c:pt idx="10">
                  <c:v>18.947140976391101</c:v>
                </c:pt>
                <c:pt idx="11">
                  <c:v>19.0012522599684</c:v>
                </c:pt>
                <c:pt idx="12">
                  <c:v>19.5408951529554</c:v>
                </c:pt>
                <c:pt idx="13">
                  <c:v>20.218580937395799</c:v>
                </c:pt>
                <c:pt idx="14">
                  <c:v>20.418707876078201</c:v>
                </c:pt>
                <c:pt idx="15">
                  <c:v>20.607324322375099</c:v>
                </c:pt>
                <c:pt idx="16">
                  <c:v>20.8831989172647</c:v>
                </c:pt>
                <c:pt idx="17">
                  <c:v>21.042947723642399</c:v>
                </c:pt>
                <c:pt idx="18">
                  <c:v>21.3420143690735</c:v>
                </c:pt>
                <c:pt idx="19">
                  <c:v>21.815842972457101</c:v>
                </c:pt>
                <c:pt idx="20">
                  <c:v>22.018841721418799</c:v>
                </c:pt>
                <c:pt idx="21">
                  <c:v>22.134860587728699</c:v>
                </c:pt>
                <c:pt idx="22">
                  <c:v>21.9197435467626</c:v>
                </c:pt>
                <c:pt idx="23">
                  <c:v>21.430370746112199</c:v>
                </c:pt>
                <c:pt idx="24">
                  <c:v>21.088829315580799</c:v>
                </c:pt>
                <c:pt idx="25">
                  <c:v>21.5679746674789</c:v>
                </c:pt>
                <c:pt idx="26">
                  <c:v>22.046285988080001</c:v>
                </c:pt>
                <c:pt idx="27">
                  <c:v>21.789883045235602</c:v>
                </c:pt>
                <c:pt idx="28">
                  <c:v>21.763778459292801</c:v>
                </c:pt>
                <c:pt idx="29">
                  <c:v>21.624329218042899</c:v>
                </c:pt>
                <c:pt idx="30">
                  <c:v>21.620489364751599</c:v>
                </c:pt>
                <c:pt idx="31">
                  <c:v>21.496798482438798</c:v>
                </c:pt>
                <c:pt idx="32">
                  <c:v>21.533744631245</c:v>
                </c:pt>
                <c:pt idx="33">
                  <c:v>21.372956452638402</c:v>
                </c:pt>
                <c:pt idx="34">
                  <c:v>21.193366574945198</c:v>
                </c:pt>
                <c:pt idx="35">
                  <c:v>21.208642054641199</c:v>
                </c:pt>
                <c:pt idx="36">
                  <c:v>21.189720822548601</c:v>
                </c:pt>
                <c:pt idx="37">
                  <c:v>20.979227082087299</c:v>
                </c:pt>
                <c:pt idx="38">
                  <c:v>19.345745047224</c:v>
                </c:pt>
                <c:pt idx="39">
                  <c:v>16.502161174201699</c:v>
                </c:pt>
                <c:pt idx="40">
                  <c:v>17.693492793373199</c:v>
                </c:pt>
                <c:pt idx="41">
                  <c:v>19.1117155555248</c:v>
                </c:pt>
                <c:pt idx="42">
                  <c:v>20.0057944679948</c:v>
                </c:pt>
                <c:pt idx="43">
                  <c:v>19.927383811372099</c:v>
                </c:pt>
                <c:pt idx="44">
                  <c:v>19.81173076308</c:v>
                </c:pt>
                <c:pt idx="45">
                  <c:v>19.540152181203801</c:v>
                </c:pt>
                <c:pt idx="46">
                  <c:v>18.813116368974299</c:v>
                </c:pt>
                <c:pt idx="47">
                  <c:v>18.944698533283599</c:v>
                </c:pt>
                <c:pt idx="48">
                  <c:v>19.843227786297302</c:v>
                </c:pt>
                <c:pt idx="49">
                  <c:v>20.579292835470302</c:v>
                </c:pt>
                <c:pt idx="50">
                  <c:v>20.7777689609877</c:v>
                </c:pt>
                <c:pt idx="51">
                  <c:v>20.793823506754698</c:v>
                </c:pt>
                <c:pt idx="52">
                  <c:v>20.789091598937802</c:v>
                </c:pt>
                <c:pt idx="53">
                  <c:v>20.725114738711799</c:v>
                </c:pt>
                <c:pt idx="54">
                  <c:v>20.6187337067533</c:v>
                </c:pt>
                <c:pt idx="55">
                  <c:v>20.598954982933002</c:v>
                </c:pt>
                <c:pt idx="56">
                  <c:v>20.358178063868401</c:v>
                </c:pt>
                <c:pt idx="57">
                  <c:v>20.127537314709301</c:v>
                </c:pt>
              </c:numCache>
            </c:numRef>
          </c:val>
          <c:extLst>
            <c:ext xmlns:c16="http://schemas.microsoft.com/office/drawing/2014/chart" uri="{C3380CC4-5D6E-409C-BE32-E72D297353CC}">
              <c16:uniqueId val="{0000007F-6B2A-49AC-9083-8AE682C722A8}"/>
            </c:ext>
          </c:extLst>
        </c:ser>
        <c:dLbls>
          <c:showLegendKey val="0"/>
          <c:showVal val="0"/>
          <c:showCatName val="0"/>
          <c:showSerName val="0"/>
          <c:showPercent val="0"/>
          <c:showBubbleSize val="0"/>
        </c:dLbls>
        <c:gapWidth val="75"/>
        <c:overlap val="-25"/>
        <c:axId val="183674368"/>
        <c:axId val="183675904"/>
      </c:barChart>
      <c:catAx>
        <c:axId val="183674368"/>
        <c:scaling>
          <c:orientation val="minMax"/>
        </c:scaling>
        <c:delete val="0"/>
        <c:axPos val="b"/>
        <c:numFmt formatCode="General" sourceLinked="0"/>
        <c:majorTickMark val="none"/>
        <c:minorTickMark val="none"/>
        <c:tickLblPos val="low"/>
        <c:spPr>
          <a:ln/>
        </c:spPr>
        <c:crossAx val="183675904"/>
        <c:crosses val="autoZero"/>
        <c:auto val="1"/>
        <c:lblAlgn val="ctr"/>
        <c:lblOffset val="100"/>
        <c:tickLblSkip val="1"/>
        <c:tickMarkSkip val="2"/>
        <c:noMultiLvlLbl val="0"/>
      </c:catAx>
      <c:valAx>
        <c:axId val="183675904"/>
        <c:scaling>
          <c:orientation val="minMax"/>
          <c:max val="24"/>
          <c:min val="14.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Jalisco</c:v>
          </c:tx>
          <c:spPr>
            <a:solidFill>
              <a:srgbClr val="AFB7BC"/>
            </a:solidFill>
          </c:spPr>
          <c:invertIfNegative val="0"/>
          <c:dPt>
            <c:idx val="0"/>
            <c:invertIfNegative val="0"/>
            <c:bubble3D val="0"/>
            <c:extLst>
              <c:ext xmlns:c16="http://schemas.microsoft.com/office/drawing/2014/chart" uri="{C3380CC4-5D6E-409C-BE32-E72D297353CC}">
                <c16:uniqueId val="{00000000-5E22-4FE1-83DC-D8EBFBE680F7}"/>
              </c:ext>
            </c:extLst>
          </c:dPt>
          <c:dPt>
            <c:idx val="1"/>
            <c:invertIfNegative val="0"/>
            <c:bubble3D val="0"/>
            <c:extLst>
              <c:ext xmlns:c16="http://schemas.microsoft.com/office/drawing/2014/chart" uri="{C3380CC4-5D6E-409C-BE32-E72D297353CC}">
                <c16:uniqueId val="{00000001-5E22-4FE1-83DC-D8EBFBE680F7}"/>
              </c:ext>
            </c:extLst>
          </c:dPt>
          <c:dPt>
            <c:idx val="2"/>
            <c:invertIfNegative val="0"/>
            <c:bubble3D val="0"/>
            <c:extLst>
              <c:ext xmlns:c16="http://schemas.microsoft.com/office/drawing/2014/chart" uri="{C3380CC4-5D6E-409C-BE32-E72D297353CC}">
                <c16:uniqueId val="{00000002-5E22-4FE1-83DC-D8EBFBE680F7}"/>
              </c:ext>
            </c:extLst>
          </c:dPt>
          <c:dPt>
            <c:idx val="3"/>
            <c:invertIfNegative val="0"/>
            <c:bubble3D val="0"/>
            <c:extLst>
              <c:ext xmlns:c16="http://schemas.microsoft.com/office/drawing/2014/chart" uri="{C3380CC4-5D6E-409C-BE32-E72D297353CC}">
                <c16:uniqueId val="{00000003-5E22-4FE1-83DC-D8EBFBE680F7}"/>
              </c:ext>
            </c:extLst>
          </c:dPt>
          <c:dPt>
            <c:idx val="4"/>
            <c:invertIfNegative val="0"/>
            <c:bubble3D val="0"/>
            <c:extLst>
              <c:ext xmlns:c16="http://schemas.microsoft.com/office/drawing/2014/chart" uri="{C3380CC4-5D6E-409C-BE32-E72D297353CC}">
                <c16:uniqueId val="{00000004-5E22-4FE1-83DC-D8EBFBE680F7}"/>
              </c:ext>
            </c:extLst>
          </c:dPt>
          <c:dPt>
            <c:idx val="5"/>
            <c:invertIfNegative val="0"/>
            <c:bubble3D val="0"/>
            <c:extLst>
              <c:ext xmlns:c16="http://schemas.microsoft.com/office/drawing/2014/chart" uri="{C3380CC4-5D6E-409C-BE32-E72D297353CC}">
                <c16:uniqueId val="{00000005-5E22-4FE1-83DC-D8EBFBE680F7}"/>
              </c:ext>
            </c:extLst>
          </c:dPt>
          <c:dPt>
            <c:idx val="6"/>
            <c:invertIfNegative val="0"/>
            <c:bubble3D val="0"/>
            <c:extLst>
              <c:ext xmlns:c16="http://schemas.microsoft.com/office/drawing/2014/chart" uri="{C3380CC4-5D6E-409C-BE32-E72D297353CC}">
                <c16:uniqueId val="{00000006-5E22-4FE1-83DC-D8EBFBE680F7}"/>
              </c:ext>
            </c:extLst>
          </c:dPt>
          <c:dPt>
            <c:idx val="7"/>
            <c:invertIfNegative val="0"/>
            <c:bubble3D val="0"/>
            <c:extLst>
              <c:ext xmlns:c16="http://schemas.microsoft.com/office/drawing/2014/chart" uri="{C3380CC4-5D6E-409C-BE32-E72D297353CC}">
                <c16:uniqueId val="{00000007-5E22-4FE1-83DC-D8EBFBE680F7}"/>
              </c:ext>
            </c:extLst>
          </c:dPt>
          <c:dPt>
            <c:idx val="8"/>
            <c:invertIfNegative val="0"/>
            <c:bubble3D val="0"/>
            <c:extLst>
              <c:ext xmlns:c16="http://schemas.microsoft.com/office/drawing/2014/chart" uri="{C3380CC4-5D6E-409C-BE32-E72D297353CC}">
                <c16:uniqueId val="{00000008-5E22-4FE1-83DC-D8EBFBE680F7}"/>
              </c:ext>
            </c:extLst>
          </c:dPt>
          <c:dPt>
            <c:idx val="9"/>
            <c:invertIfNegative val="0"/>
            <c:bubble3D val="0"/>
            <c:spPr>
              <a:solidFill>
                <a:srgbClr val="595959"/>
              </a:solidFill>
            </c:spPr>
            <c:extLst>
              <c:ext xmlns:c16="http://schemas.microsoft.com/office/drawing/2014/chart" uri="{C3380CC4-5D6E-409C-BE32-E72D297353CC}">
                <c16:uniqueId val="{0000000A-5E22-4FE1-83DC-D8EBFBE680F7}"/>
              </c:ext>
            </c:extLst>
          </c:dPt>
          <c:dPt>
            <c:idx val="10"/>
            <c:invertIfNegative val="0"/>
            <c:bubble3D val="0"/>
            <c:extLst>
              <c:ext xmlns:c16="http://schemas.microsoft.com/office/drawing/2014/chart" uri="{C3380CC4-5D6E-409C-BE32-E72D297353CC}">
                <c16:uniqueId val="{0000000B-5E22-4FE1-83DC-D8EBFBE680F7}"/>
              </c:ext>
            </c:extLst>
          </c:dPt>
          <c:dPt>
            <c:idx val="11"/>
            <c:invertIfNegative val="0"/>
            <c:bubble3D val="0"/>
            <c:extLst>
              <c:ext xmlns:c16="http://schemas.microsoft.com/office/drawing/2014/chart" uri="{C3380CC4-5D6E-409C-BE32-E72D297353CC}">
                <c16:uniqueId val="{0000000C-5E22-4FE1-83DC-D8EBFBE680F7}"/>
              </c:ext>
            </c:extLst>
          </c:dPt>
          <c:dPt>
            <c:idx val="12"/>
            <c:invertIfNegative val="0"/>
            <c:bubble3D val="0"/>
            <c:extLst>
              <c:ext xmlns:c16="http://schemas.microsoft.com/office/drawing/2014/chart" uri="{C3380CC4-5D6E-409C-BE32-E72D297353CC}">
                <c16:uniqueId val="{0000000D-5E22-4FE1-83DC-D8EBFBE680F7}"/>
              </c:ext>
            </c:extLst>
          </c:dPt>
          <c:dPt>
            <c:idx val="13"/>
            <c:invertIfNegative val="0"/>
            <c:bubble3D val="0"/>
            <c:extLst>
              <c:ext xmlns:c16="http://schemas.microsoft.com/office/drawing/2014/chart" uri="{C3380CC4-5D6E-409C-BE32-E72D297353CC}">
                <c16:uniqueId val="{0000000E-5E22-4FE1-83DC-D8EBFBE680F7}"/>
              </c:ext>
            </c:extLst>
          </c:dPt>
          <c:dPt>
            <c:idx val="14"/>
            <c:invertIfNegative val="0"/>
            <c:bubble3D val="0"/>
            <c:extLst>
              <c:ext xmlns:c16="http://schemas.microsoft.com/office/drawing/2014/chart" uri="{C3380CC4-5D6E-409C-BE32-E72D297353CC}">
                <c16:uniqueId val="{0000000F-5E22-4FE1-83DC-D8EBFBE680F7}"/>
              </c:ext>
            </c:extLst>
          </c:dPt>
          <c:dPt>
            <c:idx val="15"/>
            <c:invertIfNegative val="0"/>
            <c:bubble3D val="0"/>
            <c:extLst>
              <c:ext xmlns:c16="http://schemas.microsoft.com/office/drawing/2014/chart" uri="{C3380CC4-5D6E-409C-BE32-E72D297353CC}">
                <c16:uniqueId val="{00000010-5E22-4FE1-83DC-D8EBFBE680F7}"/>
              </c:ext>
            </c:extLst>
          </c:dPt>
          <c:dPt>
            <c:idx val="16"/>
            <c:invertIfNegative val="0"/>
            <c:bubble3D val="0"/>
            <c:extLst>
              <c:ext xmlns:c16="http://schemas.microsoft.com/office/drawing/2014/chart" uri="{C3380CC4-5D6E-409C-BE32-E72D297353CC}">
                <c16:uniqueId val="{00000011-5E22-4FE1-83DC-D8EBFBE680F7}"/>
              </c:ext>
            </c:extLst>
          </c:dPt>
          <c:dPt>
            <c:idx val="17"/>
            <c:invertIfNegative val="0"/>
            <c:bubble3D val="0"/>
            <c:extLst>
              <c:ext xmlns:c16="http://schemas.microsoft.com/office/drawing/2014/chart" uri="{C3380CC4-5D6E-409C-BE32-E72D297353CC}">
                <c16:uniqueId val="{00000012-5E22-4FE1-83DC-D8EBFBE680F7}"/>
              </c:ext>
            </c:extLst>
          </c:dPt>
          <c:dPt>
            <c:idx val="18"/>
            <c:invertIfNegative val="0"/>
            <c:bubble3D val="0"/>
            <c:extLst>
              <c:ext xmlns:c16="http://schemas.microsoft.com/office/drawing/2014/chart" uri="{C3380CC4-5D6E-409C-BE32-E72D297353CC}">
                <c16:uniqueId val="{00000013-5E22-4FE1-83DC-D8EBFBE680F7}"/>
              </c:ext>
            </c:extLst>
          </c:dPt>
          <c:dPt>
            <c:idx val="19"/>
            <c:invertIfNegative val="0"/>
            <c:bubble3D val="0"/>
            <c:extLst>
              <c:ext xmlns:c16="http://schemas.microsoft.com/office/drawing/2014/chart" uri="{C3380CC4-5D6E-409C-BE32-E72D297353CC}">
                <c16:uniqueId val="{00000014-5E22-4FE1-83DC-D8EBFBE680F7}"/>
              </c:ext>
            </c:extLst>
          </c:dPt>
          <c:dPt>
            <c:idx val="20"/>
            <c:invertIfNegative val="0"/>
            <c:bubble3D val="0"/>
            <c:extLst>
              <c:ext xmlns:c16="http://schemas.microsoft.com/office/drawing/2014/chart" uri="{C3380CC4-5D6E-409C-BE32-E72D297353CC}">
                <c16:uniqueId val="{00000015-5E22-4FE1-83DC-D8EBFBE680F7}"/>
              </c:ext>
            </c:extLst>
          </c:dPt>
          <c:dPt>
            <c:idx val="21"/>
            <c:invertIfNegative val="0"/>
            <c:bubble3D val="0"/>
            <c:spPr>
              <a:solidFill>
                <a:srgbClr val="595959"/>
              </a:solidFill>
            </c:spPr>
            <c:extLst>
              <c:ext xmlns:c16="http://schemas.microsoft.com/office/drawing/2014/chart" uri="{C3380CC4-5D6E-409C-BE32-E72D297353CC}">
                <c16:uniqueId val="{00000017-5E22-4FE1-83DC-D8EBFBE680F7}"/>
              </c:ext>
            </c:extLst>
          </c:dPt>
          <c:dPt>
            <c:idx val="22"/>
            <c:invertIfNegative val="0"/>
            <c:bubble3D val="0"/>
            <c:extLst>
              <c:ext xmlns:c16="http://schemas.microsoft.com/office/drawing/2014/chart" uri="{C3380CC4-5D6E-409C-BE32-E72D297353CC}">
                <c16:uniqueId val="{00000018-5E22-4FE1-83DC-D8EBFBE680F7}"/>
              </c:ext>
            </c:extLst>
          </c:dPt>
          <c:dPt>
            <c:idx val="23"/>
            <c:invertIfNegative val="0"/>
            <c:bubble3D val="0"/>
            <c:extLst>
              <c:ext xmlns:c16="http://schemas.microsoft.com/office/drawing/2014/chart" uri="{C3380CC4-5D6E-409C-BE32-E72D297353CC}">
                <c16:uniqueId val="{00000019-5E22-4FE1-83DC-D8EBFBE680F7}"/>
              </c:ext>
            </c:extLst>
          </c:dPt>
          <c:dPt>
            <c:idx val="24"/>
            <c:invertIfNegative val="0"/>
            <c:bubble3D val="0"/>
            <c:extLst>
              <c:ext xmlns:c16="http://schemas.microsoft.com/office/drawing/2014/chart" uri="{C3380CC4-5D6E-409C-BE32-E72D297353CC}">
                <c16:uniqueId val="{0000001A-5E22-4FE1-83DC-D8EBFBE680F7}"/>
              </c:ext>
            </c:extLst>
          </c:dPt>
          <c:dPt>
            <c:idx val="25"/>
            <c:invertIfNegative val="0"/>
            <c:bubble3D val="0"/>
            <c:extLst>
              <c:ext xmlns:c16="http://schemas.microsoft.com/office/drawing/2014/chart" uri="{C3380CC4-5D6E-409C-BE32-E72D297353CC}">
                <c16:uniqueId val="{0000001B-5E22-4FE1-83DC-D8EBFBE680F7}"/>
              </c:ext>
            </c:extLst>
          </c:dPt>
          <c:dPt>
            <c:idx val="26"/>
            <c:invertIfNegative val="0"/>
            <c:bubble3D val="0"/>
            <c:extLst>
              <c:ext xmlns:c16="http://schemas.microsoft.com/office/drawing/2014/chart" uri="{C3380CC4-5D6E-409C-BE32-E72D297353CC}">
                <c16:uniqueId val="{0000001C-5E22-4FE1-83DC-D8EBFBE680F7}"/>
              </c:ext>
            </c:extLst>
          </c:dPt>
          <c:dPt>
            <c:idx val="27"/>
            <c:invertIfNegative val="0"/>
            <c:bubble3D val="0"/>
            <c:extLst>
              <c:ext xmlns:c16="http://schemas.microsoft.com/office/drawing/2014/chart" uri="{C3380CC4-5D6E-409C-BE32-E72D297353CC}">
                <c16:uniqueId val="{0000001D-5E22-4FE1-83DC-D8EBFBE680F7}"/>
              </c:ext>
            </c:extLst>
          </c:dPt>
          <c:dPt>
            <c:idx val="28"/>
            <c:invertIfNegative val="0"/>
            <c:bubble3D val="0"/>
            <c:extLst>
              <c:ext xmlns:c16="http://schemas.microsoft.com/office/drawing/2014/chart" uri="{C3380CC4-5D6E-409C-BE32-E72D297353CC}">
                <c16:uniqueId val="{0000001E-5E22-4FE1-83DC-D8EBFBE680F7}"/>
              </c:ext>
            </c:extLst>
          </c:dPt>
          <c:dPt>
            <c:idx val="29"/>
            <c:invertIfNegative val="0"/>
            <c:bubble3D val="0"/>
            <c:extLst>
              <c:ext xmlns:c16="http://schemas.microsoft.com/office/drawing/2014/chart" uri="{C3380CC4-5D6E-409C-BE32-E72D297353CC}">
                <c16:uniqueId val="{0000001F-5E22-4FE1-83DC-D8EBFBE680F7}"/>
              </c:ext>
            </c:extLst>
          </c:dPt>
          <c:dPt>
            <c:idx val="30"/>
            <c:invertIfNegative val="0"/>
            <c:bubble3D val="0"/>
            <c:extLst>
              <c:ext xmlns:c16="http://schemas.microsoft.com/office/drawing/2014/chart" uri="{C3380CC4-5D6E-409C-BE32-E72D297353CC}">
                <c16:uniqueId val="{00000020-5E22-4FE1-83DC-D8EBFBE680F7}"/>
              </c:ext>
            </c:extLst>
          </c:dPt>
          <c:dPt>
            <c:idx val="31"/>
            <c:invertIfNegative val="0"/>
            <c:bubble3D val="0"/>
            <c:extLst>
              <c:ext xmlns:c16="http://schemas.microsoft.com/office/drawing/2014/chart" uri="{C3380CC4-5D6E-409C-BE32-E72D297353CC}">
                <c16:uniqueId val="{00000021-5E22-4FE1-83DC-D8EBFBE680F7}"/>
              </c:ext>
            </c:extLst>
          </c:dPt>
          <c:dPt>
            <c:idx val="32"/>
            <c:invertIfNegative val="0"/>
            <c:bubble3D val="0"/>
            <c:extLst>
              <c:ext xmlns:c16="http://schemas.microsoft.com/office/drawing/2014/chart" uri="{C3380CC4-5D6E-409C-BE32-E72D297353CC}">
                <c16:uniqueId val="{00000022-5E22-4FE1-83DC-D8EBFBE680F7}"/>
              </c:ext>
            </c:extLst>
          </c:dPt>
          <c:dPt>
            <c:idx val="33"/>
            <c:invertIfNegative val="0"/>
            <c:bubble3D val="0"/>
            <c:spPr>
              <a:solidFill>
                <a:srgbClr val="595959"/>
              </a:solidFill>
            </c:spPr>
            <c:extLst>
              <c:ext xmlns:c16="http://schemas.microsoft.com/office/drawing/2014/chart" uri="{C3380CC4-5D6E-409C-BE32-E72D297353CC}">
                <c16:uniqueId val="{00000024-5E22-4FE1-83DC-D8EBFBE680F7}"/>
              </c:ext>
            </c:extLst>
          </c:dPt>
          <c:dPt>
            <c:idx val="34"/>
            <c:invertIfNegative val="0"/>
            <c:bubble3D val="0"/>
            <c:extLst>
              <c:ext xmlns:c16="http://schemas.microsoft.com/office/drawing/2014/chart" uri="{C3380CC4-5D6E-409C-BE32-E72D297353CC}">
                <c16:uniqueId val="{00000025-5E22-4FE1-83DC-D8EBFBE680F7}"/>
              </c:ext>
            </c:extLst>
          </c:dPt>
          <c:dPt>
            <c:idx val="35"/>
            <c:invertIfNegative val="0"/>
            <c:bubble3D val="0"/>
            <c:extLst>
              <c:ext xmlns:c16="http://schemas.microsoft.com/office/drawing/2014/chart" uri="{C3380CC4-5D6E-409C-BE32-E72D297353CC}">
                <c16:uniqueId val="{00000026-5E22-4FE1-83DC-D8EBFBE680F7}"/>
              </c:ext>
            </c:extLst>
          </c:dPt>
          <c:dPt>
            <c:idx val="36"/>
            <c:invertIfNegative val="0"/>
            <c:bubble3D val="0"/>
            <c:extLst>
              <c:ext xmlns:c16="http://schemas.microsoft.com/office/drawing/2014/chart" uri="{C3380CC4-5D6E-409C-BE32-E72D297353CC}">
                <c16:uniqueId val="{00000027-5E22-4FE1-83DC-D8EBFBE680F7}"/>
              </c:ext>
            </c:extLst>
          </c:dPt>
          <c:dPt>
            <c:idx val="37"/>
            <c:invertIfNegative val="0"/>
            <c:bubble3D val="0"/>
            <c:extLst>
              <c:ext xmlns:c16="http://schemas.microsoft.com/office/drawing/2014/chart" uri="{C3380CC4-5D6E-409C-BE32-E72D297353CC}">
                <c16:uniqueId val="{00000028-5E22-4FE1-83DC-D8EBFBE680F7}"/>
              </c:ext>
            </c:extLst>
          </c:dPt>
          <c:dPt>
            <c:idx val="38"/>
            <c:invertIfNegative val="0"/>
            <c:bubble3D val="0"/>
            <c:extLst>
              <c:ext xmlns:c16="http://schemas.microsoft.com/office/drawing/2014/chart" uri="{C3380CC4-5D6E-409C-BE32-E72D297353CC}">
                <c16:uniqueId val="{00000029-5E22-4FE1-83DC-D8EBFBE680F7}"/>
              </c:ext>
            </c:extLst>
          </c:dPt>
          <c:dPt>
            <c:idx val="39"/>
            <c:invertIfNegative val="0"/>
            <c:bubble3D val="0"/>
            <c:extLst>
              <c:ext xmlns:c16="http://schemas.microsoft.com/office/drawing/2014/chart" uri="{C3380CC4-5D6E-409C-BE32-E72D297353CC}">
                <c16:uniqueId val="{0000002A-5E22-4FE1-83DC-D8EBFBE680F7}"/>
              </c:ext>
            </c:extLst>
          </c:dPt>
          <c:dPt>
            <c:idx val="40"/>
            <c:invertIfNegative val="0"/>
            <c:bubble3D val="0"/>
            <c:extLst>
              <c:ext xmlns:c16="http://schemas.microsoft.com/office/drawing/2014/chart" uri="{C3380CC4-5D6E-409C-BE32-E72D297353CC}">
                <c16:uniqueId val="{0000002B-5E22-4FE1-83DC-D8EBFBE680F7}"/>
              </c:ext>
            </c:extLst>
          </c:dPt>
          <c:dPt>
            <c:idx val="41"/>
            <c:invertIfNegative val="0"/>
            <c:bubble3D val="0"/>
            <c:extLst>
              <c:ext xmlns:c16="http://schemas.microsoft.com/office/drawing/2014/chart" uri="{C3380CC4-5D6E-409C-BE32-E72D297353CC}">
                <c16:uniqueId val="{0000002C-5E22-4FE1-83DC-D8EBFBE680F7}"/>
              </c:ext>
            </c:extLst>
          </c:dPt>
          <c:dPt>
            <c:idx val="42"/>
            <c:invertIfNegative val="0"/>
            <c:bubble3D val="0"/>
            <c:extLst>
              <c:ext xmlns:c16="http://schemas.microsoft.com/office/drawing/2014/chart" uri="{C3380CC4-5D6E-409C-BE32-E72D297353CC}">
                <c16:uniqueId val="{0000002D-5E22-4FE1-83DC-D8EBFBE680F7}"/>
              </c:ext>
            </c:extLst>
          </c:dPt>
          <c:dPt>
            <c:idx val="43"/>
            <c:invertIfNegative val="0"/>
            <c:bubble3D val="0"/>
            <c:extLst>
              <c:ext xmlns:c16="http://schemas.microsoft.com/office/drawing/2014/chart" uri="{C3380CC4-5D6E-409C-BE32-E72D297353CC}">
                <c16:uniqueId val="{0000002E-5E22-4FE1-83DC-D8EBFBE680F7}"/>
              </c:ext>
            </c:extLst>
          </c:dPt>
          <c:dPt>
            <c:idx val="44"/>
            <c:invertIfNegative val="0"/>
            <c:bubble3D val="0"/>
            <c:extLst>
              <c:ext xmlns:c16="http://schemas.microsoft.com/office/drawing/2014/chart" uri="{C3380CC4-5D6E-409C-BE32-E72D297353CC}">
                <c16:uniqueId val="{0000002F-5E22-4FE1-83DC-D8EBFBE680F7}"/>
              </c:ext>
            </c:extLst>
          </c:dPt>
          <c:dPt>
            <c:idx val="45"/>
            <c:invertIfNegative val="0"/>
            <c:bubble3D val="0"/>
            <c:spPr>
              <a:solidFill>
                <a:srgbClr val="595959"/>
              </a:solidFill>
            </c:spPr>
            <c:extLst>
              <c:ext xmlns:c16="http://schemas.microsoft.com/office/drawing/2014/chart" uri="{C3380CC4-5D6E-409C-BE32-E72D297353CC}">
                <c16:uniqueId val="{00000031-5E22-4FE1-83DC-D8EBFBE680F7}"/>
              </c:ext>
            </c:extLst>
          </c:dPt>
          <c:dPt>
            <c:idx val="46"/>
            <c:invertIfNegative val="0"/>
            <c:bubble3D val="0"/>
            <c:extLst>
              <c:ext xmlns:c16="http://schemas.microsoft.com/office/drawing/2014/chart" uri="{C3380CC4-5D6E-409C-BE32-E72D297353CC}">
                <c16:uniqueId val="{00000032-5E22-4FE1-83DC-D8EBFBE680F7}"/>
              </c:ext>
            </c:extLst>
          </c:dPt>
          <c:dPt>
            <c:idx val="47"/>
            <c:invertIfNegative val="0"/>
            <c:bubble3D val="0"/>
            <c:extLst>
              <c:ext xmlns:c16="http://schemas.microsoft.com/office/drawing/2014/chart" uri="{C3380CC4-5D6E-409C-BE32-E72D297353CC}">
                <c16:uniqueId val="{00000033-5E22-4FE1-83DC-D8EBFBE680F7}"/>
              </c:ext>
            </c:extLst>
          </c:dPt>
          <c:dPt>
            <c:idx val="48"/>
            <c:invertIfNegative val="0"/>
            <c:bubble3D val="0"/>
            <c:extLst>
              <c:ext xmlns:c16="http://schemas.microsoft.com/office/drawing/2014/chart" uri="{C3380CC4-5D6E-409C-BE32-E72D297353CC}">
                <c16:uniqueId val="{00000034-5E22-4FE1-83DC-D8EBFBE680F7}"/>
              </c:ext>
            </c:extLst>
          </c:dPt>
          <c:dPt>
            <c:idx val="49"/>
            <c:invertIfNegative val="0"/>
            <c:bubble3D val="0"/>
            <c:extLst>
              <c:ext xmlns:c16="http://schemas.microsoft.com/office/drawing/2014/chart" uri="{C3380CC4-5D6E-409C-BE32-E72D297353CC}">
                <c16:uniqueId val="{00000035-5E22-4FE1-83DC-D8EBFBE680F7}"/>
              </c:ext>
            </c:extLst>
          </c:dPt>
          <c:dPt>
            <c:idx val="50"/>
            <c:invertIfNegative val="0"/>
            <c:bubble3D val="0"/>
            <c:extLst>
              <c:ext xmlns:c16="http://schemas.microsoft.com/office/drawing/2014/chart" uri="{C3380CC4-5D6E-409C-BE32-E72D297353CC}">
                <c16:uniqueId val="{00000036-5E22-4FE1-83DC-D8EBFBE680F7}"/>
              </c:ext>
            </c:extLst>
          </c:dPt>
          <c:dPt>
            <c:idx val="51"/>
            <c:invertIfNegative val="0"/>
            <c:bubble3D val="0"/>
            <c:extLst>
              <c:ext xmlns:c16="http://schemas.microsoft.com/office/drawing/2014/chart" uri="{C3380CC4-5D6E-409C-BE32-E72D297353CC}">
                <c16:uniqueId val="{00000037-5E22-4FE1-83DC-D8EBFBE680F7}"/>
              </c:ext>
            </c:extLst>
          </c:dPt>
          <c:dPt>
            <c:idx val="52"/>
            <c:invertIfNegative val="0"/>
            <c:bubble3D val="0"/>
            <c:extLst>
              <c:ext xmlns:c16="http://schemas.microsoft.com/office/drawing/2014/chart" uri="{C3380CC4-5D6E-409C-BE32-E72D297353CC}">
                <c16:uniqueId val="{00000038-5E22-4FE1-83DC-D8EBFBE680F7}"/>
              </c:ext>
            </c:extLst>
          </c:dPt>
          <c:dPt>
            <c:idx val="53"/>
            <c:invertIfNegative val="0"/>
            <c:bubble3D val="0"/>
            <c:extLst>
              <c:ext xmlns:c16="http://schemas.microsoft.com/office/drawing/2014/chart" uri="{C3380CC4-5D6E-409C-BE32-E72D297353CC}">
                <c16:uniqueId val="{00000039-5E22-4FE1-83DC-D8EBFBE680F7}"/>
              </c:ext>
            </c:extLst>
          </c:dPt>
          <c:dPt>
            <c:idx val="54"/>
            <c:invertIfNegative val="0"/>
            <c:bubble3D val="0"/>
            <c:extLst>
              <c:ext xmlns:c16="http://schemas.microsoft.com/office/drawing/2014/chart" uri="{C3380CC4-5D6E-409C-BE32-E72D297353CC}">
                <c16:uniqueId val="{0000003A-5E22-4FE1-83DC-D8EBFBE680F7}"/>
              </c:ext>
            </c:extLst>
          </c:dPt>
          <c:dPt>
            <c:idx val="55"/>
            <c:invertIfNegative val="0"/>
            <c:bubble3D val="0"/>
            <c:extLst>
              <c:ext xmlns:c16="http://schemas.microsoft.com/office/drawing/2014/chart" uri="{C3380CC4-5D6E-409C-BE32-E72D297353CC}">
                <c16:uniqueId val="{0000003B-5E22-4FE1-83DC-D8EBFBE680F7}"/>
              </c:ext>
            </c:extLst>
          </c:dPt>
          <c:dPt>
            <c:idx val="56"/>
            <c:invertIfNegative val="0"/>
            <c:bubble3D val="0"/>
            <c:extLst>
              <c:ext xmlns:c16="http://schemas.microsoft.com/office/drawing/2014/chart" uri="{C3380CC4-5D6E-409C-BE32-E72D297353CC}">
                <c16:uniqueId val="{0000003C-5E22-4FE1-83DC-D8EBFBE680F7}"/>
              </c:ext>
            </c:extLst>
          </c:dPt>
          <c:dPt>
            <c:idx val="57"/>
            <c:invertIfNegative val="0"/>
            <c:bubble3D val="0"/>
            <c:spPr>
              <a:solidFill>
                <a:srgbClr val="595959"/>
              </a:solidFill>
            </c:spPr>
            <c:extLst>
              <c:ext xmlns:c16="http://schemas.microsoft.com/office/drawing/2014/chart" uri="{C3380CC4-5D6E-409C-BE32-E72D297353CC}">
                <c16:uniqueId val="{0000003E-5E22-4FE1-83DC-D8EBFBE680F7}"/>
              </c:ext>
            </c:extLst>
          </c:dPt>
          <c:dLbls>
            <c:dLbl>
              <c:idx val="9"/>
              <c:layout>
                <c:manualLayout>
                  <c:x val="-3.9197084655042807E-17"/>
                  <c:y val="-8.1138776196144236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E22-4FE1-83DC-D8EBFBE680F7}"/>
                </c:ext>
              </c:extLst>
            </c:dLbl>
            <c:dLbl>
              <c:idx val="21"/>
              <c:layout>
                <c:manualLayout>
                  <c:x val="-1.0690237489938971E-2"/>
                  <c:y val="-8.1138776196144166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E22-4FE1-83DC-D8EBFBE680F7}"/>
                </c:ext>
              </c:extLst>
            </c:dLbl>
            <c:dLbl>
              <c:idx val="33"/>
              <c:layout>
                <c:manualLayout>
                  <c:x val="0"/>
                  <c:y val="-8.8194321952330623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5E22-4FE1-83DC-D8EBFBE680F7}"/>
                </c:ext>
              </c:extLst>
            </c:dLbl>
            <c:dLbl>
              <c:idx val="45"/>
              <c:layout>
                <c:manualLayout>
                  <c:x val="-1.0690237489939127E-2"/>
                  <c:y val="-7.4083230439957695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5E22-4FE1-83DC-D8EBFBE680F7}"/>
                </c:ext>
              </c:extLst>
            </c:dLbl>
            <c:dLbl>
              <c:idx val="57"/>
              <c:layout>
                <c:manualLayout>
                  <c:x val="-6.4141424939635396E-3"/>
                  <c:y val="-7.7611003318050958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5E22-4FE1-83DC-D8EBFBE680F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'F43'!$A$7:$B$64</c:f>
              <c:multiLvlStrCache>
                <c:ptCount val="5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lvl>
                <c:lvl>
                  <c:pt idx="0">
                    <c:v>2017</c:v>
                  </c:pt>
                  <c:pt idx="12">
                    <c:v>2018</c:v>
                  </c:pt>
                  <c:pt idx="24">
                    <c:v>2019</c:v>
                  </c:pt>
                  <c:pt idx="36">
                    <c:v>2020</c:v>
                  </c:pt>
                  <c:pt idx="48">
                    <c:v>2021</c:v>
                  </c:pt>
                </c:lvl>
              </c:multiLvlStrCache>
            </c:multiLvlStrRef>
          </c:cat>
          <c:val>
            <c:numRef>
              <c:f>'F43'!$E$7:$E$64</c:f>
              <c:numCache>
                <c:formatCode>0.00</c:formatCode>
                <c:ptCount val="58"/>
                <c:pt idx="0">
                  <c:v>16.456392632160899</c:v>
                </c:pt>
                <c:pt idx="1">
                  <c:v>16.4444385250086</c:v>
                </c:pt>
                <c:pt idx="2">
                  <c:v>16.3548961058288</c:v>
                </c:pt>
                <c:pt idx="3">
                  <c:v>16.356097215837099</c:v>
                </c:pt>
                <c:pt idx="4">
                  <c:v>16.239453203925699</c:v>
                </c:pt>
                <c:pt idx="5">
                  <c:v>16.1180677380863</c:v>
                </c:pt>
                <c:pt idx="6">
                  <c:v>16.0274208341791</c:v>
                </c:pt>
                <c:pt idx="7">
                  <c:v>16.091090318572199</c:v>
                </c:pt>
                <c:pt idx="8">
                  <c:v>16.314386868657198</c:v>
                </c:pt>
                <c:pt idx="9">
                  <c:v>16.442916139327501</c:v>
                </c:pt>
                <c:pt idx="10">
                  <c:v>16.522304881777099</c:v>
                </c:pt>
                <c:pt idx="11">
                  <c:v>16.6704789181466</c:v>
                </c:pt>
                <c:pt idx="12">
                  <c:v>17.285123927708</c:v>
                </c:pt>
                <c:pt idx="13">
                  <c:v>18.083951641280098</c:v>
                </c:pt>
                <c:pt idx="14">
                  <c:v>18.328773522058398</c:v>
                </c:pt>
                <c:pt idx="15">
                  <c:v>18.4167612007118</c:v>
                </c:pt>
                <c:pt idx="16">
                  <c:v>18.651850570488801</c:v>
                </c:pt>
                <c:pt idx="17">
                  <c:v>18.941898614520198</c:v>
                </c:pt>
                <c:pt idx="18">
                  <c:v>19.2196076400867</c:v>
                </c:pt>
                <c:pt idx="19">
                  <c:v>19.634224926422402</c:v>
                </c:pt>
                <c:pt idx="20">
                  <c:v>19.894079386652599</c:v>
                </c:pt>
                <c:pt idx="21">
                  <c:v>20.141253942115199</c:v>
                </c:pt>
                <c:pt idx="22">
                  <c:v>20.1839990142598</c:v>
                </c:pt>
                <c:pt idx="23">
                  <c:v>19.951792481530902</c:v>
                </c:pt>
                <c:pt idx="24">
                  <c:v>19.893147122035298</c:v>
                </c:pt>
                <c:pt idx="25">
                  <c:v>20.301391729917601</c:v>
                </c:pt>
                <c:pt idx="26">
                  <c:v>20.774428473064201</c:v>
                </c:pt>
                <c:pt idx="27">
                  <c:v>20.658890675713199</c:v>
                </c:pt>
                <c:pt idx="28">
                  <c:v>20.6614093159045</c:v>
                </c:pt>
                <c:pt idx="29">
                  <c:v>20.5192302672233</c:v>
                </c:pt>
                <c:pt idx="30">
                  <c:v>20.529053710272301</c:v>
                </c:pt>
                <c:pt idx="31">
                  <c:v>20.3882030396639</c:v>
                </c:pt>
                <c:pt idx="32">
                  <c:v>20.369187842913199</c:v>
                </c:pt>
                <c:pt idx="33">
                  <c:v>20.348828349988999</c:v>
                </c:pt>
                <c:pt idx="34">
                  <c:v>20.338896361588901</c:v>
                </c:pt>
                <c:pt idx="35">
                  <c:v>20.4740419699867</c:v>
                </c:pt>
                <c:pt idx="36">
                  <c:v>20.578899950059501</c:v>
                </c:pt>
                <c:pt idx="37">
                  <c:v>20.427785187324002</c:v>
                </c:pt>
                <c:pt idx="38">
                  <c:v>19.011364567898699</c:v>
                </c:pt>
                <c:pt idx="39">
                  <c:v>16.015786981416198</c:v>
                </c:pt>
                <c:pt idx="40">
                  <c:v>17.033472637366302</c:v>
                </c:pt>
                <c:pt idx="41">
                  <c:v>18.372366603082298</c:v>
                </c:pt>
                <c:pt idx="42">
                  <c:v>19.387937529456401</c:v>
                </c:pt>
                <c:pt idx="43">
                  <c:v>19.352307462252199</c:v>
                </c:pt>
                <c:pt idx="44">
                  <c:v>19.215378131058799</c:v>
                </c:pt>
                <c:pt idx="45">
                  <c:v>19.0440042103472</c:v>
                </c:pt>
                <c:pt idx="46">
                  <c:v>18.298773726712302</c:v>
                </c:pt>
                <c:pt idx="47">
                  <c:v>18.441531287921698</c:v>
                </c:pt>
                <c:pt idx="48">
                  <c:v>19.407933711383599</c:v>
                </c:pt>
                <c:pt idx="49">
                  <c:v>20.2074004150879</c:v>
                </c:pt>
                <c:pt idx="50">
                  <c:v>20.696419481761101</c:v>
                </c:pt>
                <c:pt idx="51">
                  <c:v>20.730829735878501</c:v>
                </c:pt>
                <c:pt idx="52">
                  <c:v>20.784416803161701</c:v>
                </c:pt>
                <c:pt idx="53">
                  <c:v>20.786572084234201</c:v>
                </c:pt>
                <c:pt idx="54">
                  <c:v>20.703444618766301</c:v>
                </c:pt>
                <c:pt idx="55">
                  <c:v>20.6232831107389</c:v>
                </c:pt>
                <c:pt idx="56">
                  <c:v>20.546471879437199</c:v>
                </c:pt>
                <c:pt idx="57">
                  <c:v>20.459216329717201</c:v>
                </c:pt>
              </c:numCache>
            </c:numRef>
          </c:val>
          <c:extLst>
            <c:ext xmlns:c16="http://schemas.microsoft.com/office/drawing/2014/chart" uri="{C3380CC4-5D6E-409C-BE32-E72D297353CC}">
              <c16:uniqueId val="{0000003F-5E22-4FE1-83DC-D8EBFBE680F7}"/>
            </c:ext>
          </c:extLst>
        </c:ser>
        <c:ser>
          <c:idx val="1"/>
          <c:order val="1"/>
          <c:tx>
            <c:v>Nacional</c:v>
          </c:tx>
          <c:spPr>
            <a:solidFill>
              <a:srgbClr val="E5D8B7"/>
            </a:solidFill>
          </c:spPr>
          <c:invertIfNegative val="0"/>
          <c:dPt>
            <c:idx val="0"/>
            <c:invertIfNegative val="0"/>
            <c:bubble3D val="0"/>
            <c:extLst>
              <c:ext xmlns:c16="http://schemas.microsoft.com/office/drawing/2014/chart" uri="{C3380CC4-5D6E-409C-BE32-E72D297353CC}">
                <c16:uniqueId val="{00000040-5E22-4FE1-83DC-D8EBFBE680F7}"/>
              </c:ext>
            </c:extLst>
          </c:dPt>
          <c:dPt>
            <c:idx val="1"/>
            <c:invertIfNegative val="0"/>
            <c:bubble3D val="0"/>
            <c:extLst>
              <c:ext xmlns:c16="http://schemas.microsoft.com/office/drawing/2014/chart" uri="{C3380CC4-5D6E-409C-BE32-E72D297353CC}">
                <c16:uniqueId val="{00000041-5E22-4FE1-83DC-D8EBFBE680F7}"/>
              </c:ext>
            </c:extLst>
          </c:dPt>
          <c:dPt>
            <c:idx val="2"/>
            <c:invertIfNegative val="0"/>
            <c:bubble3D val="0"/>
            <c:extLst>
              <c:ext xmlns:c16="http://schemas.microsoft.com/office/drawing/2014/chart" uri="{C3380CC4-5D6E-409C-BE32-E72D297353CC}">
                <c16:uniqueId val="{00000042-5E22-4FE1-83DC-D8EBFBE680F7}"/>
              </c:ext>
            </c:extLst>
          </c:dPt>
          <c:dPt>
            <c:idx val="3"/>
            <c:invertIfNegative val="0"/>
            <c:bubble3D val="0"/>
            <c:extLst>
              <c:ext xmlns:c16="http://schemas.microsoft.com/office/drawing/2014/chart" uri="{C3380CC4-5D6E-409C-BE32-E72D297353CC}">
                <c16:uniqueId val="{00000043-5E22-4FE1-83DC-D8EBFBE680F7}"/>
              </c:ext>
            </c:extLst>
          </c:dPt>
          <c:dPt>
            <c:idx val="4"/>
            <c:invertIfNegative val="0"/>
            <c:bubble3D val="0"/>
            <c:extLst>
              <c:ext xmlns:c16="http://schemas.microsoft.com/office/drawing/2014/chart" uri="{C3380CC4-5D6E-409C-BE32-E72D297353CC}">
                <c16:uniqueId val="{00000044-5E22-4FE1-83DC-D8EBFBE680F7}"/>
              </c:ext>
            </c:extLst>
          </c:dPt>
          <c:dPt>
            <c:idx val="5"/>
            <c:invertIfNegative val="0"/>
            <c:bubble3D val="0"/>
            <c:extLst>
              <c:ext xmlns:c16="http://schemas.microsoft.com/office/drawing/2014/chart" uri="{C3380CC4-5D6E-409C-BE32-E72D297353CC}">
                <c16:uniqueId val="{00000045-5E22-4FE1-83DC-D8EBFBE680F7}"/>
              </c:ext>
            </c:extLst>
          </c:dPt>
          <c:dPt>
            <c:idx val="6"/>
            <c:invertIfNegative val="0"/>
            <c:bubble3D val="0"/>
            <c:extLst>
              <c:ext xmlns:c16="http://schemas.microsoft.com/office/drawing/2014/chart" uri="{C3380CC4-5D6E-409C-BE32-E72D297353CC}">
                <c16:uniqueId val="{00000046-5E22-4FE1-83DC-D8EBFBE680F7}"/>
              </c:ext>
            </c:extLst>
          </c:dPt>
          <c:dPt>
            <c:idx val="7"/>
            <c:invertIfNegative val="0"/>
            <c:bubble3D val="0"/>
            <c:extLst>
              <c:ext xmlns:c16="http://schemas.microsoft.com/office/drawing/2014/chart" uri="{C3380CC4-5D6E-409C-BE32-E72D297353CC}">
                <c16:uniqueId val="{00000047-5E22-4FE1-83DC-D8EBFBE680F7}"/>
              </c:ext>
            </c:extLst>
          </c:dPt>
          <c:dPt>
            <c:idx val="8"/>
            <c:invertIfNegative val="0"/>
            <c:bubble3D val="0"/>
            <c:extLst>
              <c:ext xmlns:c16="http://schemas.microsoft.com/office/drawing/2014/chart" uri="{C3380CC4-5D6E-409C-BE32-E72D297353CC}">
                <c16:uniqueId val="{00000048-5E22-4FE1-83DC-D8EBFBE680F7}"/>
              </c:ext>
            </c:extLst>
          </c:dPt>
          <c:dPt>
            <c:idx val="9"/>
            <c:invertIfNegative val="0"/>
            <c:bubble3D val="0"/>
            <c:spPr>
              <a:solidFill>
                <a:srgbClr val="FFC000"/>
              </a:solidFill>
            </c:spPr>
            <c:extLst>
              <c:ext xmlns:c16="http://schemas.microsoft.com/office/drawing/2014/chart" uri="{C3380CC4-5D6E-409C-BE32-E72D297353CC}">
                <c16:uniqueId val="{0000004A-5E22-4FE1-83DC-D8EBFBE680F7}"/>
              </c:ext>
            </c:extLst>
          </c:dPt>
          <c:dPt>
            <c:idx val="10"/>
            <c:invertIfNegative val="0"/>
            <c:bubble3D val="0"/>
            <c:extLst>
              <c:ext xmlns:c16="http://schemas.microsoft.com/office/drawing/2014/chart" uri="{C3380CC4-5D6E-409C-BE32-E72D297353CC}">
                <c16:uniqueId val="{0000004B-5E22-4FE1-83DC-D8EBFBE680F7}"/>
              </c:ext>
            </c:extLst>
          </c:dPt>
          <c:dPt>
            <c:idx val="11"/>
            <c:invertIfNegative val="0"/>
            <c:bubble3D val="0"/>
            <c:extLst>
              <c:ext xmlns:c16="http://schemas.microsoft.com/office/drawing/2014/chart" uri="{C3380CC4-5D6E-409C-BE32-E72D297353CC}">
                <c16:uniqueId val="{0000004C-5E22-4FE1-83DC-D8EBFBE680F7}"/>
              </c:ext>
            </c:extLst>
          </c:dPt>
          <c:dPt>
            <c:idx val="12"/>
            <c:invertIfNegative val="0"/>
            <c:bubble3D val="0"/>
            <c:extLst>
              <c:ext xmlns:c16="http://schemas.microsoft.com/office/drawing/2014/chart" uri="{C3380CC4-5D6E-409C-BE32-E72D297353CC}">
                <c16:uniqueId val="{0000004D-5E22-4FE1-83DC-D8EBFBE680F7}"/>
              </c:ext>
            </c:extLst>
          </c:dPt>
          <c:dPt>
            <c:idx val="13"/>
            <c:invertIfNegative val="0"/>
            <c:bubble3D val="0"/>
            <c:extLst>
              <c:ext xmlns:c16="http://schemas.microsoft.com/office/drawing/2014/chart" uri="{C3380CC4-5D6E-409C-BE32-E72D297353CC}">
                <c16:uniqueId val="{0000004E-5E22-4FE1-83DC-D8EBFBE680F7}"/>
              </c:ext>
            </c:extLst>
          </c:dPt>
          <c:dPt>
            <c:idx val="14"/>
            <c:invertIfNegative val="0"/>
            <c:bubble3D val="0"/>
            <c:extLst>
              <c:ext xmlns:c16="http://schemas.microsoft.com/office/drawing/2014/chart" uri="{C3380CC4-5D6E-409C-BE32-E72D297353CC}">
                <c16:uniqueId val="{0000004F-5E22-4FE1-83DC-D8EBFBE680F7}"/>
              </c:ext>
            </c:extLst>
          </c:dPt>
          <c:dPt>
            <c:idx val="15"/>
            <c:invertIfNegative val="0"/>
            <c:bubble3D val="0"/>
            <c:extLst>
              <c:ext xmlns:c16="http://schemas.microsoft.com/office/drawing/2014/chart" uri="{C3380CC4-5D6E-409C-BE32-E72D297353CC}">
                <c16:uniqueId val="{00000050-5E22-4FE1-83DC-D8EBFBE680F7}"/>
              </c:ext>
            </c:extLst>
          </c:dPt>
          <c:dPt>
            <c:idx val="16"/>
            <c:invertIfNegative val="0"/>
            <c:bubble3D val="0"/>
            <c:extLst>
              <c:ext xmlns:c16="http://schemas.microsoft.com/office/drawing/2014/chart" uri="{C3380CC4-5D6E-409C-BE32-E72D297353CC}">
                <c16:uniqueId val="{00000051-5E22-4FE1-83DC-D8EBFBE680F7}"/>
              </c:ext>
            </c:extLst>
          </c:dPt>
          <c:dPt>
            <c:idx val="17"/>
            <c:invertIfNegative val="0"/>
            <c:bubble3D val="0"/>
            <c:extLst>
              <c:ext xmlns:c16="http://schemas.microsoft.com/office/drawing/2014/chart" uri="{C3380CC4-5D6E-409C-BE32-E72D297353CC}">
                <c16:uniqueId val="{00000052-5E22-4FE1-83DC-D8EBFBE680F7}"/>
              </c:ext>
            </c:extLst>
          </c:dPt>
          <c:dPt>
            <c:idx val="18"/>
            <c:invertIfNegative val="0"/>
            <c:bubble3D val="0"/>
            <c:extLst>
              <c:ext xmlns:c16="http://schemas.microsoft.com/office/drawing/2014/chart" uri="{C3380CC4-5D6E-409C-BE32-E72D297353CC}">
                <c16:uniqueId val="{00000053-5E22-4FE1-83DC-D8EBFBE680F7}"/>
              </c:ext>
            </c:extLst>
          </c:dPt>
          <c:dPt>
            <c:idx val="19"/>
            <c:invertIfNegative val="0"/>
            <c:bubble3D val="0"/>
            <c:extLst>
              <c:ext xmlns:c16="http://schemas.microsoft.com/office/drawing/2014/chart" uri="{C3380CC4-5D6E-409C-BE32-E72D297353CC}">
                <c16:uniqueId val="{00000054-5E22-4FE1-83DC-D8EBFBE680F7}"/>
              </c:ext>
            </c:extLst>
          </c:dPt>
          <c:dPt>
            <c:idx val="20"/>
            <c:invertIfNegative val="0"/>
            <c:bubble3D val="0"/>
            <c:extLst>
              <c:ext xmlns:c16="http://schemas.microsoft.com/office/drawing/2014/chart" uri="{C3380CC4-5D6E-409C-BE32-E72D297353CC}">
                <c16:uniqueId val="{00000055-5E22-4FE1-83DC-D8EBFBE680F7}"/>
              </c:ext>
            </c:extLst>
          </c:dPt>
          <c:dPt>
            <c:idx val="21"/>
            <c:invertIfNegative val="0"/>
            <c:bubble3D val="0"/>
            <c:spPr>
              <a:solidFill>
                <a:srgbClr val="FFC000"/>
              </a:solidFill>
            </c:spPr>
            <c:extLst>
              <c:ext xmlns:c16="http://schemas.microsoft.com/office/drawing/2014/chart" uri="{C3380CC4-5D6E-409C-BE32-E72D297353CC}">
                <c16:uniqueId val="{00000057-5E22-4FE1-83DC-D8EBFBE680F7}"/>
              </c:ext>
            </c:extLst>
          </c:dPt>
          <c:dPt>
            <c:idx val="22"/>
            <c:invertIfNegative val="0"/>
            <c:bubble3D val="0"/>
            <c:extLst>
              <c:ext xmlns:c16="http://schemas.microsoft.com/office/drawing/2014/chart" uri="{C3380CC4-5D6E-409C-BE32-E72D297353CC}">
                <c16:uniqueId val="{00000058-5E22-4FE1-83DC-D8EBFBE680F7}"/>
              </c:ext>
            </c:extLst>
          </c:dPt>
          <c:dPt>
            <c:idx val="23"/>
            <c:invertIfNegative val="0"/>
            <c:bubble3D val="0"/>
            <c:extLst>
              <c:ext xmlns:c16="http://schemas.microsoft.com/office/drawing/2014/chart" uri="{C3380CC4-5D6E-409C-BE32-E72D297353CC}">
                <c16:uniqueId val="{00000059-5E22-4FE1-83DC-D8EBFBE680F7}"/>
              </c:ext>
            </c:extLst>
          </c:dPt>
          <c:dPt>
            <c:idx val="24"/>
            <c:invertIfNegative val="0"/>
            <c:bubble3D val="0"/>
            <c:extLst>
              <c:ext xmlns:c16="http://schemas.microsoft.com/office/drawing/2014/chart" uri="{C3380CC4-5D6E-409C-BE32-E72D297353CC}">
                <c16:uniqueId val="{0000005A-5E22-4FE1-83DC-D8EBFBE680F7}"/>
              </c:ext>
            </c:extLst>
          </c:dPt>
          <c:dPt>
            <c:idx val="25"/>
            <c:invertIfNegative val="0"/>
            <c:bubble3D val="0"/>
            <c:extLst>
              <c:ext xmlns:c16="http://schemas.microsoft.com/office/drawing/2014/chart" uri="{C3380CC4-5D6E-409C-BE32-E72D297353CC}">
                <c16:uniqueId val="{0000005B-5E22-4FE1-83DC-D8EBFBE680F7}"/>
              </c:ext>
            </c:extLst>
          </c:dPt>
          <c:dPt>
            <c:idx val="26"/>
            <c:invertIfNegative val="0"/>
            <c:bubble3D val="0"/>
            <c:extLst>
              <c:ext xmlns:c16="http://schemas.microsoft.com/office/drawing/2014/chart" uri="{C3380CC4-5D6E-409C-BE32-E72D297353CC}">
                <c16:uniqueId val="{0000005C-5E22-4FE1-83DC-D8EBFBE680F7}"/>
              </c:ext>
            </c:extLst>
          </c:dPt>
          <c:dPt>
            <c:idx val="27"/>
            <c:invertIfNegative val="0"/>
            <c:bubble3D val="0"/>
            <c:extLst>
              <c:ext xmlns:c16="http://schemas.microsoft.com/office/drawing/2014/chart" uri="{C3380CC4-5D6E-409C-BE32-E72D297353CC}">
                <c16:uniqueId val="{0000005D-5E22-4FE1-83DC-D8EBFBE680F7}"/>
              </c:ext>
            </c:extLst>
          </c:dPt>
          <c:dPt>
            <c:idx val="28"/>
            <c:invertIfNegative val="0"/>
            <c:bubble3D val="0"/>
            <c:extLst>
              <c:ext xmlns:c16="http://schemas.microsoft.com/office/drawing/2014/chart" uri="{C3380CC4-5D6E-409C-BE32-E72D297353CC}">
                <c16:uniqueId val="{0000005E-5E22-4FE1-83DC-D8EBFBE680F7}"/>
              </c:ext>
            </c:extLst>
          </c:dPt>
          <c:dPt>
            <c:idx val="29"/>
            <c:invertIfNegative val="0"/>
            <c:bubble3D val="0"/>
            <c:extLst>
              <c:ext xmlns:c16="http://schemas.microsoft.com/office/drawing/2014/chart" uri="{C3380CC4-5D6E-409C-BE32-E72D297353CC}">
                <c16:uniqueId val="{0000005F-5E22-4FE1-83DC-D8EBFBE680F7}"/>
              </c:ext>
            </c:extLst>
          </c:dPt>
          <c:dPt>
            <c:idx val="30"/>
            <c:invertIfNegative val="0"/>
            <c:bubble3D val="0"/>
            <c:extLst>
              <c:ext xmlns:c16="http://schemas.microsoft.com/office/drawing/2014/chart" uri="{C3380CC4-5D6E-409C-BE32-E72D297353CC}">
                <c16:uniqueId val="{00000060-5E22-4FE1-83DC-D8EBFBE680F7}"/>
              </c:ext>
            </c:extLst>
          </c:dPt>
          <c:dPt>
            <c:idx val="31"/>
            <c:invertIfNegative val="0"/>
            <c:bubble3D val="0"/>
            <c:extLst>
              <c:ext xmlns:c16="http://schemas.microsoft.com/office/drawing/2014/chart" uri="{C3380CC4-5D6E-409C-BE32-E72D297353CC}">
                <c16:uniqueId val="{00000061-5E22-4FE1-83DC-D8EBFBE680F7}"/>
              </c:ext>
            </c:extLst>
          </c:dPt>
          <c:dPt>
            <c:idx val="32"/>
            <c:invertIfNegative val="0"/>
            <c:bubble3D val="0"/>
            <c:extLst>
              <c:ext xmlns:c16="http://schemas.microsoft.com/office/drawing/2014/chart" uri="{C3380CC4-5D6E-409C-BE32-E72D297353CC}">
                <c16:uniqueId val="{00000062-5E22-4FE1-83DC-D8EBFBE680F7}"/>
              </c:ext>
            </c:extLst>
          </c:dPt>
          <c:dPt>
            <c:idx val="33"/>
            <c:invertIfNegative val="0"/>
            <c:bubble3D val="0"/>
            <c:spPr>
              <a:solidFill>
                <a:srgbClr val="FFC000"/>
              </a:solidFill>
            </c:spPr>
            <c:extLst>
              <c:ext xmlns:c16="http://schemas.microsoft.com/office/drawing/2014/chart" uri="{C3380CC4-5D6E-409C-BE32-E72D297353CC}">
                <c16:uniqueId val="{00000064-5E22-4FE1-83DC-D8EBFBE680F7}"/>
              </c:ext>
            </c:extLst>
          </c:dPt>
          <c:dPt>
            <c:idx val="34"/>
            <c:invertIfNegative val="0"/>
            <c:bubble3D val="0"/>
            <c:extLst>
              <c:ext xmlns:c16="http://schemas.microsoft.com/office/drawing/2014/chart" uri="{C3380CC4-5D6E-409C-BE32-E72D297353CC}">
                <c16:uniqueId val="{00000065-5E22-4FE1-83DC-D8EBFBE680F7}"/>
              </c:ext>
            </c:extLst>
          </c:dPt>
          <c:dPt>
            <c:idx val="35"/>
            <c:invertIfNegative val="0"/>
            <c:bubble3D val="0"/>
            <c:extLst>
              <c:ext xmlns:c16="http://schemas.microsoft.com/office/drawing/2014/chart" uri="{C3380CC4-5D6E-409C-BE32-E72D297353CC}">
                <c16:uniqueId val="{00000066-5E22-4FE1-83DC-D8EBFBE680F7}"/>
              </c:ext>
            </c:extLst>
          </c:dPt>
          <c:dPt>
            <c:idx val="36"/>
            <c:invertIfNegative val="0"/>
            <c:bubble3D val="0"/>
            <c:extLst>
              <c:ext xmlns:c16="http://schemas.microsoft.com/office/drawing/2014/chart" uri="{C3380CC4-5D6E-409C-BE32-E72D297353CC}">
                <c16:uniqueId val="{00000067-5E22-4FE1-83DC-D8EBFBE680F7}"/>
              </c:ext>
            </c:extLst>
          </c:dPt>
          <c:dPt>
            <c:idx val="37"/>
            <c:invertIfNegative val="0"/>
            <c:bubble3D val="0"/>
            <c:extLst>
              <c:ext xmlns:c16="http://schemas.microsoft.com/office/drawing/2014/chart" uri="{C3380CC4-5D6E-409C-BE32-E72D297353CC}">
                <c16:uniqueId val="{00000068-5E22-4FE1-83DC-D8EBFBE680F7}"/>
              </c:ext>
            </c:extLst>
          </c:dPt>
          <c:dPt>
            <c:idx val="38"/>
            <c:invertIfNegative val="0"/>
            <c:bubble3D val="0"/>
            <c:extLst>
              <c:ext xmlns:c16="http://schemas.microsoft.com/office/drawing/2014/chart" uri="{C3380CC4-5D6E-409C-BE32-E72D297353CC}">
                <c16:uniqueId val="{00000069-5E22-4FE1-83DC-D8EBFBE680F7}"/>
              </c:ext>
            </c:extLst>
          </c:dPt>
          <c:dPt>
            <c:idx val="39"/>
            <c:invertIfNegative val="0"/>
            <c:bubble3D val="0"/>
            <c:extLst>
              <c:ext xmlns:c16="http://schemas.microsoft.com/office/drawing/2014/chart" uri="{C3380CC4-5D6E-409C-BE32-E72D297353CC}">
                <c16:uniqueId val="{0000006A-5E22-4FE1-83DC-D8EBFBE680F7}"/>
              </c:ext>
            </c:extLst>
          </c:dPt>
          <c:dPt>
            <c:idx val="40"/>
            <c:invertIfNegative val="0"/>
            <c:bubble3D val="0"/>
            <c:extLst>
              <c:ext xmlns:c16="http://schemas.microsoft.com/office/drawing/2014/chart" uri="{C3380CC4-5D6E-409C-BE32-E72D297353CC}">
                <c16:uniqueId val="{0000006B-5E22-4FE1-83DC-D8EBFBE680F7}"/>
              </c:ext>
            </c:extLst>
          </c:dPt>
          <c:dPt>
            <c:idx val="41"/>
            <c:invertIfNegative val="0"/>
            <c:bubble3D val="0"/>
            <c:extLst>
              <c:ext xmlns:c16="http://schemas.microsoft.com/office/drawing/2014/chart" uri="{C3380CC4-5D6E-409C-BE32-E72D297353CC}">
                <c16:uniqueId val="{0000006C-5E22-4FE1-83DC-D8EBFBE680F7}"/>
              </c:ext>
            </c:extLst>
          </c:dPt>
          <c:dPt>
            <c:idx val="42"/>
            <c:invertIfNegative val="0"/>
            <c:bubble3D val="0"/>
            <c:extLst>
              <c:ext xmlns:c16="http://schemas.microsoft.com/office/drawing/2014/chart" uri="{C3380CC4-5D6E-409C-BE32-E72D297353CC}">
                <c16:uniqueId val="{0000006D-5E22-4FE1-83DC-D8EBFBE680F7}"/>
              </c:ext>
            </c:extLst>
          </c:dPt>
          <c:dPt>
            <c:idx val="43"/>
            <c:invertIfNegative val="0"/>
            <c:bubble3D val="0"/>
            <c:extLst>
              <c:ext xmlns:c16="http://schemas.microsoft.com/office/drawing/2014/chart" uri="{C3380CC4-5D6E-409C-BE32-E72D297353CC}">
                <c16:uniqueId val="{0000006E-5E22-4FE1-83DC-D8EBFBE680F7}"/>
              </c:ext>
            </c:extLst>
          </c:dPt>
          <c:dPt>
            <c:idx val="44"/>
            <c:invertIfNegative val="0"/>
            <c:bubble3D val="0"/>
            <c:extLst>
              <c:ext xmlns:c16="http://schemas.microsoft.com/office/drawing/2014/chart" uri="{C3380CC4-5D6E-409C-BE32-E72D297353CC}">
                <c16:uniqueId val="{0000006F-5E22-4FE1-83DC-D8EBFBE680F7}"/>
              </c:ext>
            </c:extLst>
          </c:dPt>
          <c:dPt>
            <c:idx val="45"/>
            <c:invertIfNegative val="0"/>
            <c:bubble3D val="0"/>
            <c:spPr>
              <a:solidFill>
                <a:srgbClr val="FFC000"/>
              </a:solidFill>
            </c:spPr>
            <c:extLst>
              <c:ext xmlns:c16="http://schemas.microsoft.com/office/drawing/2014/chart" uri="{C3380CC4-5D6E-409C-BE32-E72D297353CC}">
                <c16:uniqueId val="{00000071-5E22-4FE1-83DC-D8EBFBE680F7}"/>
              </c:ext>
            </c:extLst>
          </c:dPt>
          <c:dPt>
            <c:idx val="46"/>
            <c:invertIfNegative val="0"/>
            <c:bubble3D val="0"/>
            <c:extLst>
              <c:ext xmlns:c16="http://schemas.microsoft.com/office/drawing/2014/chart" uri="{C3380CC4-5D6E-409C-BE32-E72D297353CC}">
                <c16:uniqueId val="{00000072-5E22-4FE1-83DC-D8EBFBE680F7}"/>
              </c:ext>
            </c:extLst>
          </c:dPt>
          <c:dPt>
            <c:idx val="47"/>
            <c:invertIfNegative val="0"/>
            <c:bubble3D val="0"/>
            <c:extLst>
              <c:ext xmlns:c16="http://schemas.microsoft.com/office/drawing/2014/chart" uri="{C3380CC4-5D6E-409C-BE32-E72D297353CC}">
                <c16:uniqueId val="{00000073-5E22-4FE1-83DC-D8EBFBE680F7}"/>
              </c:ext>
            </c:extLst>
          </c:dPt>
          <c:dPt>
            <c:idx val="48"/>
            <c:invertIfNegative val="0"/>
            <c:bubble3D val="0"/>
            <c:extLst>
              <c:ext xmlns:c16="http://schemas.microsoft.com/office/drawing/2014/chart" uri="{C3380CC4-5D6E-409C-BE32-E72D297353CC}">
                <c16:uniqueId val="{00000074-5E22-4FE1-83DC-D8EBFBE680F7}"/>
              </c:ext>
            </c:extLst>
          </c:dPt>
          <c:dPt>
            <c:idx val="49"/>
            <c:invertIfNegative val="0"/>
            <c:bubble3D val="0"/>
            <c:extLst>
              <c:ext xmlns:c16="http://schemas.microsoft.com/office/drawing/2014/chart" uri="{C3380CC4-5D6E-409C-BE32-E72D297353CC}">
                <c16:uniqueId val="{00000075-5E22-4FE1-83DC-D8EBFBE680F7}"/>
              </c:ext>
            </c:extLst>
          </c:dPt>
          <c:dPt>
            <c:idx val="50"/>
            <c:invertIfNegative val="0"/>
            <c:bubble3D val="0"/>
            <c:extLst>
              <c:ext xmlns:c16="http://schemas.microsoft.com/office/drawing/2014/chart" uri="{C3380CC4-5D6E-409C-BE32-E72D297353CC}">
                <c16:uniqueId val="{00000076-5E22-4FE1-83DC-D8EBFBE680F7}"/>
              </c:ext>
            </c:extLst>
          </c:dPt>
          <c:dPt>
            <c:idx val="51"/>
            <c:invertIfNegative val="0"/>
            <c:bubble3D val="0"/>
            <c:extLst>
              <c:ext xmlns:c16="http://schemas.microsoft.com/office/drawing/2014/chart" uri="{C3380CC4-5D6E-409C-BE32-E72D297353CC}">
                <c16:uniqueId val="{00000077-5E22-4FE1-83DC-D8EBFBE680F7}"/>
              </c:ext>
            </c:extLst>
          </c:dPt>
          <c:dPt>
            <c:idx val="52"/>
            <c:invertIfNegative val="0"/>
            <c:bubble3D val="0"/>
            <c:extLst>
              <c:ext xmlns:c16="http://schemas.microsoft.com/office/drawing/2014/chart" uri="{C3380CC4-5D6E-409C-BE32-E72D297353CC}">
                <c16:uniqueId val="{00000078-5E22-4FE1-83DC-D8EBFBE680F7}"/>
              </c:ext>
            </c:extLst>
          </c:dPt>
          <c:dPt>
            <c:idx val="53"/>
            <c:invertIfNegative val="0"/>
            <c:bubble3D val="0"/>
            <c:extLst>
              <c:ext xmlns:c16="http://schemas.microsoft.com/office/drawing/2014/chart" uri="{C3380CC4-5D6E-409C-BE32-E72D297353CC}">
                <c16:uniqueId val="{00000079-5E22-4FE1-83DC-D8EBFBE680F7}"/>
              </c:ext>
            </c:extLst>
          </c:dPt>
          <c:dPt>
            <c:idx val="54"/>
            <c:invertIfNegative val="0"/>
            <c:bubble3D val="0"/>
            <c:extLst>
              <c:ext xmlns:c16="http://schemas.microsoft.com/office/drawing/2014/chart" uri="{C3380CC4-5D6E-409C-BE32-E72D297353CC}">
                <c16:uniqueId val="{0000007A-5E22-4FE1-83DC-D8EBFBE680F7}"/>
              </c:ext>
            </c:extLst>
          </c:dPt>
          <c:dPt>
            <c:idx val="55"/>
            <c:invertIfNegative val="0"/>
            <c:bubble3D val="0"/>
            <c:extLst>
              <c:ext xmlns:c16="http://schemas.microsoft.com/office/drawing/2014/chart" uri="{C3380CC4-5D6E-409C-BE32-E72D297353CC}">
                <c16:uniqueId val="{0000007B-5E22-4FE1-83DC-D8EBFBE680F7}"/>
              </c:ext>
            </c:extLst>
          </c:dPt>
          <c:dPt>
            <c:idx val="56"/>
            <c:invertIfNegative val="0"/>
            <c:bubble3D val="0"/>
            <c:extLst>
              <c:ext xmlns:c16="http://schemas.microsoft.com/office/drawing/2014/chart" uri="{C3380CC4-5D6E-409C-BE32-E72D297353CC}">
                <c16:uniqueId val="{0000007C-5E22-4FE1-83DC-D8EBFBE680F7}"/>
              </c:ext>
            </c:extLst>
          </c:dPt>
          <c:dPt>
            <c:idx val="57"/>
            <c:invertIfNegative val="0"/>
            <c:bubble3D val="0"/>
            <c:spPr>
              <a:solidFill>
                <a:srgbClr val="FBBB27"/>
              </a:solidFill>
            </c:spPr>
            <c:extLst>
              <c:ext xmlns:c16="http://schemas.microsoft.com/office/drawing/2014/chart" uri="{C3380CC4-5D6E-409C-BE32-E72D297353CC}">
                <c16:uniqueId val="{0000007E-5E22-4FE1-83DC-D8EBFBE680F7}"/>
              </c:ext>
            </c:extLst>
          </c:dPt>
          <c:dLbls>
            <c:dLbl>
              <c:idx val="9"/>
              <c:layout>
                <c:manualLayout>
                  <c:x val="2.1380474979877549E-3"/>
                  <c:y val="-3.1749955902839022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A-5E22-4FE1-83DC-D8EBFBE680F7}"/>
                </c:ext>
              </c:extLst>
            </c:dLbl>
            <c:dLbl>
              <c:idx val="21"/>
              <c:layout>
                <c:manualLayout>
                  <c:x val="0"/>
                  <c:y val="-3.1749955902839057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5E22-4FE1-83DC-D8EBFBE680F7}"/>
                </c:ext>
              </c:extLst>
            </c:dLbl>
            <c:dLbl>
              <c:idx val="33"/>
              <c:layout>
                <c:manualLayout>
                  <c:x val="2.1380474979877944E-3"/>
                  <c:y val="-8.1138776196144166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4-5E22-4FE1-83DC-D8EBFBE680F7}"/>
                </c:ext>
              </c:extLst>
            </c:dLbl>
            <c:dLbl>
              <c:idx val="45"/>
              <c:layout>
                <c:manualLayout>
                  <c:x val="-2.1380474979879509E-3"/>
                  <c:y val="-6.3499911805678044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1-5E22-4FE1-83DC-D8EBFBE680F7}"/>
                </c:ext>
              </c:extLst>
            </c:dLbl>
            <c:dLbl>
              <c:idx val="57"/>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5E22-4FE1-83DC-D8EBFBE680F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'F43'!$F$7:$F$64</c:f>
              <c:numCache>
                <c:formatCode>0.00</c:formatCode>
                <c:ptCount val="58"/>
                <c:pt idx="0">
                  <c:v>16.004980490928599</c:v>
                </c:pt>
                <c:pt idx="1">
                  <c:v>15.8508929874362</c:v>
                </c:pt>
                <c:pt idx="2">
                  <c:v>15.7837102260116</c:v>
                </c:pt>
                <c:pt idx="3">
                  <c:v>15.777774592384599</c:v>
                </c:pt>
                <c:pt idx="4">
                  <c:v>15.6770200598946</c:v>
                </c:pt>
                <c:pt idx="5">
                  <c:v>15.573428010733799</c:v>
                </c:pt>
                <c:pt idx="6">
                  <c:v>15.4830190630821</c:v>
                </c:pt>
                <c:pt idx="7">
                  <c:v>15.559245428145999</c:v>
                </c:pt>
                <c:pt idx="8">
                  <c:v>15.7850845379142</c:v>
                </c:pt>
                <c:pt idx="9">
                  <c:v>15.9176840132329</c:v>
                </c:pt>
                <c:pt idx="10">
                  <c:v>16.017897338022902</c:v>
                </c:pt>
                <c:pt idx="11">
                  <c:v>16.1586334483668</c:v>
                </c:pt>
                <c:pt idx="12">
                  <c:v>16.705832683727301</c:v>
                </c:pt>
                <c:pt idx="13">
                  <c:v>17.3510480320334</c:v>
                </c:pt>
                <c:pt idx="14">
                  <c:v>17.579471355799399</c:v>
                </c:pt>
                <c:pt idx="15">
                  <c:v>17.681710016479698</c:v>
                </c:pt>
                <c:pt idx="16">
                  <c:v>17.889366376945802</c:v>
                </c:pt>
                <c:pt idx="17">
                  <c:v>18.095843377263801</c:v>
                </c:pt>
                <c:pt idx="18">
                  <c:v>18.451393019182198</c:v>
                </c:pt>
                <c:pt idx="19">
                  <c:v>18.971086196797899</c:v>
                </c:pt>
                <c:pt idx="20">
                  <c:v>19.228593123981401</c:v>
                </c:pt>
                <c:pt idx="21">
                  <c:v>19.430086776846899</c:v>
                </c:pt>
                <c:pt idx="22">
                  <c:v>19.404950840373999</c:v>
                </c:pt>
                <c:pt idx="23">
                  <c:v>19.104687517973002</c:v>
                </c:pt>
                <c:pt idx="24">
                  <c:v>18.816270308070301</c:v>
                </c:pt>
                <c:pt idx="25">
                  <c:v>19.238369871747899</c:v>
                </c:pt>
                <c:pt idx="26">
                  <c:v>19.740755868351499</c:v>
                </c:pt>
                <c:pt idx="27">
                  <c:v>19.521537383341101</c:v>
                </c:pt>
                <c:pt idx="28">
                  <c:v>19.4420275152358</c:v>
                </c:pt>
                <c:pt idx="29">
                  <c:v>19.3298048986649</c:v>
                </c:pt>
                <c:pt idx="30">
                  <c:v>19.3989640169521</c:v>
                </c:pt>
                <c:pt idx="31">
                  <c:v>19.284820126811301</c:v>
                </c:pt>
                <c:pt idx="32">
                  <c:v>19.3686493233951</c:v>
                </c:pt>
                <c:pt idx="33">
                  <c:v>19.327784184716901</c:v>
                </c:pt>
                <c:pt idx="34">
                  <c:v>19.319981613210199</c:v>
                </c:pt>
                <c:pt idx="35">
                  <c:v>19.4418210937631</c:v>
                </c:pt>
                <c:pt idx="36">
                  <c:v>19.5185418298373</c:v>
                </c:pt>
                <c:pt idx="37">
                  <c:v>19.404890954363701</c:v>
                </c:pt>
                <c:pt idx="38">
                  <c:v>17.885451920244002</c:v>
                </c:pt>
                <c:pt idx="39">
                  <c:v>15.1018600996677</c:v>
                </c:pt>
                <c:pt idx="40">
                  <c:v>16.2544161259429</c:v>
                </c:pt>
                <c:pt idx="41">
                  <c:v>17.653376602343201</c:v>
                </c:pt>
                <c:pt idx="42">
                  <c:v>18.600588267834599</c:v>
                </c:pt>
                <c:pt idx="43">
                  <c:v>18.600627457198101</c:v>
                </c:pt>
                <c:pt idx="44">
                  <c:v>18.535020116818199</c:v>
                </c:pt>
                <c:pt idx="45">
                  <c:v>18.392541717000199</c:v>
                </c:pt>
                <c:pt idx="46">
                  <c:v>17.721554810542202</c:v>
                </c:pt>
                <c:pt idx="47">
                  <c:v>17.913536170770701</c:v>
                </c:pt>
                <c:pt idx="48">
                  <c:v>18.924396070714401</c:v>
                </c:pt>
                <c:pt idx="49">
                  <c:v>19.7505008653741</c:v>
                </c:pt>
                <c:pt idx="50">
                  <c:v>20.1058595572337</c:v>
                </c:pt>
                <c:pt idx="51">
                  <c:v>20.187252266965601</c:v>
                </c:pt>
                <c:pt idx="52">
                  <c:v>20.223854833905801</c:v>
                </c:pt>
                <c:pt idx="53">
                  <c:v>20.269044206434099</c:v>
                </c:pt>
                <c:pt idx="54">
                  <c:v>20.283476997007099</c:v>
                </c:pt>
                <c:pt idx="55">
                  <c:v>20.302700509696901</c:v>
                </c:pt>
                <c:pt idx="56">
                  <c:v>20.189056552793598</c:v>
                </c:pt>
                <c:pt idx="57">
                  <c:v>20.127537314709301</c:v>
                </c:pt>
              </c:numCache>
            </c:numRef>
          </c:val>
          <c:extLst>
            <c:ext xmlns:c16="http://schemas.microsoft.com/office/drawing/2014/chart" uri="{C3380CC4-5D6E-409C-BE32-E72D297353CC}">
              <c16:uniqueId val="{0000007F-5E22-4FE1-83DC-D8EBFBE680F7}"/>
            </c:ext>
          </c:extLst>
        </c:ser>
        <c:dLbls>
          <c:showLegendKey val="0"/>
          <c:showVal val="0"/>
          <c:showCatName val="0"/>
          <c:showSerName val="0"/>
          <c:showPercent val="0"/>
          <c:showBubbleSize val="0"/>
        </c:dLbls>
        <c:gapWidth val="75"/>
        <c:overlap val="-25"/>
        <c:axId val="183674368"/>
        <c:axId val="183675904"/>
      </c:barChart>
      <c:catAx>
        <c:axId val="183674368"/>
        <c:scaling>
          <c:orientation val="minMax"/>
        </c:scaling>
        <c:delete val="0"/>
        <c:axPos val="b"/>
        <c:numFmt formatCode="General" sourceLinked="0"/>
        <c:majorTickMark val="none"/>
        <c:minorTickMark val="none"/>
        <c:tickLblPos val="low"/>
        <c:spPr>
          <a:ln/>
        </c:spPr>
        <c:crossAx val="183675904"/>
        <c:crosses val="autoZero"/>
        <c:auto val="1"/>
        <c:lblAlgn val="ctr"/>
        <c:lblOffset val="100"/>
        <c:tickLblSkip val="1"/>
        <c:tickMarkSkip val="2"/>
        <c:noMultiLvlLbl val="0"/>
      </c:catAx>
      <c:valAx>
        <c:axId val="183675904"/>
        <c:scaling>
          <c:orientation val="minMax"/>
          <c:max val="24"/>
          <c:min val="14.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610101621912639E-2"/>
          <c:y val="5.9821388888888889E-2"/>
          <c:w val="0.9099976445252036"/>
          <c:h val="0.72585100439866268"/>
        </c:manualLayout>
      </c:layout>
      <c:barChart>
        <c:barDir val="col"/>
        <c:grouping val="clustered"/>
        <c:varyColors val="0"/>
        <c:ser>
          <c:idx val="0"/>
          <c:order val="0"/>
          <c:tx>
            <c:v>Jalisco</c:v>
          </c:tx>
          <c:spPr>
            <a:solidFill>
              <a:srgbClr val="AFB7BC"/>
            </a:solidFill>
          </c:spPr>
          <c:invertIfNegative val="0"/>
          <c:dPt>
            <c:idx val="0"/>
            <c:invertIfNegative val="0"/>
            <c:bubble3D val="0"/>
            <c:extLst>
              <c:ext xmlns:c16="http://schemas.microsoft.com/office/drawing/2014/chart" uri="{C3380CC4-5D6E-409C-BE32-E72D297353CC}">
                <c16:uniqueId val="{00000000-B1D5-4731-889F-76B7EBE8F767}"/>
              </c:ext>
            </c:extLst>
          </c:dPt>
          <c:dPt>
            <c:idx val="1"/>
            <c:invertIfNegative val="0"/>
            <c:bubble3D val="0"/>
            <c:extLst>
              <c:ext xmlns:c16="http://schemas.microsoft.com/office/drawing/2014/chart" uri="{C3380CC4-5D6E-409C-BE32-E72D297353CC}">
                <c16:uniqueId val="{00000001-B1D5-4731-889F-76B7EBE8F767}"/>
              </c:ext>
            </c:extLst>
          </c:dPt>
          <c:dPt>
            <c:idx val="2"/>
            <c:invertIfNegative val="0"/>
            <c:bubble3D val="0"/>
            <c:extLst>
              <c:ext xmlns:c16="http://schemas.microsoft.com/office/drawing/2014/chart" uri="{C3380CC4-5D6E-409C-BE32-E72D297353CC}">
                <c16:uniqueId val="{00000002-B1D5-4731-889F-76B7EBE8F767}"/>
              </c:ext>
            </c:extLst>
          </c:dPt>
          <c:dPt>
            <c:idx val="3"/>
            <c:invertIfNegative val="0"/>
            <c:bubble3D val="0"/>
            <c:extLst>
              <c:ext xmlns:c16="http://schemas.microsoft.com/office/drawing/2014/chart" uri="{C3380CC4-5D6E-409C-BE32-E72D297353CC}">
                <c16:uniqueId val="{00000003-B1D5-4731-889F-76B7EBE8F767}"/>
              </c:ext>
            </c:extLst>
          </c:dPt>
          <c:dPt>
            <c:idx val="4"/>
            <c:invertIfNegative val="0"/>
            <c:bubble3D val="0"/>
            <c:extLst>
              <c:ext xmlns:c16="http://schemas.microsoft.com/office/drawing/2014/chart" uri="{C3380CC4-5D6E-409C-BE32-E72D297353CC}">
                <c16:uniqueId val="{00000004-B1D5-4731-889F-76B7EBE8F767}"/>
              </c:ext>
            </c:extLst>
          </c:dPt>
          <c:dPt>
            <c:idx val="5"/>
            <c:invertIfNegative val="0"/>
            <c:bubble3D val="0"/>
            <c:extLst>
              <c:ext xmlns:c16="http://schemas.microsoft.com/office/drawing/2014/chart" uri="{C3380CC4-5D6E-409C-BE32-E72D297353CC}">
                <c16:uniqueId val="{00000005-B1D5-4731-889F-76B7EBE8F767}"/>
              </c:ext>
            </c:extLst>
          </c:dPt>
          <c:dPt>
            <c:idx val="6"/>
            <c:invertIfNegative val="0"/>
            <c:bubble3D val="0"/>
            <c:extLst>
              <c:ext xmlns:c16="http://schemas.microsoft.com/office/drawing/2014/chart" uri="{C3380CC4-5D6E-409C-BE32-E72D297353CC}">
                <c16:uniqueId val="{00000006-B1D5-4731-889F-76B7EBE8F767}"/>
              </c:ext>
            </c:extLst>
          </c:dPt>
          <c:dPt>
            <c:idx val="7"/>
            <c:invertIfNegative val="0"/>
            <c:bubble3D val="0"/>
            <c:extLst>
              <c:ext xmlns:c16="http://schemas.microsoft.com/office/drawing/2014/chart" uri="{C3380CC4-5D6E-409C-BE32-E72D297353CC}">
                <c16:uniqueId val="{00000007-B1D5-4731-889F-76B7EBE8F767}"/>
              </c:ext>
            </c:extLst>
          </c:dPt>
          <c:dPt>
            <c:idx val="8"/>
            <c:invertIfNegative val="0"/>
            <c:bubble3D val="0"/>
            <c:extLst>
              <c:ext xmlns:c16="http://schemas.microsoft.com/office/drawing/2014/chart" uri="{C3380CC4-5D6E-409C-BE32-E72D297353CC}">
                <c16:uniqueId val="{00000008-B1D5-4731-889F-76B7EBE8F767}"/>
              </c:ext>
            </c:extLst>
          </c:dPt>
          <c:dPt>
            <c:idx val="9"/>
            <c:invertIfNegative val="0"/>
            <c:bubble3D val="0"/>
            <c:spPr>
              <a:solidFill>
                <a:srgbClr val="595959"/>
              </a:solidFill>
            </c:spPr>
            <c:extLst>
              <c:ext xmlns:c16="http://schemas.microsoft.com/office/drawing/2014/chart" uri="{C3380CC4-5D6E-409C-BE32-E72D297353CC}">
                <c16:uniqueId val="{0000000A-B1D5-4731-889F-76B7EBE8F767}"/>
              </c:ext>
            </c:extLst>
          </c:dPt>
          <c:dPt>
            <c:idx val="10"/>
            <c:invertIfNegative val="0"/>
            <c:bubble3D val="0"/>
            <c:extLst>
              <c:ext xmlns:c16="http://schemas.microsoft.com/office/drawing/2014/chart" uri="{C3380CC4-5D6E-409C-BE32-E72D297353CC}">
                <c16:uniqueId val="{0000000B-B1D5-4731-889F-76B7EBE8F767}"/>
              </c:ext>
            </c:extLst>
          </c:dPt>
          <c:dPt>
            <c:idx val="11"/>
            <c:invertIfNegative val="0"/>
            <c:bubble3D val="0"/>
            <c:extLst>
              <c:ext xmlns:c16="http://schemas.microsoft.com/office/drawing/2014/chart" uri="{C3380CC4-5D6E-409C-BE32-E72D297353CC}">
                <c16:uniqueId val="{0000000C-B1D5-4731-889F-76B7EBE8F767}"/>
              </c:ext>
            </c:extLst>
          </c:dPt>
          <c:dPt>
            <c:idx val="12"/>
            <c:invertIfNegative val="0"/>
            <c:bubble3D val="0"/>
            <c:extLst>
              <c:ext xmlns:c16="http://schemas.microsoft.com/office/drawing/2014/chart" uri="{C3380CC4-5D6E-409C-BE32-E72D297353CC}">
                <c16:uniqueId val="{0000000D-B1D5-4731-889F-76B7EBE8F767}"/>
              </c:ext>
            </c:extLst>
          </c:dPt>
          <c:dPt>
            <c:idx val="13"/>
            <c:invertIfNegative val="0"/>
            <c:bubble3D val="0"/>
            <c:extLst>
              <c:ext xmlns:c16="http://schemas.microsoft.com/office/drawing/2014/chart" uri="{C3380CC4-5D6E-409C-BE32-E72D297353CC}">
                <c16:uniqueId val="{0000000E-B1D5-4731-889F-76B7EBE8F767}"/>
              </c:ext>
            </c:extLst>
          </c:dPt>
          <c:dPt>
            <c:idx val="14"/>
            <c:invertIfNegative val="0"/>
            <c:bubble3D val="0"/>
            <c:extLst>
              <c:ext xmlns:c16="http://schemas.microsoft.com/office/drawing/2014/chart" uri="{C3380CC4-5D6E-409C-BE32-E72D297353CC}">
                <c16:uniqueId val="{0000000F-B1D5-4731-889F-76B7EBE8F767}"/>
              </c:ext>
            </c:extLst>
          </c:dPt>
          <c:dPt>
            <c:idx val="15"/>
            <c:invertIfNegative val="0"/>
            <c:bubble3D val="0"/>
            <c:extLst>
              <c:ext xmlns:c16="http://schemas.microsoft.com/office/drawing/2014/chart" uri="{C3380CC4-5D6E-409C-BE32-E72D297353CC}">
                <c16:uniqueId val="{00000010-B1D5-4731-889F-76B7EBE8F767}"/>
              </c:ext>
            </c:extLst>
          </c:dPt>
          <c:dPt>
            <c:idx val="16"/>
            <c:invertIfNegative val="0"/>
            <c:bubble3D val="0"/>
            <c:extLst>
              <c:ext xmlns:c16="http://schemas.microsoft.com/office/drawing/2014/chart" uri="{C3380CC4-5D6E-409C-BE32-E72D297353CC}">
                <c16:uniqueId val="{00000011-B1D5-4731-889F-76B7EBE8F767}"/>
              </c:ext>
            </c:extLst>
          </c:dPt>
          <c:dPt>
            <c:idx val="17"/>
            <c:invertIfNegative val="0"/>
            <c:bubble3D val="0"/>
            <c:extLst>
              <c:ext xmlns:c16="http://schemas.microsoft.com/office/drawing/2014/chart" uri="{C3380CC4-5D6E-409C-BE32-E72D297353CC}">
                <c16:uniqueId val="{00000012-B1D5-4731-889F-76B7EBE8F767}"/>
              </c:ext>
            </c:extLst>
          </c:dPt>
          <c:dPt>
            <c:idx val="18"/>
            <c:invertIfNegative val="0"/>
            <c:bubble3D val="0"/>
            <c:extLst>
              <c:ext xmlns:c16="http://schemas.microsoft.com/office/drawing/2014/chart" uri="{C3380CC4-5D6E-409C-BE32-E72D297353CC}">
                <c16:uniqueId val="{00000013-B1D5-4731-889F-76B7EBE8F767}"/>
              </c:ext>
            </c:extLst>
          </c:dPt>
          <c:dPt>
            <c:idx val="19"/>
            <c:invertIfNegative val="0"/>
            <c:bubble3D val="0"/>
            <c:extLst>
              <c:ext xmlns:c16="http://schemas.microsoft.com/office/drawing/2014/chart" uri="{C3380CC4-5D6E-409C-BE32-E72D297353CC}">
                <c16:uniqueId val="{00000014-B1D5-4731-889F-76B7EBE8F767}"/>
              </c:ext>
            </c:extLst>
          </c:dPt>
          <c:dPt>
            <c:idx val="20"/>
            <c:invertIfNegative val="0"/>
            <c:bubble3D val="0"/>
            <c:extLst>
              <c:ext xmlns:c16="http://schemas.microsoft.com/office/drawing/2014/chart" uri="{C3380CC4-5D6E-409C-BE32-E72D297353CC}">
                <c16:uniqueId val="{00000015-B1D5-4731-889F-76B7EBE8F767}"/>
              </c:ext>
            </c:extLst>
          </c:dPt>
          <c:dPt>
            <c:idx val="21"/>
            <c:invertIfNegative val="0"/>
            <c:bubble3D val="0"/>
            <c:spPr>
              <a:solidFill>
                <a:srgbClr val="595959"/>
              </a:solidFill>
            </c:spPr>
            <c:extLst>
              <c:ext xmlns:c16="http://schemas.microsoft.com/office/drawing/2014/chart" uri="{C3380CC4-5D6E-409C-BE32-E72D297353CC}">
                <c16:uniqueId val="{00000017-B1D5-4731-889F-76B7EBE8F767}"/>
              </c:ext>
            </c:extLst>
          </c:dPt>
          <c:dPt>
            <c:idx val="22"/>
            <c:invertIfNegative val="0"/>
            <c:bubble3D val="0"/>
            <c:extLst>
              <c:ext xmlns:c16="http://schemas.microsoft.com/office/drawing/2014/chart" uri="{C3380CC4-5D6E-409C-BE32-E72D297353CC}">
                <c16:uniqueId val="{00000018-B1D5-4731-889F-76B7EBE8F767}"/>
              </c:ext>
            </c:extLst>
          </c:dPt>
          <c:dPt>
            <c:idx val="23"/>
            <c:invertIfNegative val="0"/>
            <c:bubble3D val="0"/>
            <c:extLst>
              <c:ext xmlns:c16="http://schemas.microsoft.com/office/drawing/2014/chart" uri="{C3380CC4-5D6E-409C-BE32-E72D297353CC}">
                <c16:uniqueId val="{00000019-B1D5-4731-889F-76B7EBE8F767}"/>
              </c:ext>
            </c:extLst>
          </c:dPt>
          <c:dPt>
            <c:idx val="24"/>
            <c:invertIfNegative val="0"/>
            <c:bubble3D val="0"/>
            <c:extLst>
              <c:ext xmlns:c16="http://schemas.microsoft.com/office/drawing/2014/chart" uri="{C3380CC4-5D6E-409C-BE32-E72D297353CC}">
                <c16:uniqueId val="{0000001A-B1D5-4731-889F-76B7EBE8F767}"/>
              </c:ext>
            </c:extLst>
          </c:dPt>
          <c:dPt>
            <c:idx val="25"/>
            <c:invertIfNegative val="0"/>
            <c:bubble3D val="0"/>
            <c:extLst>
              <c:ext xmlns:c16="http://schemas.microsoft.com/office/drawing/2014/chart" uri="{C3380CC4-5D6E-409C-BE32-E72D297353CC}">
                <c16:uniqueId val="{0000001B-B1D5-4731-889F-76B7EBE8F767}"/>
              </c:ext>
            </c:extLst>
          </c:dPt>
          <c:dPt>
            <c:idx val="26"/>
            <c:invertIfNegative val="0"/>
            <c:bubble3D val="0"/>
            <c:extLst>
              <c:ext xmlns:c16="http://schemas.microsoft.com/office/drawing/2014/chart" uri="{C3380CC4-5D6E-409C-BE32-E72D297353CC}">
                <c16:uniqueId val="{0000001C-B1D5-4731-889F-76B7EBE8F767}"/>
              </c:ext>
            </c:extLst>
          </c:dPt>
          <c:dPt>
            <c:idx val="27"/>
            <c:invertIfNegative val="0"/>
            <c:bubble3D val="0"/>
            <c:extLst>
              <c:ext xmlns:c16="http://schemas.microsoft.com/office/drawing/2014/chart" uri="{C3380CC4-5D6E-409C-BE32-E72D297353CC}">
                <c16:uniqueId val="{0000001D-B1D5-4731-889F-76B7EBE8F767}"/>
              </c:ext>
            </c:extLst>
          </c:dPt>
          <c:dPt>
            <c:idx val="28"/>
            <c:invertIfNegative val="0"/>
            <c:bubble3D val="0"/>
            <c:extLst>
              <c:ext xmlns:c16="http://schemas.microsoft.com/office/drawing/2014/chart" uri="{C3380CC4-5D6E-409C-BE32-E72D297353CC}">
                <c16:uniqueId val="{0000001E-B1D5-4731-889F-76B7EBE8F767}"/>
              </c:ext>
            </c:extLst>
          </c:dPt>
          <c:dPt>
            <c:idx val="29"/>
            <c:invertIfNegative val="0"/>
            <c:bubble3D val="0"/>
            <c:extLst>
              <c:ext xmlns:c16="http://schemas.microsoft.com/office/drawing/2014/chart" uri="{C3380CC4-5D6E-409C-BE32-E72D297353CC}">
                <c16:uniqueId val="{0000001F-B1D5-4731-889F-76B7EBE8F767}"/>
              </c:ext>
            </c:extLst>
          </c:dPt>
          <c:dPt>
            <c:idx val="30"/>
            <c:invertIfNegative val="0"/>
            <c:bubble3D val="0"/>
            <c:extLst>
              <c:ext xmlns:c16="http://schemas.microsoft.com/office/drawing/2014/chart" uri="{C3380CC4-5D6E-409C-BE32-E72D297353CC}">
                <c16:uniqueId val="{00000020-B1D5-4731-889F-76B7EBE8F767}"/>
              </c:ext>
            </c:extLst>
          </c:dPt>
          <c:dPt>
            <c:idx val="31"/>
            <c:invertIfNegative val="0"/>
            <c:bubble3D val="0"/>
            <c:extLst>
              <c:ext xmlns:c16="http://schemas.microsoft.com/office/drawing/2014/chart" uri="{C3380CC4-5D6E-409C-BE32-E72D297353CC}">
                <c16:uniqueId val="{00000021-B1D5-4731-889F-76B7EBE8F767}"/>
              </c:ext>
            </c:extLst>
          </c:dPt>
          <c:dPt>
            <c:idx val="32"/>
            <c:invertIfNegative val="0"/>
            <c:bubble3D val="0"/>
            <c:extLst>
              <c:ext xmlns:c16="http://schemas.microsoft.com/office/drawing/2014/chart" uri="{C3380CC4-5D6E-409C-BE32-E72D297353CC}">
                <c16:uniqueId val="{00000022-B1D5-4731-889F-76B7EBE8F767}"/>
              </c:ext>
            </c:extLst>
          </c:dPt>
          <c:dPt>
            <c:idx val="33"/>
            <c:invertIfNegative val="0"/>
            <c:bubble3D val="0"/>
            <c:spPr>
              <a:solidFill>
                <a:srgbClr val="595959"/>
              </a:solidFill>
            </c:spPr>
            <c:extLst>
              <c:ext xmlns:c16="http://schemas.microsoft.com/office/drawing/2014/chart" uri="{C3380CC4-5D6E-409C-BE32-E72D297353CC}">
                <c16:uniqueId val="{00000024-B1D5-4731-889F-76B7EBE8F767}"/>
              </c:ext>
            </c:extLst>
          </c:dPt>
          <c:dPt>
            <c:idx val="34"/>
            <c:invertIfNegative val="0"/>
            <c:bubble3D val="0"/>
            <c:extLst>
              <c:ext xmlns:c16="http://schemas.microsoft.com/office/drawing/2014/chart" uri="{C3380CC4-5D6E-409C-BE32-E72D297353CC}">
                <c16:uniqueId val="{00000025-B1D5-4731-889F-76B7EBE8F767}"/>
              </c:ext>
            </c:extLst>
          </c:dPt>
          <c:dPt>
            <c:idx val="35"/>
            <c:invertIfNegative val="0"/>
            <c:bubble3D val="0"/>
            <c:extLst>
              <c:ext xmlns:c16="http://schemas.microsoft.com/office/drawing/2014/chart" uri="{C3380CC4-5D6E-409C-BE32-E72D297353CC}">
                <c16:uniqueId val="{00000026-B1D5-4731-889F-76B7EBE8F767}"/>
              </c:ext>
            </c:extLst>
          </c:dPt>
          <c:dPt>
            <c:idx val="36"/>
            <c:invertIfNegative val="0"/>
            <c:bubble3D val="0"/>
            <c:extLst>
              <c:ext xmlns:c16="http://schemas.microsoft.com/office/drawing/2014/chart" uri="{C3380CC4-5D6E-409C-BE32-E72D297353CC}">
                <c16:uniqueId val="{00000027-B1D5-4731-889F-76B7EBE8F767}"/>
              </c:ext>
            </c:extLst>
          </c:dPt>
          <c:dPt>
            <c:idx val="37"/>
            <c:invertIfNegative val="0"/>
            <c:bubble3D val="0"/>
            <c:extLst>
              <c:ext xmlns:c16="http://schemas.microsoft.com/office/drawing/2014/chart" uri="{C3380CC4-5D6E-409C-BE32-E72D297353CC}">
                <c16:uniqueId val="{00000028-B1D5-4731-889F-76B7EBE8F767}"/>
              </c:ext>
            </c:extLst>
          </c:dPt>
          <c:dPt>
            <c:idx val="38"/>
            <c:invertIfNegative val="0"/>
            <c:bubble3D val="0"/>
            <c:extLst>
              <c:ext xmlns:c16="http://schemas.microsoft.com/office/drawing/2014/chart" uri="{C3380CC4-5D6E-409C-BE32-E72D297353CC}">
                <c16:uniqueId val="{00000029-B1D5-4731-889F-76B7EBE8F767}"/>
              </c:ext>
            </c:extLst>
          </c:dPt>
          <c:dPt>
            <c:idx val="39"/>
            <c:invertIfNegative val="0"/>
            <c:bubble3D val="0"/>
            <c:extLst>
              <c:ext xmlns:c16="http://schemas.microsoft.com/office/drawing/2014/chart" uri="{C3380CC4-5D6E-409C-BE32-E72D297353CC}">
                <c16:uniqueId val="{0000002A-B1D5-4731-889F-76B7EBE8F767}"/>
              </c:ext>
            </c:extLst>
          </c:dPt>
          <c:dPt>
            <c:idx val="40"/>
            <c:invertIfNegative val="0"/>
            <c:bubble3D val="0"/>
            <c:extLst>
              <c:ext xmlns:c16="http://schemas.microsoft.com/office/drawing/2014/chart" uri="{C3380CC4-5D6E-409C-BE32-E72D297353CC}">
                <c16:uniqueId val="{0000002B-B1D5-4731-889F-76B7EBE8F767}"/>
              </c:ext>
            </c:extLst>
          </c:dPt>
          <c:dPt>
            <c:idx val="41"/>
            <c:invertIfNegative val="0"/>
            <c:bubble3D val="0"/>
            <c:extLst>
              <c:ext xmlns:c16="http://schemas.microsoft.com/office/drawing/2014/chart" uri="{C3380CC4-5D6E-409C-BE32-E72D297353CC}">
                <c16:uniqueId val="{0000002C-B1D5-4731-889F-76B7EBE8F767}"/>
              </c:ext>
            </c:extLst>
          </c:dPt>
          <c:dPt>
            <c:idx val="42"/>
            <c:invertIfNegative val="0"/>
            <c:bubble3D val="0"/>
            <c:extLst>
              <c:ext xmlns:c16="http://schemas.microsoft.com/office/drawing/2014/chart" uri="{C3380CC4-5D6E-409C-BE32-E72D297353CC}">
                <c16:uniqueId val="{0000002D-B1D5-4731-889F-76B7EBE8F767}"/>
              </c:ext>
            </c:extLst>
          </c:dPt>
          <c:dPt>
            <c:idx val="43"/>
            <c:invertIfNegative val="0"/>
            <c:bubble3D val="0"/>
            <c:extLst>
              <c:ext xmlns:c16="http://schemas.microsoft.com/office/drawing/2014/chart" uri="{C3380CC4-5D6E-409C-BE32-E72D297353CC}">
                <c16:uniqueId val="{0000002E-B1D5-4731-889F-76B7EBE8F767}"/>
              </c:ext>
            </c:extLst>
          </c:dPt>
          <c:dPt>
            <c:idx val="44"/>
            <c:invertIfNegative val="0"/>
            <c:bubble3D val="0"/>
            <c:extLst>
              <c:ext xmlns:c16="http://schemas.microsoft.com/office/drawing/2014/chart" uri="{C3380CC4-5D6E-409C-BE32-E72D297353CC}">
                <c16:uniqueId val="{0000002F-B1D5-4731-889F-76B7EBE8F767}"/>
              </c:ext>
            </c:extLst>
          </c:dPt>
          <c:dPt>
            <c:idx val="45"/>
            <c:invertIfNegative val="0"/>
            <c:bubble3D val="0"/>
            <c:spPr>
              <a:solidFill>
                <a:srgbClr val="595959"/>
              </a:solidFill>
            </c:spPr>
            <c:extLst>
              <c:ext xmlns:c16="http://schemas.microsoft.com/office/drawing/2014/chart" uri="{C3380CC4-5D6E-409C-BE32-E72D297353CC}">
                <c16:uniqueId val="{00000031-B1D5-4731-889F-76B7EBE8F767}"/>
              </c:ext>
            </c:extLst>
          </c:dPt>
          <c:dPt>
            <c:idx val="46"/>
            <c:invertIfNegative val="0"/>
            <c:bubble3D val="0"/>
            <c:extLst>
              <c:ext xmlns:c16="http://schemas.microsoft.com/office/drawing/2014/chart" uri="{C3380CC4-5D6E-409C-BE32-E72D297353CC}">
                <c16:uniqueId val="{00000032-B1D5-4731-889F-76B7EBE8F767}"/>
              </c:ext>
            </c:extLst>
          </c:dPt>
          <c:dPt>
            <c:idx val="47"/>
            <c:invertIfNegative val="0"/>
            <c:bubble3D val="0"/>
            <c:extLst>
              <c:ext xmlns:c16="http://schemas.microsoft.com/office/drawing/2014/chart" uri="{C3380CC4-5D6E-409C-BE32-E72D297353CC}">
                <c16:uniqueId val="{00000033-B1D5-4731-889F-76B7EBE8F767}"/>
              </c:ext>
            </c:extLst>
          </c:dPt>
          <c:dPt>
            <c:idx val="48"/>
            <c:invertIfNegative val="0"/>
            <c:bubble3D val="0"/>
            <c:extLst>
              <c:ext xmlns:c16="http://schemas.microsoft.com/office/drawing/2014/chart" uri="{C3380CC4-5D6E-409C-BE32-E72D297353CC}">
                <c16:uniqueId val="{00000034-B1D5-4731-889F-76B7EBE8F767}"/>
              </c:ext>
            </c:extLst>
          </c:dPt>
          <c:dPt>
            <c:idx val="49"/>
            <c:invertIfNegative val="0"/>
            <c:bubble3D val="0"/>
            <c:extLst>
              <c:ext xmlns:c16="http://schemas.microsoft.com/office/drawing/2014/chart" uri="{C3380CC4-5D6E-409C-BE32-E72D297353CC}">
                <c16:uniqueId val="{00000035-B1D5-4731-889F-76B7EBE8F767}"/>
              </c:ext>
            </c:extLst>
          </c:dPt>
          <c:dPt>
            <c:idx val="50"/>
            <c:invertIfNegative val="0"/>
            <c:bubble3D val="0"/>
            <c:extLst>
              <c:ext xmlns:c16="http://schemas.microsoft.com/office/drawing/2014/chart" uri="{C3380CC4-5D6E-409C-BE32-E72D297353CC}">
                <c16:uniqueId val="{00000036-B1D5-4731-889F-76B7EBE8F767}"/>
              </c:ext>
            </c:extLst>
          </c:dPt>
          <c:dPt>
            <c:idx val="51"/>
            <c:invertIfNegative val="0"/>
            <c:bubble3D val="0"/>
            <c:extLst>
              <c:ext xmlns:c16="http://schemas.microsoft.com/office/drawing/2014/chart" uri="{C3380CC4-5D6E-409C-BE32-E72D297353CC}">
                <c16:uniqueId val="{00000037-B1D5-4731-889F-76B7EBE8F767}"/>
              </c:ext>
            </c:extLst>
          </c:dPt>
          <c:dPt>
            <c:idx val="52"/>
            <c:invertIfNegative val="0"/>
            <c:bubble3D val="0"/>
            <c:extLst>
              <c:ext xmlns:c16="http://schemas.microsoft.com/office/drawing/2014/chart" uri="{C3380CC4-5D6E-409C-BE32-E72D297353CC}">
                <c16:uniqueId val="{00000038-B1D5-4731-889F-76B7EBE8F767}"/>
              </c:ext>
            </c:extLst>
          </c:dPt>
          <c:dPt>
            <c:idx val="53"/>
            <c:invertIfNegative val="0"/>
            <c:bubble3D val="0"/>
            <c:extLst>
              <c:ext xmlns:c16="http://schemas.microsoft.com/office/drawing/2014/chart" uri="{C3380CC4-5D6E-409C-BE32-E72D297353CC}">
                <c16:uniqueId val="{00000039-B1D5-4731-889F-76B7EBE8F767}"/>
              </c:ext>
            </c:extLst>
          </c:dPt>
          <c:dPt>
            <c:idx val="54"/>
            <c:invertIfNegative val="0"/>
            <c:bubble3D val="0"/>
            <c:extLst>
              <c:ext xmlns:c16="http://schemas.microsoft.com/office/drawing/2014/chart" uri="{C3380CC4-5D6E-409C-BE32-E72D297353CC}">
                <c16:uniqueId val="{0000003A-B1D5-4731-889F-76B7EBE8F767}"/>
              </c:ext>
            </c:extLst>
          </c:dPt>
          <c:dPt>
            <c:idx val="55"/>
            <c:invertIfNegative val="0"/>
            <c:bubble3D val="0"/>
            <c:extLst>
              <c:ext xmlns:c16="http://schemas.microsoft.com/office/drawing/2014/chart" uri="{C3380CC4-5D6E-409C-BE32-E72D297353CC}">
                <c16:uniqueId val="{0000003B-B1D5-4731-889F-76B7EBE8F767}"/>
              </c:ext>
            </c:extLst>
          </c:dPt>
          <c:dPt>
            <c:idx val="56"/>
            <c:invertIfNegative val="0"/>
            <c:bubble3D val="0"/>
            <c:extLst>
              <c:ext xmlns:c16="http://schemas.microsoft.com/office/drawing/2014/chart" uri="{C3380CC4-5D6E-409C-BE32-E72D297353CC}">
                <c16:uniqueId val="{0000003C-B1D5-4731-889F-76B7EBE8F767}"/>
              </c:ext>
            </c:extLst>
          </c:dPt>
          <c:dPt>
            <c:idx val="57"/>
            <c:invertIfNegative val="0"/>
            <c:bubble3D val="0"/>
            <c:spPr>
              <a:solidFill>
                <a:srgbClr val="595959"/>
              </a:solidFill>
            </c:spPr>
            <c:extLst>
              <c:ext xmlns:c16="http://schemas.microsoft.com/office/drawing/2014/chart" uri="{C3380CC4-5D6E-409C-BE32-E72D297353CC}">
                <c16:uniqueId val="{0000003E-B1D5-4731-889F-76B7EBE8F767}"/>
              </c:ext>
            </c:extLst>
          </c:dPt>
          <c:dLbls>
            <c:dLbl>
              <c:idx val="9"/>
              <c:layout>
                <c:manualLayout>
                  <c:x val="-2.1380474979877944E-3"/>
                  <c:y val="-5.6444366049491601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1D5-4731-889F-76B7EBE8F767}"/>
                </c:ext>
              </c:extLst>
            </c:dLbl>
            <c:dLbl>
              <c:idx val="21"/>
              <c:layout>
                <c:manualLayout>
                  <c:x val="-1.0690237489938971E-2"/>
                  <c:y val="0"/>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1D5-4731-889F-76B7EBE8F767}"/>
                </c:ext>
              </c:extLst>
            </c:dLbl>
            <c:dLbl>
              <c:idx val="33"/>
              <c:layout>
                <c:manualLayout>
                  <c:x val="0"/>
                  <c:y val="0"/>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1D5-4731-889F-76B7EBE8F767}"/>
                </c:ext>
              </c:extLst>
            </c:dLbl>
            <c:dLbl>
              <c:idx val="45"/>
              <c:layout>
                <c:manualLayout>
                  <c:x val="-6.4141424939635396E-3"/>
                  <c:y val="-4.2333274537118701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B1D5-4731-889F-76B7EBE8F767}"/>
                </c:ext>
              </c:extLst>
            </c:dLbl>
            <c:dLbl>
              <c:idx val="57"/>
              <c:layout>
                <c:manualLayout>
                  <c:x val="-1.2828284987926923E-2"/>
                  <c:y val="-4.9388820293305158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B1D5-4731-889F-76B7EBE8F7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'F45'!$A$7:$B$64</c:f>
              <c:multiLvlStrCache>
                <c:ptCount val="5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lvl>
                <c:lvl>
                  <c:pt idx="0">
                    <c:v>2017</c:v>
                  </c:pt>
                  <c:pt idx="12">
                    <c:v>2018</c:v>
                  </c:pt>
                  <c:pt idx="24">
                    <c:v>2019</c:v>
                  </c:pt>
                  <c:pt idx="36">
                    <c:v>2020</c:v>
                  </c:pt>
                  <c:pt idx="48">
                    <c:v>2021</c:v>
                  </c:pt>
                </c:lvl>
              </c:multiLvlStrCache>
            </c:multiLvlStrRef>
          </c:cat>
          <c:val>
            <c:numRef>
              <c:f>'F45'!$G$7:$G$64</c:f>
              <c:numCache>
                <c:formatCode>0.00</c:formatCode>
                <c:ptCount val="58"/>
                <c:pt idx="0">
                  <c:v>22.598585390292801</c:v>
                </c:pt>
                <c:pt idx="1">
                  <c:v>22.454018420732702</c:v>
                </c:pt>
                <c:pt idx="2">
                  <c:v>22.209900282294601</c:v>
                </c:pt>
                <c:pt idx="3">
                  <c:v>22.153736927610399</c:v>
                </c:pt>
                <c:pt idx="4">
                  <c:v>22.091336000236399</c:v>
                </c:pt>
                <c:pt idx="5">
                  <c:v>21.877840937653499</c:v>
                </c:pt>
                <c:pt idx="6">
                  <c:v>21.672656068019901</c:v>
                </c:pt>
                <c:pt idx="7">
                  <c:v>21.659546626042498</c:v>
                </c:pt>
                <c:pt idx="8">
                  <c:v>21.8922503027621</c:v>
                </c:pt>
                <c:pt idx="9">
                  <c:v>21.864400834729999</c:v>
                </c:pt>
                <c:pt idx="10">
                  <c:v>21.760702349200599</c:v>
                </c:pt>
                <c:pt idx="11">
                  <c:v>21.782666592918201</c:v>
                </c:pt>
                <c:pt idx="12">
                  <c:v>22.2528045788866</c:v>
                </c:pt>
                <c:pt idx="13">
                  <c:v>22.9238974426247</c:v>
                </c:pt>
                <c:pt idx="14">
                  <c:v>23.036917966727799</c:v>
                </c:pt>
                <c:pt idx="15">
                  <c:v>23.1797725461164</c:v>
                </c:pt>
                <c:pt idx="16">
                  <c:v>23.459173625211101</c:v>
                </c:pt>
                <c:pt idx="17">
                  <c:v>23.707986968851198</c:v>
                </c:pt>
                <c:pt idx="18">
                  <c:v>23.887331132848001</c:v>
                </c:pt>
                <c:pt idx="19">
                  <c:v>24.151916377409599</c:v>
                </c:pt>
                <c:pt idx="20">
                  <c:v>24.3184143924578</c:v>
                </c:pt>
                <c:pt idx="21">
                  <c:v>24.474156801226801</c:v>
                </c:pt>
                <c:pt idx="22">
                  <c:v>24.307515134604301</c:v>
                </c:pt>
                <c:pt idx="23">
                  <c:v>23.875962551185701</c:v>
                </c:pt>
                <c:pt idx="24">
                  <c:v>23.655688666534999</c:v>
                </c:pt>
                <c:pt idx="25">
                  <c:v>23.794092818188702</c:v>
                </c:pt>
                <c:pt idx="26">
                  <c:v>24.170788482840202</c:v>
                </c:pt>
                <c:pt idx="27">
                  <c:v>24.270896353529</c:v>
                </c:pt>
                <c:pt idx="28">
                  <c:v>24.365701739213499</c:v>
                </c:pt>
                <c:pt idx="29">
                  <c:v>24.332208237323702</c:v>
                </c:pt>
                <c:pt idx="30">
                  <c:v>24.2569152945692</c:v>
                </c:pt>
                <c:pt idx="31">
                  <c:v>24.241736336013801</c:v>
                </c:pt>
                <c:pt idx="32">
                  <c:v>24.185734765183</c:v>
                </c:pt>
                <c:pt idx="33">
                  <c:v>24.046389648159099</c:v>
                </c:pt>
                <c:pt idx="34">
                  <c:v>23.814468894302198</c:v>
                </c:pt>
                <c:pt idx="35">
                  <c:v>23.738221824815401</c:v>
                </c:pt>
                <c:pt idx="36">
                  <c:v>23.677934847533901</c:v>
                </c:pt>
                <c:pt idx="37">
                  <c:v>23.279849054242099</c:v>
                </c:pt>
                <c:pt idx="38">
                  <c:v>21.7733075298265</c:v>
                </c:pt>
                <c:pt idx="39">
                  <c:v>18.879060231323901</c:v>
                </c:pt>
                <c:pt idx="40">
                  <c:v>19.351959983210399</c:v>
                </c:pt>
                <c:pt idx="41">
                  <c:v>20.406319407919401</c:v>
                </c:pt>
                <c:pt idx="42">
                  <c:v>21.229214091946599</c:v>
                </c:pt>
                <c:pt idx="43">
                  <c:v>21.123383099165601</c:v>
                </c:pt>
                <c:pt idx="44">
                  <c:v>20.956110109076601</c:v>
                </c:pt>
                <c:pt idx="45">
                  <c:v>20.7053492276148</c:v>
                </c:pt>
                <c:pt idx="46">
                  <c:v>20.036155617817499</c:v>
                </c:pt>
                <c:pt idx="47">
                  <c:v>20.063084432602199</c:v>
                </c:pt>
                <c:pt idx="48">
                  <c:v>20.8329285493502</c:v>
                </c:pt>
                <c:pt idx="49">
                  <c:v>21.7100627741608</c:v>
                </c:pt>
                <c:pt idx="50">
                  <c:v>22.921969672244799</c:v>
                </c:pt>
                <c:pt idx="51">
                  <c:v>23.061846027737499</c:v>
                </c:pt>
                <c:pt idx="52">
                  <c:v>23.147102363547699</c:v>
                </c:pt>
                <c:pt idx="53">
                  <c:v>23.0900812626132</c:v>
                </c:pt>
                <c:pt idx="54">
                  <c:v>23.001217860267399</c:v>
                </c:pt>
                <c:pt idx="55">
                  <c:v>22.998815618790601</c:v>
                </c:pt>
                <c:pt idx="56">
                  <c:v>22.865651427289901</c:v>
                </c:pt>
                <c:pt idx="57">
                  <c:v>22.677796853980698</c:v>
                </c:pt>
              </c:numCache>
            </c:numRef>
          </c:val>
          <c:extLst>
            <c:ext xmlns:c16="http://schemas.microsoft.com/office/drawing/2014/chart" uri="{C3380CC4-5D6E-409C-BE32-E72D297353CC}">
              <c16:uniqueId val="{0000003F-B1D5-4731-889F-76B7EBE8F767}"/>
            </c:ext>
          </c:extLst>
        </c:ser>
        <c:ser>
          <c:idx val="1"/>
          <c:order val="1"/>
          <c:tx>
            <c:v>Nacional</c:v>
          </c:tx>
          <c:spPr>
            <a:solidFill>
              <a:srgbClr val="E5D8B7"/>
            </a:solidFill>
          </c:spPr>
          <c:invertIfNegative val="0"/>
          <c:dPt>
            <c:idx val="0"/>
            <c:invertIfNegative val="0"/>
            <c:bubble3D val="0"/>
            <c:extLst>
              <c:ext xmlns:c16="http://schemas.microsoft.com/office/drawing/2014/chart" uri="{C3380CC4-5D6E-409C-BE32-E72D297353CC}">
                <c16:uniqueId val="{00000040-B1D5-4731-889F-76B7EBE8F767}"/>
              </c:ext>
            </c:extLst>
          </c:dPt>
          <c:dPt>
            <c:idx val="1"/>
            <c:invertIfNegative val="0"/>
            <c:bubble3D val="0"/>
            <c:extLst>
              <c:ext xmlns:c16="http://schemas.microsoft.com/office/drawing/2014/chart" uri="{C3380CC4-5D6E-409C-BE32-E72D297353CC}">
                <c16:uniqueId val="{00000041-B1D5-4731-889F-76B7EBE8F767}"/>
              </c:ext>
            </c:extLst>
          </c:dPt>
          <c:dPt>
            <c:idx val="2"/>
            <c:invertIfNegative val="0"/>
            <c:bubble3D val="0"/>
            <c:extLst>
              <c:ext xmlns:c16="http://schemas.microsoft.com/office/drawing/2014/chart" uri="{C3380CC4-5D6E-409C-BE32-E72D297353CC}">
                <c16:uniqueId val="{00000042-B1D5-4731-889F-76B7EBE8F767}"/>
              </c:ext>
            </c:extLst>
          </c:dPt>
          <c:dPt>
            <c:idx val="3"/>
            <c:invertIfNegative val="0"/>
            <c:bubble3D val="0"/>
            <c:extLst>
              <c:ext xmlns:c16="http://schemas.microsoft.com/office/drawing/2014/chart" uri="{C3380CC4-5D6E-409C-BE32-E72D297353CC}">
                <c16:uniqueId val="{00000043-B1D5-4731-889F-76B7EBE8F767}"/>
              </c:ext>
            </c:extLst>
          </c:dPt>
          <c:dPt>
            <c:idx val="4"/>
            <c:invertIfNegative val="0"/>
            <c:bubble3D val="0"/>
            <c:extLst>
              <c:ext xmlns:c16="http://schemas.microsoft.com/office/drawing/2014/chart" uri="{C3380CC4-5D6E-409C-BE32-E72D297353CC}">
                <c16:uniqueId val="{00000044-B1D5-4731-889F-76B7EBE8F767}"/>
              </c:ext>
            </c:extLst>
          </c:dPt>
          <c:dPt>
            <c:idx val="5"/>
            <c:invertIfNegative val="0"/>
            <c:bubble3D val="0"/>
            <c:extLst>
              <c:ext xmlns:c16="http://schemas.microsoft.com/office/drawing/2014/chart" uri="{C3380CC4-5D6E-409C-BE32-E72D297353CC}">
                <c16:uniqueId val="{00000045-B1D5-4731-889F-76B7EBE8F767}"/>
              </c:ext>
            </c:extLst>
          </c:dPt>
          <c:dPt>
            <c:idx val="6"/>
            <c:invertIfNegative val="0"/>
            <c:bubble3D val="0"/>
            <c:extLst>
              <c:ext xmlns:c16="http://schemas.microsoft.com/office/drawing/2014/chart" uri="{C3380CC4-5D6E-409C-BE32-E72D297353CC}">
                <c16:uniqueId val="{00000046-B1D5-4731-889F-76B7EBE8F767}"/>
              </c:ext>
            </c:extLst>
          </c:dPt>
          <c:dPt>
            <c:idx val="7"/>
            <c:invertIfNegative val="0"/>
            <c:bubble3D val="0"/>
            <c:extLst>
              <c:ext xmlns:c16="http://schemas.microsoft.com/office/drawing/2014/chart" uri="{C3380CC4-5D6E-409C-BE32-E72D297353CC}">
                <c16:uniqueId val="{00000047-B1D5-4731-889F-76B7EBE8F767}"/>
              </c:ext>
            </c:extLst>
          </c:dPt>
          <c:dPt>
            <c:idx val="8"/>
            <c:invertIfNegative val="0"/>
            <c:bubble3D val="0"/>
            <c:extLst>
              <c:ext xmlns:c16="http://schemas.microsoft.com/office/drawing/2014/chart" uri="{C3380CC4-5D6E-409C-BE32-E72D297353CC}">
                <c16:uniqueId val="{00000048-B1D5-4731-889F-76B7EBE8F767}"/>
              </c:ext>
            </c:extLst>
          </c:dPt>
          <c:dPt>
            <c:idx val="9"/>
            <c:invertIfNegative val="0"/>
            <c:bubble3D val="0"/>
            <c:spPr>
              <a:solidFill>
                <a:srgbClr val="FFC000"/>
              </a:solidFill>
            </c:spPr>
            <c:extLst>
              <c:ext xmlns:c16="http://schemas.microsoft.com/office/drawing/2014/chart" uri="{C3380CC4-5D6E-409C-BE32-E72D297353CC}">
                <c16:uniqueId val="{0000004A-B1D5-4731-889F-76B7EBE8F767}"/>
              </c:ext>
            </c:extLst>
          </c:dPt>
          <c:dPt>
            <c:idx val="10"/>
            <c:invertIfNegative val="0"/>
            <c:bubble3D val="0"/>
            <c:extLst>
              <c:ext xmlns:c16="http://schemas.microsoft.com/office/drawing/2014/chart" uri="{C3380CC4-5D6E-409C-BE32-E72D297353CC}">
                <c16:uniqueId val="{0000004B-B1D5-4731-889F-76B7EBE8F767}"/>
              </c:ext>
            </c:extLst>
          </c:dPt>
          <c:dPt>
            <c:idx val="11"/>
            <c:invertIfNegative val="0"/>
            <c:bubble3D val="0"/>
            <c:extLst>
              <c:ext xmlns:c16="http://schemas.microsoft.com/office/drawing/2014/chart" uri="{C3380CC4-5D6E-409C-BE32-E72D297353CC}">
                <c16:uniqueId val="{0000004C-B1D5-4731-889F-76B7EBE8F767}"/>
              </c:ext>
            </c:extLst>
          </c:dPt>
          <c:dPt>
            <c:idx val="12"/>
            <c:invertIfNegative val="0"/>
            <c:bubble3D val="0"/>
            <c:extLst>
              <c:ext xmlns:c16="http://schemas.microsoft.com/office/drawing/2014/chart" uri="{C3380CC4-5D6E-409C-BE32-E72D297353CC}">
                <c16:uniqueId val="{0000004D-B1D5-4731-889F-76B7EBE8F767}"/>
              </c:ext>
            </c:extLst>
          </c:dPt>
          <c:dPt>
            <c:idx val="13"/>
            <c:invertIfNegative val="0"/>
            <c:bubble3D val="0"/>
            <c:extLst>
              <c:ext xmlns:c16="http://schemas.microsoft.com/office/drawing/2014/chart" uri="{C3380CC4-5D6E-409C-BE32-E72D297353CC}">
                <c16:uniqueId val="{0000004E-B1D5-4731-889F-76B7EBE8F767}"/>
              </c:ext>
            </c:extLst>
          </c:dPt>
          <c:dPt>
            <c:idx val="14"/>
            <c:invertIfNegative val="0"/>
            <c:bubble3D val="0"/>
            <c:extLst>
              <c:ext xmlns:c16="http://schemas.microsoft.com/office/drawing/2014/chart" uri="{C3380CC4-5D6E-409C-BE32-E72D297353CC}">
                <c16:uniqueId val="{0000004F-B1D5-4731-889F-76B7EBE8F767}"/>
              </c:ext>
            </c:extLst>
          </c:dPt>
          <c:dPt>
            <c:idx val="15"/>
            <c:invertIfNegative val="0"/>
            <c:bubble3D val="0"/>
            <c:extLst>
              <c:ext xmlns:c16="http://schemas.microsoft.com/office/drawing/2014/chart" uri="{C3380CC4-5D6E-409C-BE32-E72D297353CC}">
                <c16:uniqueId val="{00000050-B1D5-4731-889F-76B7EBE8F767}"/>
              </c:ext>
            </c:extLst>
          </c:dPt>
          <c:dPt>
            <c:idx val="16"/>
            <c:invertIfNegative val="0"/>
            <c:bubble3D val="0"/>
            <c:extLst>
              <c:ext xmlns:c16="http://schemas.microsoft.com/office/drawing/2014/chart" uri="{C3380CC4-5D6E-409C-BE32-E72D297353CC}">
                <c16:uniqueId val="{00000051-B1D5-4731-889F-76B7EBE8F767}"/>
              </c:ext>
            </c:extLst>
          </c:dPt>
          <c:dPt>
            <c:idx val="17"/>
            <c:invertIfNegative val="0"/>
            <c:bubble3D val="0"/>
            <c:extLst>
              <c:ext xmlns:c16="http://schemas.microsoft.com/office/drawing/2014/chart" uri="{C3380CC4-5D6E-409C-BE32-E72D297353CC}">
                <c16:uniqueId val="{00000052-B1D5-4731-889F-76B7EBE8F767}"/>
              </c:ext>
            </c:extLst>
          </c:dPt>
          <c:dPt>
            <c:idx val="18"/>
            <c:invertIfNegative val="0"/>
            <c:bubble3D val="0"/>
            <c:extLst>
              <c:ext xmlns:c16="http://schemas.microsoft.com/office/drawing/2014/chart" uri="{C3380CC4-5D6E-409C-BE32-E72D297353CC}">
                <c16:uniqueId val="{00000053-B1D5-4731-889F-76B7EBE8F767}"/>
              </c:ext>
            </c:extLst>
          </c:dPt>
          <c:dPt>
            <c:idx val="19"/>
            <c:invertIfNegative val="0"/>
            <c:bubble3D val="0"/>
            <c:extLst>
              <c:ext xmlns:c16="http://schemas.microsoft.com/office/drawing/2014/chart" uri="{C3380CC4-5D6E-409C-BE32-E72D297353CC}">
                <c16:uniqueId val="{00000054-B1D5-4731-889F-76B7EBE8F767}"/>
              </c:ext>
            </c:extLst>
          </c:dPt>
          <c:dPt>
            <c:idx val="20"/>
            <c:invertIfNegative val="0"/>
            <c:bubble3D val="0"/>
            <c:extLst>
              <c:ext xmlns:c16="http://schemas.microsoft.com/office/drawing/2014/chart" uri="{C3380CC4-5D6E-409C-BE32-E72D297353CC}">
                <c16:uniqueId val="{00000055-B1D5-4731-889F-76B7EBE8F767}"/>
              </c:ext>
            </c:extLst>
          </c:dPt>
          <c:dPt>
            <c:idx val="21"/>
            <c:invertIfNegative val="0"/>
            <c:bubble3D val="0"/>
            <c:spPr>
              <a:solidFill>
                <a:srgbClr val="FFC000"/>
              </a:solidFill>
            </c:spPr>
            <c:extLst>
              <c:ext xmlns:c16="http://schemas.microsoft.com/office/drawing/2014/chart" uri="{C3380CC4-5D6E-409C-BE32-E72D297353CC}">
                <c16:uniqueId val="{00000057-B1D5-4731-889F-76B7EBE8F767}"/>
              </c:ext>
            </c:extLst>
          </c:dPt>
          <c:dPt>
            <c:idx val="22"/>
            <c:invertIfNegative val="0"/>
            <c:bubble3D val="0"/>
            <c:extLst>
              <c:ext xmlns:c16="http://schemas.microsoft.com/office/drawing/2014/chart" uri="{C3380CC4-5D6E-409C-BE32-E72D297353CC}">
                <c16:uniqueId val="{00000058-B1D5-4731-889F-76B7EBE8F767}"/>
              </c:ext>
            </c:extLst>
          </c:dPt>
          <c:dPt>
            <c:idx val="23"/>
            <c:invertIfNegative val="0"/>
            <c:bubble3D val="0"/>
            <c:extLst>
              <c:ext xmlns:c16="http://schemas.microsoft.com/office/drawing/2014/chart" uri="{C3380CC4-5D6E-409C-BE32-E72D297353CC}">
                <c16:uniqueId val="{00000059-B1D5-4731-889F-76B7EBE8F767}"/>
              </c:ext>
            </c:extLst>
          </c:dPt>
          <c:dPt>
            <c:idx val="24"/>
            <c:invertIfNegative val="0"/>
            <c:bubble3D val="0"/>
            <c:extLst>
              <c:ext xmlns:c16="http://schemas.microsoft.com/office/drawing/2014/chart" uri="{C3380CC4-5D6E-409C-BE32-E72D297353CC}">
                <c16:uniqueId val="{0000005A-B1D5-4731-889F-76B7EBE8F767}"/>
              </c:ext>
            </c:extLst>
          </c:dPt>
          <c:dPt>
            <c:idx val="25"/>
            <c:invertIfNegative val="0"/>
            <c:bubble3D val="0"/>
            <c:extLst>
              <c:ext xmlns:c16="http://schemas.microsoft.com/office/drawing/2014/chart" uri="{C3380CC4-5D6E-409C-BE32-E72D297353CC}">
                <c16:uniqueId val="{0000005B-B1D5-4731-889F-76B7EBE8F767}"/>
              </c:ext>
            </c:extLst>
          </c:dPt>
          <c:dPt>
            <c:idx val="26"/>
            <c:invertIfNegative val="0"/>
            <c:bubble3D val="0"/>
            <c:extLst>
              <c:ext xmlns:c16="http://schemas.microsoft.com/office/drawing/2014/chart" uri="{C3380CC4-5D6E-409C-BE32-E72D297353CC}">
                <c16:uniqueId val="{0000005C-B1D5-4731-889F-76B7EBE8F767}"/>
              </c:ext>
            </c:extLst>
          </c:dPt>
          <c:dPt>
            <c:idx val="27"/>
            <c:invertIfNegative val="0"/>
            <c:bubble3D val="0"/>
            <c:extLst>
              <c:ext xmlns:c16="http://schemas.microsoft.com/office/drawing/2014/chart" uri="{C3380CC4-5D6E-409C-BE32-E72D297353CC}">
                <c16:uniqueId val="{0000005D-B1D5-4731-889F-76B7EBE8F767}"/>
              </c:ext>
            </c:extLst>
          </c:dPt>
          <c:dPt>
            <c:idx val="28"/>
            <c:invertIfNegative val="0"/>
            <c:bubble3D val="0"/>
            <c:extLst>
              <c:ext xmlns:c16="http://schemas.microsoft.com/office/drawing/2014/chart" uri="{C3380CC4-5D6E-409C-BE32-E72D297353CC}">
                <c16:uniqueId val="{0000005E-B1D5-4731-889F-76B7EBE8F767}"/>
              </c:ext>
            </c:extLst>
          </c:dPt>
          <c:dPt>
            <c:idx val="29"/>
            <c:invertIfNegative val="0"/>
            <c:bubble3D val="0"/>
            <c:extLst>
              <c:ext xmlns:c16="http://schemas.microsoft.com/office/drawing/2014/chart" uri="{C3380CC4-5D6E-409C-BE32-E72D297353CC}">
                <c16:uniqueId val="{0000005F-B1D5-4731-889F-76B7EBE8F767}"/>
              </c:ext>
            </c:extLst>
          </c:dPt>
          <c:dPt>
            <c:idx val="30"/>
            <c:invertIfNegative val="0"/>
            <c:bubble3D val="0"/>
            <c:extLst>
              <c:ext xmlns:c16="http://schemas.microsoft.com/office/drawing/2014/chart" uri="{C3380CC4-5D6E-409C-BE32-E72D297353CC}">
                <c16:uniqueId val="{00000060-B1D5-4731-889F-76B7EBE8F767}"/>
              </c:ext>
            </c:extLst>
          </c:dPt>
          <c:dPt>
            <c:idx val="31"/>
            <c:invertIfNegative val="0"/>
            <c:bubble3D val="0"/>
            <c:extLst>
              <c:ext xmlns:c16="http://schemas.microsoft.com/office/drawing/2014/chart" uri="{C3380CC4-5D6E-409C-BE32-E72D297353CC}">
                <c16:uniqueId val="{00000061-B1D5-4731-889F-76B7EBE8F767}"/>
              </c:ext>
            </c:extLst>
          </c:dPt>
          <c:dPt>
            <c:idx val="32"/>
            <c:invertIfNegative val="0"/>
            <c:bubble3D val="0"/>
            <c:extLst>
              <c:ext xmlns:c16="http://schemas.microsoft.com/office/drawing/2014/chart" uri="{C3380CC4-5D6E-409C-BE32-E72D297353CC}">
                <c16:uniqueId val="{00000062-B1D5-4731-889F-76B7EBE8F767}"/>
              </c:ext>
            </c:extLst>
          </c:dPt>
          <c:dPt>
            <c:idx val="33"/>
            <c:invertIfNegative val="0"/>
            <c:bubble3D val="0"/>
            <c:spPr>
              <a:solidFill>
                <a:srgbClr val="FFC000"/>
              </a:solidFill>
            </c:spPr>
            <c:extLst>
              <c:ext xmlns:c16="http://schemas.microsoft.com/office/drawing/2014/chart" uri="{C3380CC4-5D6E-409C-BE32-E72D297353CC}">
                <c16:uniqueId val="{00000064-B1D5-4731-889F-76B7EBE8F767}"/>
              </c:ext>
            </c:extLst>
          </c:dPt>
          <c:dPt>
            <c:idx val="34"/>
            <c:invertIfNegative val="0"/>
            <c:bubble3D val="0"/>
            <c:extLst>
              <c:ext xmlns:c16="http://schemas.microsoft.com/office/drawing/2014/chart" uri="{C3380CC4-5D6E-409C-BE32-E72D297353CC}">
                <c16:uniqueId val="{00000065-B1D5-4731-889F-76B7EBE8F767}"/>
              </c:ext>
            </c:extLst>
          </c:dPt>
          <c:dPt>
            <c:idx val="35"/>
            <c:invertIfNegative val="0"/>
            <c:bubble3D val="0"/>
            <c:extLst>
              <c:ext xmlns:c16="http://schemas.microsoft.com/office/drawing/2014/chart" uri="{C3380CC4-5D6E-409C-BE32-E72D297353CC}">
                <c16:uniqueId val="{00000066-B1D5-4731-889F-76B7EBE8F767}"/>
              </c:ext>
            </c:extLst>
          </c:dPt>
          <c:dPt>
            <c:idx val="36"/>
            <c:invertIfNegative val="0"/>
            <c:bubble3D val="0"/>
            <c:extLst>
              <c:ext xmlns:c16="http://schemas.microsoft.com/office/drawing/2014/chart" uri="{C3380CC4-5D6E-409C-BE32-E72D297353CC}">
                <c16:uniqueId val="{00000067-B1D5-4731-889F-76B7EBE8F767}"/>
              </c:ext>
            </c:extLst>
          </c:dPt>
          <c:dPt>
            <c:idx val="37"/>
            <c:invertIfNegative val="0"/>
            <c:bubble3D val="0"/>
            <c:extLst>
              <c:ext xmlns:c16="http://schemas.microsoft.com/office/drawing/2014/chart" uri="{C3380CC4-5D6E-409C-BE32-E72D297353CC}">
                <c16:uniqueId val="{00000068-B1D5-4731-889F-76B7EBE8F767}"/>
              </c:ext>
            </c:extLst>
          </c:dPt>
          <c:dPt>
            <c:idx val="38"/>
            <c:invertIfNegative val="0"/>
            <c:bubble3D val="0"/>
            <c:extLst>
              <c:ext xmlns:c16="http://schemas.microsoft.com/office/drawing/2014/chart" uri="{C3380CC4-5D6E-409C-BE32-E72D297353CC}">
                <c16:uniqueId val="{00000069-B1D5-4731-889F-76B7EBE8F767}"/>
              </c:ext>
            </c:extLst>
          </c:dPt>
          <c:dPt>
            <c:idx val="39"/>
            <c:invertIfNegative val="0"/>
            <c:bubble3D val="0"/>
            <c:extLst>
              <c:ext xmlns:c16="http://schemas.microsoft.com/office/drawing/2014/chart" uri="{C3380CC4-5D6E-409C-BE32-E72D297353CC}">
                <c16:uniqueId val="{0000006A-B1D5-4731-889F-76B7EBE8F767}"/>
              </c:ext>
            </c:extLst>
          </c:dPt>
          <c:dPt>
            <c:idx val="40"/>
            <c:invertIfNegative val="0"/>
            <c:bubble3D val="0"/>
            <c:extLst>
              <c:ext xmlns:c16="http://schemas.microsoft.com/office/drawing/2014/chart" uri="{C3380CC4-5D6E-409C-BE32-E72D297353CC}">
                <c16:uniqueId val="{0000006B-B1D5-4731-889F-76B7EBE8F767}"/>
              </c:ext>
            </c:extLst>
          </c:dPt>
          <c:dPt>
            <c:idx val="41"/>
            <c:invertIfNegative val="0"/>
            <c:bubble3D val="0"/>
            <c:extLst>
              <c:ext xmlns:c16="http://schemas.microsoft.com/office/drawing/2014/chart" uri="{C3380CC4-5D6E-409C-BE32-E72D297353CC}">
                <c16:uniqueId val="{0000006C-B1D5-4731-889F-76B7EBE8F767}"/>
              </c:ext>
            </c:extLst>
          </c:dPt>
          <c:dPt>
            <c:idx val="42"/>
            <c:invertIfNegative val="0"/>
            <c:bubble3D val="0"/>
            <c:extLst>
              <c:ext xmlns:c16="http://schemas.microsoft.com/office/drawing/2014/chart" uri="{C3380CC4-5D6E-409C-BE32-E72D297353CC}">
                <c16:uniqueId val="{0000006D-B1D5-4731-889F-76B7EBE8F767}"/>
              </c:ext>
            </c:extLst>
          </c:dPt>
          <c:dPt>
            <c:idx val="43"/>
            <c:invertIfNegative val="0"/>
            <c:bubble3D val="0"/>
            <c:extLst>
              <c:ext xmlns:c16="http://schemas.microsoft.com/office/drawing/2014/chart" uri="{C3380CC4-5D6E-409C-BE32-E72D297353CC}">
                <c16:uniqueId val="{0000006E-B1D5-4731-889F-76B7EBE8F767}"/>
              </c:ext>
            </c:extLst>
          </c:dPt>
          <c:dPt>
            <c:idx val="44"/>
            <c:invertIfNegative val="0"/>
            <c:bubble3D val="0"/>
            <c:extLst>
              <c:ext xmlns:c16="http://schemas.microsoft.com/office/drawing/2014/chart" uri="{C3380CC4-5D6E-409C-BE32-E72D297353CC}">
                <c16:uniqueId val="{0000006F-B1D5-4731-889F-76B7EBE8F767}"/>
              </c:ext>
            </c:extLst>
          </c:dPt>
          <c:dPt>
            <c:idx val="45"/>
            <c:invertIfNegative val="0"/>
            <c:bubble3D val="0"/>
            <c:spPr>
              <a:solidFill>
                <a:srgbClr val="FFC000"/>
              </a:solidFill>
            </c:spPr>
            <c:extLst>
              <c:ext xmlns:c16="http://schemas.microsoft.com/office/drawing/2014/chart" uri="{C3380CC4-5D6E-409C-BE32-E72D297353CC}">
                <c16:uniqueId val="{00000071-B1D5-4731-889F-76B7EBE8F767}"/>
              </c:ext>
            </c:extLst>
          </c:dPt>
          <c:dPt>
            <c:idx val="46"/>
            <c:invertIfNegative val="0"/>
            <c:bubble3D val="0"/>
            <c:extLst>
              <c:ext xmlns:c16="http://schemas.microsoft.com/office/drawing/2014/chart" uri="{C3380CC4-5D6E-409C-BE32-E72D297353CC}">
                <c16:uniqueId val="{00000072-B1D5-4731-889F-76B7EBE8F767}"/>
              </c:ext>
            </c:extLst>
          </c:dPt>
          <c:dPt>
            <c:idx val="47"/>
            <c:invertIfNegative val="0"/>
            <c:bubble3D val="0"/>
            <c:extLst>
              <c:ext xmlns:c16="http://schemas.microsoft.com/office/drawing/2014/chart" uri="{C3380CC4-5D6E-409C-BE32-E72D297353CC}">
                <c16:uniqueId val="{00000073-B1D5-4731-889F-76B7EBE8F767}"/>
              </c:ext>
            </c:extLst>
          </c:dPt>
          <c:dPt>
            <c:idx val="48"/>
            <c:invertIfNegative val="0"/>
            <c:bubble3D val="0"/>
            <c:extLst>
              <c:ext xmlns:c16="http://schemas.microsoft.com/office/drawing/2014/chart" uri="{C3380CC4-5D6E-409C-BE32-E72D297353CC}">
                <c16:uniqueId val="{00000074-B1D5-4731-889F-76B7EBE8F767}"/>
              </c:ext>
            </c:extLst>
          </c:dPt>
          <c:dPt>
            <c:idx val="49"/>
            <c:invertIfNegative val="0"/>
            <c:bubble3D val="0"/>
            <c:extLst>
              <c:ext xmlns:c16="http://schemas.microsoft.com/office/drawing/2014/chart" uri="{C3380CC4-5D6E-409C-BE32-E72D297353CC}">
                <c16:uniqueId val="{00000075-B1D5-4731-889F-76B7EBE8F767}"/>
              </c:ext>
            </c:extLst>
          </c:dPt>
          <c:dPt>
            <c:idx val="50"/>
            <c:invertIfNegative val="0"/>
            <c:bubble3D val="0"/>
            <c:extLst>
              <c:ext xmlns:c16="http://schemas.microsoft.com/office/drawing/2014/chart" uri="{C3380CC4-5D6E-409C-BE32-E72D297353CC}">
                <c16:uniqueId val="{00000076-B1D5-4731-889F-76B7EBE8F767}"/>
              </c:ext>
            </c:extLst>
          </c:dPt>
          <c:dPt>
            <c:idx val="51"/>
            <c:invertIfNegative val="0"/>
            <c:bubble3D val="0"/>
            <c:extLst>
              <c:ext xmlns:c16="http://schemas.microsoft.com/office/drawing/2014/chart" uri="{C3380CC4-5D6E-409C-BE32-E72D297353CC}">
                <c16:uniqueId val="{00000077-B1D5-4731-889F-76B7EBE8F767}"/>
              </c:ext>
            </c:extLst>
          </c:dPt>
          <c:dPt>
            <c:idx val="52"/>
            <c:invertIfNegative val="0"/>
            <c:bubble3D val="0"/>
            <c:extLst>
              <c:ext xmlns:c16="http://schemas.microsoft.com/office/drawing/2014/chart" uri="{C3380CC4-5D6E-409C-BE32-E72D297353CC}">
                <c16:uniqueId val="{00000078-B1D5-4731-889F-76B7EBE8F767}"/>
              </c:ext>
            </c:extLst>
          </c:dPt>
          <c:dPt>
            <c:idx val="53"/>
            <c:invertIfNegative val="0"/>
            <c:bubble3D val="0"/>
            <c:extLst>
              <c:ext xmlns:c16="http://schemas.microsoft.com/office/drawing/2014/chart" uri="{C3380CC4-5D6E-409C-BE32-E72D297353CC}">
                <c16:uniqueId val="{00000079-B1D5-4731-889F-76B7EBE8F767}"/>
              </c:ext>
            </c:extLst>
          </c:dPt>
          <c:dPt>
            <c:idx val="54"/>
            <c:invertIfNegative val="0"/>
            <c:bubble3D val="0"/>
            <c:extLst>
              <c:ext xmlns:c16="http://schemas.microsoft.com/office/drawing/2014/chart" uri="{C3380CC4-5D6E-409C-BE32-E72D297353CC}">
                <c16:uniqueId val="{0000007A-B1D5-4731-889F-76B7EBE8F767}"/>
              </c:ext>
            </c:extLst>
          </c:dPt>
          <c:dPt>
            <c:idx val="55"/>
            <c:invertIfNegative val="0"/>
            <c:bubble3D val="0"/>
            <c:extLst>
              <c:ext xmlns:c16="http://schemas.microsoft.com/office/drawing/2014/chart" uri="{C3380CC4-5D6E-409C-BE32-E72D297353CC}">
                <c16:uniqueId val="{0000007B-B1D5-4731-889F-76B7EBE8F767}"/>
              </c:ext>
            </c:extLst>
          </c:dPt>
          <c:dPt>
            <c:idx val="56"/>
            <c:invertIfNegative val="0"/>
            <c:bubble3D val="0"/>
            <c:extLst>
              <c:ext xmlns:c16="http://schemas.microsoft.com/office/drawing/2014/chart" uri="{C3380CC4-5D6E-409C-BE32-E72D297353CC}">
                <c16:uniqueId val="{0000007C-B1D5-4731-889F-76B7EBE8F767}"/>
              </c:ext>
            </c:extLst>
          </c:dPt>
          <c:dPt>
            <c:idx val="57"/>
            <c:invertIfNegative val="0"/>
            <c:bubble3D val="0"/>
            <c:spPr>
              <a:solidFill>
                <a:srgbClr val="FBBB27"/>
              </a:solidFill>
            </c:spPr>
            <c:extLst>
              <c:ext xmlns:c16="http://schemas.microsoft.com/office/drawing/2014/chart" uri="{C3380CC4-5D6E-409C-BE32-E72D297353CC}">
                <c16:uniqueId val="{0000007E-B1D5-4731-889F-76B7EBE8F767}"/>
              </c:ext>
            </c:extLst>
          </c:dPt>
          <c:dLbls>
            <c:dLbl>
              <c:idx val="9"/>
              <c:layout>
                <c:manualLayout>
                  <c:x val="3.9197084655042807E-17"/>
                  <c:y val="-2.1166637268559382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A-B1D5-4731-889F-76B7EBE8F767}"/>
                </c:ext>
              </c:extLst>
            </c:dLbl>
            <c:dLbl>
              <c:idx val="21"/>
              <c:layout>
                <c:manualLayout>
                  <c:x val="0"/>
                  <c:y val="-8.0999887500156249E-3"/>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B1D5-4731-889F-76B7EBE8F767}"/>
                </c:ext>
              </c:extLst>
            </c:dLbl>
            <c:dLbl>
              <c:idx val="33"/>
              <c:layout>
                <c:manualLayout>
                  <c:x val="1.4966332485914559E-2"/>
                  <c:y val="-6.7027684683771266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4-B1D5-4731-889F-76B7EBE8F767}"/>
                </c:ext>
              </c:extLst>
            </c:dLbl>
            <c:dLbl>
              <c:idx val="45"/>
              <c:layout>
                <c:manualLayout>
                  <c:x val="0"/>
                  <c:y val="-1.41110915123729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1-B1D5-4731-889F-76B7EBE8F767}"/>
                </c:ext>
              </c:extLst>
            </c:dLbl>
            <c:dLbl>
              <c:idx val="57"/>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B1D5-4731-889F-76B7EBE8F7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'F45'!$H$7:$H$64</c:f>
              <c:numCache>
                <c:formatCode>0.00</c:formatCode>
                <c:ptCount val="58"/>
                <c:pt idx="0">
                  <c:v>21.996139481489699</c:v>
                </c:pt>
                <c:pt idx="1">
                  <c:v>21.746696999419601</c:v>
                </c:pt>
                <c:pt idx="2">
                  <c:v>21.518351294492401</c:v>
                </c:pt>
                <c:pt idx="3">
                  <c:v>21.446966263702102</c:v>
                </c:pt>
                <c:pt idx="4">
                  <c:v>21.3875112444038</c:v>
                </c:pt>
                <c:pt idx="5">
                  <c:v>21.178277293250201</c:v>
                </c:pt>
                <c:pt idx="6">
                  <c:v>20.976721415378702</c:v>
                </c:pt>
                <c:pt idx="7">
                  <c:v>20.9779394467771</c:v>
                </c:pt>
                <c:pt idx="8">
                  <c:v>21.2124798523053</c:v>
                </c:pt>
                <c:pt idx="9">
                  <c:v>21.2008122658359</c:v>
                </c:pt>
                <c:pt idx="10">
                  <c:v>21.117923565526599</c:v>
                </c:pt>
                <c:pt idx="11">
                  <c:v>21.1375207056617</c:v>
                </c:pt>
                <c:pt idx="12">
                  <c:v>21.589687333163202</c:v>
                </c:pt>
                <c:pt idx="13">
                  <c:v>22.1408418008049</c:v>
                </c:pt>
                <c:pt idx="14">
                  <c:v>22.2509137396362</c:v>
                </c:pt>
                <c:pt idx="15">
                  <c:v>22.415135454937499</c:v>
                </c:pt>
                <c:pt idx="16">
                  <c:v>22.639757377154801</c:v>
                </c:pt>
                <c:pt idx="17">
                  <c:v>22.8080135975082</c:v>
                </c:pt>
                <c:pt idx="18">
                  <c:v>23.0947608837863</c:v>
                </c:pt>
                <c:pt idx="19">
                  <c:v>23.538806196447801</c:v>
                </c:pt>
                <c:pt idx="20">
                  <c:v>23.704165728964401</c:v>
                </c:pt>
                <c:pt idx="21">
                  <c:v>23.8555874942275</c:v>
                </c:pt>
                <c:pt idx="22">
                  <c:v>23.658292779018101</c:v>
                </c:pt>
                <c:pt idx="23">
                  <c:v>23.1649937911092</c:v>
                </c:pt>
                <c:pt idx="24">
                  <c:v>22.639557702882101</c:v>
                </c:pt>
                <c:pt idx="25">
                  <c:v>22.629882529763201</c:v>
                </c:pt>
                <c:pt idx="26">
                  <c:v>23.272359126845</c:v>
                </c:pt>
                <c:pt idx="27">
                  <c:v>23.3753990547462</c:v>
                </c:pt>
                <c:pt idx="28">
                  <c:v>23.448120388041399</c:v>
                </c:pt>
                <c:pt idx="29">
                  <c:v>23.439173431312302</c:v>
                </c:pt>
                <c:pt idx="30">
                  <c:v>23.367379255660701</c:v>
                </c:pt>
                <c:pt idx="31">
                  <c:v>23.346532502100899</c:v>
                </c:pt>
                <c:pt idx="32">
                  <c:v>23.285239989414801</c:v>
                </c:pt>
                <c:pt idx="33">
                  <c:v>23.103770396717</c:v>
                </c:pt>
                <c:pt idx="34">
                  <c:v>22.741175374866099</c:v>
                </c:pt>
                <c:pt idx="35">
                  <c:v>22.664849849728299</c:v>
                </c:pt>
                <c:pt idx="36">
                  <c:v>22.610369430563299</c:v>
                </c:pt>
                <c:pt idx="37">
                  <c:v>22.170076064892701</c:v>
                </c:pt>
                <c:pt idx="38">
                  <c:v>20.668771684759601</c:v>
                </c:pt>
                <c:pt idx="39">
                  <c:v>17.969678609815102</c:v>
                </c:pt>
                <c:pt idx="40">
                  <c:v>18.5725253793434</c:v>
                </c:pt>
                <c:pt idx="41">
                  <c:v>19.662173587609502</c:v>
                </c:pt>
                <c:pt idx="42">
                  <c:v>20.517930982561701</c:v>
                </c:pt>
                <c:pt idx="43">
                  <c:v>20.448174138897901</c:v>
                </c:pt>
                <c:pt idx="44">
                  <c:v>20.356907785406101</c:v>
                </c:pt>
                <c:pt idx="45">
                  <c:v>20.1099877810442</c:v>
                </c:pt>
                <c:pt idx="46">
                  <c:v>19.480359365702299</c:v>
                </c:pt>
                <c:pt idx="47">
                  <c:v>19.544230004615901</c:v>
                </c:pt>
                <c:pt idx="48">
                  <c:v>20.381372234437301</c:v>
                </c:pt>
                <c:pt idx="49">
                  <c:v>21.2761640056702</c:v>
                </c:pt>
                <c:pt idx="50">
                  <c:v>22.312545053523401</c:v>
                </c:pt>
                <c:pt idx="51">
                  <c:v>22.5414191389476</c:v>
                </c:pt>
                <c:pt idx="52">
                  <c:v>22.630355182915199</c:v>
                </c:pt>
                <c:pt idx="53">
                  <c:v>22.6288655280432</c:v>
                </c:pt>
                <c:pt idx="54">
                  <c:v>22.5753337401698</c:v>
                </c:pt>
                <c:pt idx="55">
                  <c:v>22.617227056225801</c:v>
                </c:pt>
                <c:pt idx="56">
                  <c:v>22.490634421873501</c:v>
                </c:pt>
                <c:pt idx="57">
                  <c:v>22.3590220572557</c:v>
                </c:pt>
              </c:numCache>
            </c:numRef>
          </c:val>
          <c:extLst>
            <c:ext xmlns:c16="http://schemas.microsoft.com/office/drawing/2014/chart" uri="{C3380CC4-5D6E-409C-BE32-E72D297353CC}">
              <c16:uniqueId val="{0000007F-B1D5-4731-889F-76B7EBE8F767}"/>
            </c:ext>
          </c:extLst>
        </c:ser>
        <c:dLbls>
          <c:showLegendKey val="0"/>
          <c:showVal val="0"/>
          <c:showCatName val="0"/>
          <c:showSerName val="0"/>
          <c:showPercent val="0"/>
          <c:showBubbleSize val="0"/>
        </c:dLbls>
        <c:gapWidth val="75"/>
        <c:overlap val="-25"/>
        <c:axId val="183674368"/>
        <c:axId val="183675904"/>
      </c:barChart>
      <c:catAx>
        <c:axId val="183674368"/>
        <c:scaling>
          <c:orientation val="minMax"/>
        </c:scaling>
        <c:delete val="0"/>
        <c:axPos val="b"/>
        <c:numFmt formatCode="General" sourceLinked="0"/>
        <c:majorTickMark val="none"/>
        <c:minorTickMark val="none"/>
        <c:tickLblPos val="nextTo"/>
        <c:txPr>
          <a:bodyPr rot="-5400000" vert="horz"/>
          <a:lstStyle/>
          <a:p>
            <a:pPr>
              <a:defRPr/>
            </a:pPr>
            <a:endParaRPr lang="es-MX"/>
          </a:p>
        </c:txPr>
        <c:crossAx val="183675904"/>
        <c:crosses val="autoZero"/>
        <c:auto val="1"/>
        <c:lblAlgn val="ctr"/>
        <c:lblOffset val="100"/>
        <c:tickLblSkip val="1"/>
        <c:noMultiLvlLbl val="0"/>
      </c:catAx>
      <c:valAx>
        <c:axId val="183675904"/>
        <c:scaling>
          <c:orientation val="minMax"/>
          <c:max val="24.5"/>
          <c:min val="16"/>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610101621912639E-2"/>
          <c:y val="5.9821388888888889E-2"/>
          <c:w val="0.9099976445252036"/>
          <c:h val="0.72585100439866268"/>
        </c:manualLayout>
      </c:layout>
      <c:barChart>
        <c:barDir val="col"/>
        <c:grouping val="clustered"/>
        <c:varyColors val="0"/>
        <c:ser>
          <c:idx val="0"/>
          <c:order val="0"/>
          <c:tx>
            <c:v>Jalisco</c:v>
          </c:tx>
          <c:spPr>
            <a:solidFill>
              <a:srgbClr val="AFB7BC"/>
            </a:solidFill>
          </c:spPr>
          <c:invertIfNegative val="0"/>
          <c:dPt>
            <c:idx val="0"/>
            <c:invertIfNegative val="0"/>
            <c:bubble3D val="0"/>
            <c:extLst>
              <c:ext xmlns:c16="http://schemas.microsoft.com/office/drawing/2014/chart" uri="{C3380CC4-5D6E-409C-BE32-E72D297353CC}">
                <c16:uniqueId val="{00000000-04AE-4089-87DD-31A8A6012496}"/>
              </c:ext>
            </c:extLst>
          </c:dPt>
          <c:dPt>
            <c:idx val="1"/>
            <c:invertIfNegative val="0"/>
            <c:bubble3D val="0"/>
            <c:extLst>
              <c:ext xmlns:c16="http://schemas.microsoft.com/office/drawing/2014/chart" uri="{C3380CC4-5D6E-409C-BE32-E72D297353CC}">
                <c16:uniqueId val="{00000001-04AE-4089-87DD-31A8A6012496}"/>
              </c:ext>
            </c:extLst>
          </c:dPt>
          <c:dPt>
            <c:idx val="2"/>
            <c:invertIfNegative val="0"/>
            <c:bubble3D val="0"/>
            <c:extLst>
              <c:ext xmlns:c16="http://schemas.microsoft.com/office/drawing/2014/chart" uri="{C3380CC4-5D6E-409C-BE32-E72D297353CC}">
                <c16:uniqueId val="{00000002-04AE-4089-87DD-31A8A6012496}"/>
              </c:ext>
            </c:extLst>
          </c:dPt>
          <c:dPt>
            <c:idx val="3"/>
            <c:invertIfNegative val="0"/>
            <c:bubble3D val="0"/>
            <c:extLst>
              <c:ext xmlns:c16="http://schemas.microsoft.com/office/drawing/2014/chart" uri="{C3380CC4-5D6E-409C-BE32-E72D297353CC}">
                <c16:uniqueId val="{00000003-04AE-4089-87DD-31A8A6012496}"/>
              </c:ext>
            </c:extLst>
          </c:dPt>
          <c:dPt>
            <c:idx val="4"/>
            <c:invertIfNegative val="0"/>
            <c:bubble3D val="0"/>
            <c:extLst>
              <c:ext xmlns:c16="http://schemas.microsoft.com/office/drawing/2014/chart" uri="{C3380CC4-5D6E-409C-BE32-E72D297353CC}">
                <c16:uniqueId val="{00000004-04AE-4089-87DD-31A8A6012496}"/>
              </c:ext>
            </c:extLst>
          </c:dPt>
          <c:dPt>
            <c:idx val="5"/>
            <c:invertIfNegative val="0"/>
            <c:bubble3D val="0"/>
            <c:extLst>
              <c:ext xmlns:c16="http://schemas.microsoft.com/office/drawing/2014/chart" uri="{C3380CC4-5D6E-409C-BE32-E72D297353CC}">
                <c16:uniqueId val="{00000005-04AE-4089-87DD-31A8A6012496}"/>
              </c:ext>
            </c:extLst>
          </c:dPt>
          <c:dPt>
            <c:idx val="6"/>
            <c:invertIfNegative val="0"/>
            <c:bubble3D val="0"/>
            <c:extLst>
              <c:ext xmlns:c16="http://schemas.microsoft.com/office/drawing/2014/chart" uri="{C3380CC4-5D6E-409C-BE32-E72D297353CC}">
                <c16:uniqueId val="{00000006-04AE-4089-87DD-31A8A6012496}"/>
              </c:ext>
            </c:extLst>
          </c:dPt>
          <c:dPt>
            <c:idx val="7"/>
            <c:invertIfNegative val="0"/>
            <c:bubble3D val="0"/>
            <c:extLst>
              <c:ext xmlns:c16="http://schemas.microsoft.com/office/drawing/2014/chart" uri="{C3380CC4-5D6E-409C-BE32-E72D297353CC}">
                <c16:uniqueId val="{00000007-04AE-4089-87DD-31A8A6012496}"/>
              </c:ext>
            </c:extLst>
          </c:dPt>
          <c:dPt>
            <c:idx val="8"/>
            <c:invertIfNegative val="0"/>
            <c:bubble3D val="0"/>
            <c:extLst>
              <c:ext xmlns:c16="http://schemas.microsoft.com/office/drawing/2014/chart" uri="{C3380CC4-5D6E-409C-BE32-E72D297353CC}">
                <c16:uniqueId val="{00000008-04AE-4089-87DD-31A8A6012496}"/>
              </c:ext>
            </c:extLst>
          </c:dPt>
          <c:dPt>
            <c:idx val="9"/>
            <c:invertIfNegative val="0"/>
            <c:bubble3D val="0"/>
            <c:spPr>
              <a:solidFill>
                <a:srgbClr val="595959"/>
              </a:solidFill>
            </c:spPr>
            <c:extLst>
              <c:ext xmlns:c16="http://schemas.microsoft.com/office/drawing/2014/chart" uri="{C3380CC4-5D6E-409C-BE32-E72D297353CC}">
                <c16:uniqueId val="{0000000A-04AE-4089-87DD-31A8A6012496}"/>
              </c:ext>
            </c:extLst>
          </c:dPt>
          <c:dPt>
            <c:idx val="10"/>
            <c:invertIfNegative val="0"/>
            <c:bubble3D val="0"/>
            <c:extLst>
              <c:ext xmlns:c16="http://schemas.microsoft.com/office/drawing/2014/chart" uri="{C3380CC4-5D6E-409C-BE32-E72D297353CC}">
                <c16:uniqueId val="{0000000B-04AE-4089-87DD-31A8A6012496}"/>
              </c:ext>
            </c:extLst>
          </c:dPt>
          <c:dPt>
            <c:idx val="11"/>
            <c:invertIfNegative val="0"/>
            <c:bubble3D val="0"/>
            <c:extLst>
              <c:ext xmlns:c16="http://schemas.microsoft.com/office/drawing/2014/chart" uri="{C3380CC4-5D6E-409C-BE32-E72D297353CC}">
                <c16:uniqueId val="{0000000C-04AE-4089-87DD-31A8A6012496}"/>
              </c:ext>
            </c:extLst>
          </c:dPt>
          <c:dPt>
            <c:idx val="12"/>
            <c:invertIfNegative val="0"/>
            <c:bubble3D val="0"/>
            <c:extLst>
              <c:ext xmlns:c16="http://schemas.microsoft.com/office/drawing/2014/chart" uri="{C3380CC4-5D6E-409C-BE32-E72D297353CC}">
                <c16:uniqueId val="{0000000D-04AE-4089-87DD-31A8A6012496}"/>
              </c:ext>
            </c:extLst>
          </c:dPt>
          <c:dPt>
            <c:idx val="13"/>
            <c:invertIfNegative val="0"/>
            <c:bubble3D val="0"/>
            <c:extLst>
              <c:ext xmlns:c16="http://schemas.microsoft.com/office/drawing/2014/chart" uri="{C3380CC4-5D6E-409C-BE32-E72D297353CC}">
                <c16:uniqueId val="{0000000E-04AE-4089-87DD-31A8A6012496}"/>
              </c:ext>
            </c:extLst>
          </c:dPt>
          <c:dPt>
            <c:idx val="14"/>
            <c:invertIfNegative val="0"/>
            <c:bubble3D val="0"/>
            <c:extLst>
              <c:ext xmlns:c16="http://schemas.microsoft.com/office/drawing/2014/chart" uri="{C3380CC4-5D6E-409C-BE32-E72D297353CC}">
                <c16:uniqueId val="{0000000F-04AE-4089-87DD-31A8A6012496}"/>
              </c:ext>
            </c:extLst>
          </c:dPt>
          <c:dPt>
            <c:idx val="15"/>
            <c:invertIfNegative val="0"/>
            <c:bubble3D val="0"/>
            <c:extLst>
              <c:ext xmlns:c16="http://schemas.microsoft.com/office/drawing/2014/chart" uri="{C3380CC4-5D6E-409C-BE32-E72D297353CC}">
                <c16:uniqueId val="{00000010-04AE-4089-87DD-31A8A6012496}"/>
              </c:ext>
            </c:extLst>
          </c:dPt>
          <c:dPt>
            <c:idx val="16"/>
            <c:invertIfNegative val="0"/>
            <c:bubble3D val="0"/>
            <c:extLst>
              <c:ext xmlns:c16="http://schemas.microsoft.com/office/drawing/2014/chart" uri="{C3380CC4-5D6E-409C-BE32-E72D297353CC}">
                <c16:uniqueId val="{00000011-04AE-4089-87DD-31A8A6012496}"/>
              </c:ext>
            </c:extLst>
          </c:dPt>
          <c:dPt>
            <c:idx val="17"/>
            <c:invertIfNegative val="0"/>
            <c:bubble3D val="0"/>
            <c:extLst>
              <c:ext xmlns:c16="http://schemas.microsoft.com/office/drawing/2014/chart" uri="{C3380CC4-5D6E-409C-BE32-E72D297353CC}">
                <c16:uniqueId val="{00000012-04AE-4089-87DD-31A8A6012496}"/>
              </c:ext>
            </c:extLst>
          </c:dPt>
          <c:dPt>
            <c:idx val="18"/>
            <c:invertIfNegative val="0"/>
            <c:bubble3D val="0"/>
            <c:extLst>
              <c:ext xmlns:c16="http://schemas.microsoft.com/office/drawing/2014/chart" uri="{C3380CC4-5D6E-409C-BE32-E72D297353CC}">
                <c16:uniqueId val="{00000013-04AE-4089-87DD-31A8A6012496}"/>
              </c:ext>
            </c:extLst>
          </c:dPt>
          <c:dPt>
            <c:idx val="19"/>
            <c:invertIfNegative val="0"/>
            <c:bubble3D val="0"/>
            <c:extLst>
              <c:ext xmlns:c16="http://schemas.microsoft.com/office/drawing/2014/chart" uri="{C3380CC4-5D6E-409C-BE32-E72D297353CC}">
                <c16:uniqueId val="{00000014-04AE-4089-87DD-31A8A6012496}"/>
              </c:ext>
            </c:extLst>
          </c:dPt>
          <c:dPt>
            <c:idx val="20"/>
            <c:invertIfNegative val="0"/>
            <c:bubble3D val="0"/>
            <c:extLst>
              <c:ext xmlns:c16="http://schemas.microsoft.com/office/drawing/2014/chart" uri="{C3380CC4-5D6E-409C-BE32-E72D297353CC}">
                <c16:uniqueId val="{00000015-04AE-4089-87DD-31A8A6012496}"/>
              </c:ext>
            </c:extLst>
          </c:dPt>
          <c:dPt>
            <c:idx val="21"/>
            <c:invertIfNegative val="0"/>
            <c:bubble3D val="0"/>
            <c:spPr>
              <a:solidFill>
                <a:srgbClr val="595959"/>
              </a:solidFill>
            </c:spPr>
            <c:extLst>
              <c:ext xmlns:c16="http://schemas.microsoft.com/office/drawing/2014/chart" uri="{C3380CC4-5D6E-409C-BE32-E72D297353CC}">
                <c16:uniqueId val="{00000017-04AE-4089-87DD-31A8A6012496}"/>
              </c:ext>
            </c:extLst>
          </c:dPt>
          <c:dPt>
            <c:idx val="22"/>
            <c:invertIfNegative val="0"/>
            <c:bubble3D val="0"/>
            <c:extLst>
              <c:ext xmlns:c16="http://schemas.microsoft.com/office/drawing/2014/chart" uri="{C3380CC4-5D6E-409C-BE32-E72D297353CC}">
                <c16:uniqueId val="{00000018-04AE-4089-87DD-31A8A6012496}"/>
              </c:ext>
            </c:extLst>
          </c:dPt>
          <c:dPt>
            <c:idx val="23"/>
            <c:invertIfNegative val="0"/>
            <c:bubble3D val="0"/>
            <c:extLst>
              <c:ext xmlns:c16="http://schemas.microsoft.com/office/drawing/2014/chart" uri="{C3380CC4-5D6E-409C-BE32-E72D297353CC}">
                <c16:uniqueId val="{00000019-04AE-4089-87DD-31A8A6012496}"/>
              </c:ext>
            </c:extLst>
          </c:dPt>
          <c:dPt>
            <c:idx val="24"/>
            <c:invertIfNegative val="0"/>
            <c:bubble3D val="0"/>
            <c:extLst>
              <c:ext xmlns:c16="http://schemas.microsoft.com/office/drawing/2014/chart" uri="{C3380CC4-5D6E-409C-BE32-E72D297353CC}">
                <c16:uniqueId val="{0000001A-04AE-4089-87DD-31A8A6012496}"/>
              </c:ext>
            </c:extLst>
          </c:dPt>
          <c:dPt>
            <c:idx val="25"/>
            <c:invertIfNegative val="0"/>
            <c:bubble3D val="0"/>
            <c:extLst>
              <c:ext xmlns:c16="http://schemas.microsoft.com/office/drawing/2014/chart" uri="{C3380CC4-5D6E-409C-BE32-E72D297353CC}">
                <c16:uniqueId val="{0000001B-04AE-4089-87DD-31A8A6012496}"/>
              </c:ext>
            </c:extLst>
          </c:dPt>
          <c:dPt>
            <c:idx val="26"/>
            <c:invertIfNegative val="0"/>
            <c:bubble3D val="0"/>
            <c:extLst>
              <c:ext xmlns:c16="http://schemas.microsoft.com/office/drawing/2014/chart" uri="{C3380CC4-5D6E-409C-BE32-E72D297353CC}">
                <c16:uniqueId val="{0000001C-04AE-4089-87DD-31A8A6012496}"/>
              </c:ext>
            </c:extLst>
          </c:dPt>
          <c:dPt>
            <c:idx val="27"/>
            <c:invertIfNegative val="0"/>
            <c:bubble3D val="0"/>
            <c:extLst>
              <c:ext xmlns:c16="http://schemas.microsoft.com/office/drawing/2014/chart" uri="{C3380CC4-5D6E-409C-BE32-E72D297353CC}">
                <c16:uniqueId val="{0000001D-04AE-4089-87DD-31A8A6012496}"/>
              </c:ext>
            </c:extLst>
          </c:dPt>
          <c:dPt>
            <c:idx val="28"/>
            <c:invertIfNegative val="0"/>
            <c:bubble3D val="0"/>
            <c:extLst>
              <c:ext xmlns:c16="http://schemas.microsoft.com/office/drawing/2014/chart" uri="{C3380CC4-5D6E-409C-BE32-E72D297353CC}">
                <c16:uniqueId val="{0000001E-04AE-4089-87DD-31A8A6012496}"/>
              </c:ext>
            </c:extLst>
          </c:dPt>
          <c:dPt>
            <c:idx val="29"/>
            <c:invertIfNegative val="0"/>
            <c:bubble3D val="0"/>
            <c:extLst>
              <c:ext xmlns:c16="http://schemas.microsoft.com/office/drawing/2014/chart" uri="{C3380CC4-5D6E-409C-BE32-E72D297353CC}">
                <c16:uniqueId val="{0000001F-04AE-4089-87DD-31A8A6012496}"/>
              </c:ext>
            </c:extLst>
          </c:dPt>
          <c:dPt>
            <c:idx val="30"/>
            <c:invertIfNegative val="0"/>
            <c:bubble3D val="0"/>
            <c:extLst>
              <c:ext xmlns:c16="http://schemas.microsoft.com/office/drawing/2014/chart" uri="{C3380CC4-5D6E-409C-BE32-E72D297353CC}">
                <c16:uniqueId val="{00000020-04AE-4089-87DD-31A8A6012496}"/>
              </c:ext>
            </c:extLst>
          </c:dPt>
          <c:dPt>
            <c:idx val="31"/>
            <c:invertIfNegative val="0"/>
            <c:bubble3D val="0"/>
            <c:extLst>
              <c:ext xmlns:c16="http://schemas.microsoft.com/office/drawing/2014/chart" uri="{C3380CC4-5D6E-409C-BE32-E72D297353CC}">
                <c16:uniqueId val="{00000021-04AE-4089-87DD-31A8A6012496}"/>
              </c:ext>
            </c:extLst>
          </c:dPt>
          <c:dPt>
            <c:idx val="32"/>
            <c:invertIfNegative val="0"/>
            <c:bubble3D val="0"/>
            <c:extLst>
              <c:ext xmlns:c16="http://schemas.microsoft.com/office/drawing/2014/chart" uri="{C3380CC4-5D6E-409C-BE32-E72D297353CC}">
                <c16:uniqueId val="{00000022-04AE-4089-87DD-31A8A6012496}"/>
              </c:ext>
            </c:extLst>
          </c:dPt>
          <c:dPt>
            <c:idx val="33"/>
            <c:invertIfNegative val="0"/>
            <c:bubble3D val="0"/>
            <c:spPr>
              <a:solidFill>
                <a:srgbClr val="595959"/>
              </a:solidFill>
            </c:spPr>
            <c:extLst>
              <c:ext xmlns:c16="http://schemas.microsoft.com/office/drawing/2014/chart" uri="{C3380CC4-5D6E-409C-BE32-E72D297353CC}">
                <c16:uniqueId val="{00000024-04AE-4089-87DD-31A8A6012496}"/>
              </c:ext>
            </c:extLst>
          </c:dPt>
          <c:dPt>
            <c:idx val="34"/>
            <c:invertIfNegative val="0"/>
            <c:bubble3D val="0"/>
            <c:extLst>
              <c:ext xmlns:c16="http://schemas.microsoft.com/office/drawing/2014/chart" uri="{C3380CC4-5D6E-409C-BE32-E72D297353CC}">
                <c16:uniqueId val="{00000025-04AE-4089-87DD-31A8A6012496}"/>
              </c:ext>
            </c:extLst>
          </c:dPt>
          <c:dPt>
            <c:idx val="35"/>
            <c:invertIfNegative val="0"/>
            <c:bubble3D val="0"/>
            <c:extLst>
              <c:ext xmlns:c16="http://schemas.microsoft.com/office/drawing/2014/chart" uri="{C3380CC4-5D6E-409C-BE32-E72D297353CC}">
                <c16:uniqueId val="{00000026-04AE-4089-87DD-31A8A6012496}"/>
              </c:ext>
            </c:extLst>
          </c:dPt>
          <c:dPt>
            <c:idx val="36"/>
            <c:invertIfNegative val="0"/>
            <c:bubble3D val="0"/>
            <c:extLst>
              <c:ext xmlns:c16="http://schemas.microsoft.com/office/drawing/2014/chart" uri="{C3380CC4-5D6E-409C-BE32-E72D297353CC}">
                <c16:uniqueId val="{00000027-04AE-4089-87DD-31A8A6012496}"/>
              </c:ext>
            </c:extLst>
          </c:dPt>
          <c:dPt>
            <c:idx val="37"/>
            <c:invertIfNegative val="0"/>
            <c:bubble3D val="0"/>
            <c:extLst>
              <c:ext xmlns:c16="http://schemas.microsoft.com/office/drawing/2014/chart" uri="{C3380CC4-5D6E-409C-BE32-E72D297353CC}">
                <c16:uniqueId val="{00000028-04AE-4089-87DD-31A8A6012496}"/>
              </c:ext>
            </c:extLst>
          </c:dPt>
          <c:dPt>
            <c:idx val="38"/>
            <c:invertIfNegative val="0"/>
            <c:bubble3D val="0"/>
            <c:extLst>
              <c:ext xmlns:c16="http://schemas.microsoft.com/office/drawing/2014/chart" uri="{C3380CC4-5D6E-409C-BE32-E72D297353CC}">
                <c16:uniqueId val="{00000029-04AE-4089-87DD-31A8A6012496}"/>
              </c:ext>
            </c:extLst>
          </c:dPt>
          <c:dPt>
            <c:idx val="39"/>
            <c:invertIfNegative val="0"/>
            <c:bubble3D val="0"/>
            <c:extLst>
              <c:ext xmlns:c16="http://schemas.microsoft.com/office/drawing/2014/chart" uri="{C3380CC4-5D6E-409C-BE32-E72D297353CC}">
                <c16:uniqueId val="{0000002A-04AE-4089-87DD-31A8A6012496}"/>
              </c:ext>
            </c:extLst>
          </c:dPt>
          <c:dPt>
            <c:idx val="40"/>
            <c:invertIfNegative val="0"/>
            <c:bubble3D val="0"/>
            <c:extLst>
              <c:ext xmlns:c16="http://schemas.microsoft.com/office/drawing/2014/chart" uri="{C3380CC4-5D6E-409C-BE32-E72D297353CC}">
                <c16:uniqueId val="{0000002B-04AE-4089-87DD-31A8A6012496}"/>
              </c:ext>
            </c:extLst>
          </c:dPt>
          <c:dPt>
            <c:idx val="41"/>
            <c:invertIfNegative val="0"/>
            <c:bubble3D val="0"/>
            <c:extLst>
              <c:ext xmlns:c16="http://schemas.microsoft.com/office/drawing/2014/chart" uri="{C3380CC4-5D6E-409C-BE32-E72D297353CC}">
                <c16:uniqueId val="{0000002C-04AE-4089-87DD-31A8A6012496}"/>
              </c:ext>
            </c:extLst>
          </c:dPt>
          <c:dPt>
            <c:idx val="42"/>
            <c:invertIfNegative val="0"/>
            <c:bubble3D val="0"/>
            <c:extLst>
              <c:ext xmlns:c16="http://schemas.microsoft.com/office/drawing/2014/chart" uri="{C3380CC4-5D6E-409C-BE32-E72D297353CC}">
                <c16:uniqueId val="{0000002D-04AE-4089-87DD-31A8A6012496}"/>
              </c:ext>
            </c:extLst>
          </c:dPt>
          <c:dPt>
            <c:idx val="43"/>
            <c:invertIfNegative val="0"/>
            <c:bubble3D val="0"/>
            <c:extLst>
              <c:ext xmlns:c16="http://schemas.microsoft.com/office/drawing/2014/chart" uri="{C3380CC4-5D6E-409C-BE32-E72D297353CC}">
                <c16:uniqueId val="{0000002E-04AE-4089-87DD-31A8A6012496}"/>
              </c:ext>
            </c:extLst>
          </c:dPt>
          <c:dPt>
            <c:idx val="44"/>
            <c:invertIfNegative val="0"/>
            <c:bubble3D val="0"/>
            <c:extLst>
              <c:ext xmlns:c16="http://schemas.microsoft.com/office/drawing/2014/chart" uri="{C3380CC4-5D6E-409C-BE32-E72D297353CC}">
                <c16:uniqueId val="{0000002F-04AE-4089-87DD-31A8A6012496}"/>
              </c:ext>
            </c:extLst>
          </c:dPt>
          <c:dPt>
            <c:idx val="45"/>
            <c:invertIfNegative val="0"/>
            <c:bubble3D val="0"/>
            <c:spPr>
              <a:solidFill>
                <a:srgbClr val="595959"/>
              </a:solidFill>
            </c:spPr>
            <c:extLst>
              <c:ext xmlns:c16="http://schemas.microsoft.com/office/drawing/2014/chart" uri="{C3380CC4-5D6E-409C-BE32-E72D297353CC}">
                <c16:uniqueId val="{00000031-04AE-4089-87DD-31A8A6012496}"/>
              </c:ext>
            </c:extLst>
          </c:dPt>
          <c:dPt>
            <c:idx val="46"/>
            <c:invertIfNegative val="0"/>
            <c:bubble3D val="0"/>
            <c:extLst>
              <c:ext xmlns:c16="http://schemas.microsoft.com/office/drawing/2014/chart" uri="{C3380CC4-5D6E-409C-BE32-E72D297353CC}">
                <c16:uniqueId val="{00000032-04AE-4089-87DD-31A8A6012496}"/>
              </c:ext>
            </c:extLst>
          </c:dPt>
          <c:dPt>
            <c:idx val="47"/>
            <c:invertIfNegative val="0"/>
            <c:bubble3D val="0"/>
            <c:extLst>
              <c:ext xmlns:c16="http://schemas.microsoft.com/office/drawing/2014/chart" uri="{C3380CC4-5D6E-409C-BE32-E72D297353CC}">
                <c16:uniqueId val="{00000033-04AE-4089-87DD-31A8A6012496}"/>
              </c:ext>
            </c:extLst>
          </c:dPt>
          <c:dPt>
            <c:idx val="48"/>
            <c:invertIfNegative val="0"/>
            <c:bubble3D val="0"/>
            <c:extLst>
              <c:ext xmlns:c16="http://schemas.microsoft.com/office/drawing/2014/chart" uri="{C3380CC4-5D6E-409C-BE32-E72D297353CC}">
                <c16:uniqueId val="{00000034-04AE-4089-87DD-31A8A6012496}"/>
              </c:ext>
            </c:extLst>
          </c:dPt>
          <c:dPt>
            <c:idx val="49"/>
            <c:invertIfNegative val="0"/>
            <c:bubble3D val="0"/>
            <c:extLst>
              <c:ext xmlns:c16="http://schemas.microsoft.com/office/drawing/2014/chart" uri="{C3380CC4-5D6E-409C-BE32-E72D297353CC}">
                <c16:uniqueId val="{00000035-04AE-4089-87DD-31A8A6012496}"/>
              </c:ext>
            </c:extLst>
          </c:dPt>
          <c:dPt>
            <c:idx val="50"/>
            <c:invertIfNegative val="0"/>
            <c:bubble3D val="0"/>
            <c:extLst>
              <c:ext xmlns:c16="http://schemas.microsoft.com/office/drawing/2014/chart" uri="{C3380CC4-5D6E-409C-BE32-E72D297353CC}">
                <c16:uniqueId val="{00000036-04AE-4089-87DD-31A8A6012496}"/>
              </c:ext>
            </c:extLst>
          </c:dPt>
          <c:dPt>
            <c:idx val="51"/>
            <c:invertIfNegative val="0"/>
            <c:bubble3D val="0"/>
            <c:extLst>
              <c:ext xmlns:c16="http://schemas.microsoft.com/office/drawing/2014/chart" uri="{C3380CC4-5D6E-409C-BE32-E72D297353CC}">
                <c16:uniqueId val="{00000037-04AE-4089-87DD-31A8A6012496}"/>
              </c:ext>
            </c:extLst>
          </c:dPt>
          <c:dPt>
            <c:idx val="52"/>
            <c:invertIfNegative val="0"/>
            <c:bubble3D val="0"/>
            <c:extLst>
              <c:ext xmlns:c16="http://schemas.microsoft.com/office/drawing/2014/chart" uri="{C3380CC4-5D6E-409C-BE32-E72D297353CC}">
                <c16:uniqueId val="{00000038-04AE-4089-87DD-31A8A6012496}"/>
              </c:ext>
            </c:extLst>
          </c:dPt>
          <c:dPt>
            <c:idx val="53"/>
            <c:invertIfNegative val="0"/>
            <c:bubble3D val="0"/>
            <c:extLst>
              <c:ext xmlns:c16="http://schemas.microsoft.com/office/drawing/2014/chart" uri="{C3380CC4-5D6E-409C-BE32-E72D297353CC}">
                <c16:uniqueId val="{00000039-04AE-4089-87DD-31A8A6012496}"/>
              </c:ext>
            </c:extLst>
          </c:dPt>
          <c:dPt>
            <c:idx val="54"/>
            <c:invertIfNegative val="0"/>
            <c:bubble3D val="0"/>
            <c:extLst>
              <c:ext xmlns:c16="http://schemas.microsoft.com/office/drawing/2014/chart" uri="{C3380CC4-5D6E-409C-BE32-E72D297353CC}">
                <c16:uniqueId val="{0000003A-04AE-4089-87DD-31A8A6012496}"/>
              </c:ext>
            </c:extLst>
          </c:dPt>
          <c:dPt>
            <c:idx val="55"/>
            <c:invertIfNegative val="0"/>
            <c:bubble3D val="0"/>
            <c:extLst>
              <c:ext xmlns:c16="http://schemas.microsoft.com/office/drawing/2014/chart" uri="{C3380CC4-5D6E-409C-BE32-E72D297353CC}">
                <c16:uniqueId val="{0000003B-04AE-4089-87DD-31A8A6012496}"/>
              </c:ext>
            </c:extLst>
          </c:dPt>
          <c:dPt>
            <c:idx val="56"/>
            <c:invertIfNegative val="0"/>
            <c:bubble3D val="0"/>
            <c:extLst>
              <c:ext xmlns:c16="http://schemas.microsoft.com/office/drawing/2014/chart" uri="{C3380CC4-5D6E-409C-BE32-E72D297353CC}">
                <c16:uniqueId val="{0000003C-04AE-4089-87DD-31A8A6012496}"/>
              </c:ext>
            </c:extLst>
          </c:dPt>
          <c:dPt>
            <c:idx val="57"/>
            <c:invertIfNegative val="0"/>
            <c:bubble3D val="0"/>
            <c:spPr>
              <a:solidFill>
                <a:srgbClr val="595959"/>
              </a:solidFill>
            </c:spPr>
            <c:extLst>
              <c:ext xmlns:c16="http://schemas.microsoft.com/office/drawing/2014/chart" uri="{C3380CC4-5D6E-409C-BE32-E72D297353CC}">
                <c16:uniqueId val="{0000003E-04AE-4089-87DD-31A8A6012496}"/>
              </c:ext>
            </c:extLst>
          </c:dPt>
          <c:dLbls>
            <c:dLbl>
              <c:idx val="9"/>
              <c:layout>
                <c:manualLayout>
                  <c:x val="-1.0690237489939011E-2"/>
                  <c:y val="-5.2916593171398373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4AE-4089-87DD-31A8A6012496}"/>
                </c:ext>
              </c:extLst>
            </c:dLbl>
            <c:dLbl>
              <c:idx val="21"/>
              <c:layout>
                <c:manualLayout>
                  <c:x val="-6.4141424939633046E-3"/>
                  <c:y val="-4.5861047415211922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4AE-4089-87DD-31A8A6012496}"/>
                </c:ext>
              </c:extLst>
            </c:dLbl>
            <c:dLbl>
              <c:idx val="33"/>
              <c:layout>
                <c:manualLayout>
                  <c:x val="-8.5521899919511774E-3"/>
                  <c:y val="-4.9388820293305151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04AE-4089-87DD-31A8A6012496}"/>
                </c:ext>
              </c:extLst>
            </c:dLbl>
            <c:dLbl>
              <c:idx val="45"/>
              <c:layout>
                <c:manualLayout>
                  <c:x val="-6.4141424939635396E-3"/>
                  <c:y val="-3.1749955902839092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04AE-4089-87DD-31A8A6012496}"/>
                </c:ext>
              </c:extLst>
            </c:dLbl>
            <c:dLbl>
              <c:idx val="57"/>
              <c:layout>
                <c:manualLayout>
                  <c:x val="-1.2828284987926923E-2"/>
                  <c:y val="-3.5277728780932251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04AE-4089-87DD-31A8A601249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'F45'!$A$7:$B$64</c:f>
              <c:multiLvlStrCache>
                <c:ptCount val="5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lvl>
                <c:lvl>
                  <c:pt idx="0">
                    <c:v>2017</c:v>
                  </c:pt>
                  <c:pt idx="12">
                    <c:v>2018</c:v>
                  </c:pt>
                  <c:pt idx="24">
                    <c:v>2019</c:v>
                  </c:pt>
                  <c:pt idx="36">
                    <c:v>2020</c:v>
                  </c:pt>
                  <c:pt idx="48">
                    <c:v>2021</c:v>
                  </c:pt>
                </c:lvl>
              </c:multiLvlStrCache>
            </c:multiLvlStrRef>
          </c:cat>
          <c:val>
            <c:numRef>
              <c:f>'F45'!$E$7:$E$64</c:f>
              <c:numCache>
                <c:formatCode>0.00</c:formatCode>
                <c:ptCount val="58"/>
                <c:pt idx="0">
                  <c:v>18.304750999844799</c:v>
                </c:pt>
                <c:pt idx="1">
                  <c:v>18.292751290365601</c:v>
                </c:pt>
                <c:pt idx="2">
                  <c:v>18.2049051372082</c:v>
                </c:pt>
                <c:pt idx="3">
                  <c:v>18.1811923048406</c:v>
                </c:pt>
                <c:pt idx="4">
                  <c:v>18.108295383600399</c:v>
                </c:pt>
                <c:pt idx="5">
                  <c:v>17.9783785441807</c:v>
                </c:pt>
                <c:pt idx="6">
                  <c:v>17.8771113713502</c:v>
                </c:pt>
                <c:pt idx="7">
                  <c:v>17.9545830945797</c:v>
                </c:pt>
                <c:pt idx="8">
                  <c:v>18.2042669066836</c:v>
                </c:pt>
                <c:pt idx="9">
                  <c:v>18.295529773988399</c:v>
                </c:pt>
                <c:pt idx="10">
                  <c:v>18.396479799622</c:v>
                </c:pt>
                <c:pt idx="11">
                  <c:v>18.523943589996499</c:v>
                </c:pt>
                <c:pt idx="12">
                  <c:v>19.024288658666499</c:v>
                </c:pt>
                <c:pt idx="13">
                  <c:v>19.672678653362599</c:v>
                </c:pt>
                <c:pt idx="14">
                  <c:v>19.833617385576499</c:v>
                </c:pt>
                <c:pt idx="15">
                  <c:v>19.888948705648801</c:v>
                </c:pt>
                <c:pt idx="16">
                  <c:v>20.096047236078999</c:v>
                </c:pt>
                <c:pt idx="17">
                  <c:v>20.387638871360501</c:v>
                </c:pt>
                <c:pt idx="18">
                  <c:v>20.651965053037301</c:v>
                </c:pt>
                <c:pt idx="19">
                  <c:v>21.002538750951</c:v>
                </c:pt>
                <c:pt idx="20">
                  <c:v>21.2367617556413</c:v>
                </c:pt>
                <c:pt idx="21">
                  <c:v>21.483532211701601</c:v>
                </c:pt>
                <c:pt idx="22">
                  <c:v>21.518779872235601</c:v>
                </c:pt>
                <c:pt idx="23">
                  <c:v>21.284876922345301</c:v>
                </c:pt>
                <c:pt idx="24">
                  <c:v>21.106521638174598</c:v>
                </c:pt>
                <c:pt idx="25">
                  <c:v>21.224040062011198</c:v>
                </c:pt>
                <c:pt idx="26">
                  <c:v>21.643084682984501</c:v>
                </c:pt>
                <c:pt idx="27">
                  <c:v>21.744275061458499</c:v>
                </c:pt>
                <c:pt idx="28">
                  <c:v>21.766378688694498</c:v>
                </c:pt>
                <c:pt idx="29">
                  <c:v>21.750355039393</c:v>
                </c:pt>
                <c:pt idx="30">
                  <c:v>21.764494735663401</c:v>
                </c:pt>
                <c:pt idx="31">
                  <c:v>21.747309264843199</c:v>
                </c:pt>
                <c:pt idx="32">
                  <c:v>21.753996962319899</c:v>
                </c:pt>
                <c:pt idx="33">
                  <c:v>21.745397300140802</c:v>
                </c:pt>
                <c:pt idx="34">
                  <c:v>21.709391924084802</c:v>
                </c:pt>
                <c:pt idx="35">
                  <c:v>21.760670042574901</c:v>
                </c:pt>
                <c:pt idx="36">
                  <c:v>21.810516789534901</c:v>
                </c:pt>
                <c:pt idx="37">
                  <c:v>21.5328682302756</c:v>
                </c:pt>
                <c:pt idx="38">
                  <c:v>20.1297724134579</c:v>
                </c:pt>
                <c:pt idx="39">
                  <c:v>17.277065919848901</c:v>
                </c:pt>
                <c:pt idx="40">
                  <c:v>17.7779940960842</c:v>
                </c:pt>
                <c:pt idx="41">
                  <c:v>18.849194387029701</c:v>
                </c:pt>
                <c:pt idx="42">
                  <c:v>19.738074946522701</c:v>
                </c:pt>
                <c:pt idx="43">
                  <c:v>19.716997644168</c:v>
                </c:pt>
                <c:pt idx="44">
                  <c:v>19.605653190373101</c:v>
                </c:pt>
                <c:pt idx="45">
                  <c:v>19.4893057076745</c:v>
                </c:pt>
                <c:pt idx="46">
                  <c:v>18.873631726388201</c:v>
                </c:pt>
                <c:pt idx="47">
                  <c:v>18.971048182646999</c:v>
                </c:pt>
                <c:pt idx="48">
                  <c:v>19.868269186177798</c:v>
                </c:pt>
                <c:pt idx="49">
                  <c:v>20.835731190400399</c:v>
                </c:pt>
                <c:pt idx="50">
                  <c:v>22.180721321458801</c:v>
                </c:pt>
                <c:pt idx="51">
                  <c:v>22.389114890420402</c:v>
                </c:pt>
                <c:pt idx="52">
                  <c:v>22.517753399569699</c:v>
                </c:pt>
                <c:pt idx="53">
                  <c:v>22.581968000779</c:v>
                </c:pt>
                <c:pt idx="54">
                  <c:v>22.627222408865599</c:v>
                </c:pt>
                <c:pt idx="55">
                  <c:v>22.668046314627201</c:v>
                </c:pt>
                <c:pt idx="56">
                  <c:v>22.675699580471299</c:v>
                </c:pt>
                <c:pt idx="57">
                  <c:v>22.677796853980698</c:v>
                </c:pt>
              </c:numCache>
            </c:numRef>
          </c:val>
          <c:extLst>
            <c:ext xmlns:c16="http://schemas.microsoft.com/office/drawing/2014/chart" uri="{C3380CC4-5D6E-409C-BE32-E72D297353CC}">
              <c16:uniqueId val="{0000003F-04AE-4089-87DD-31A8A6012496}"/>
            </c:ext>
          </c:extLst>
        </c:ser>
        <c:ser>
          <c:idx val="1"/>
          <c:order val="1"/>
          <c:tx>
            <c:v>Nacional</c:v>
          </c:tx>
          <c:spPr>
            <a:solidFill>
              <a:srgbClr val="E5D8B7"/>
            </a:solidFill>
          </c:spPr>
          <c:invertIfNegative val="0"/>
          <c:dPt>
            <c:idx val="0"/>
            <c:invertIfNegative val="0"/>
            <c:bubble3D val="0"/>
            <c:extLst>
              <c:ext xmlns:c16="http://schemas.microsoft.com/office/drawing/2014/chart" uri="{C3380CC4-5D6E-409C-BE32-E72D297353CC}">
                <c16:uniqueId val="{00000040-04AE-4089-87DD-31A8A6012496}"/>
              </c:ext>
            </c:extLst>
          </c:dPt>
          <c:dPt>
            <c:idx val="1"/>
            <c:invertIfNegative val="0"/>
            <c:bubble3D val="0"/>
            <c:extLst>
              <c:ext xmlns:c16="http://schemas.microsoft.com/office/drawing/2014/chart" uri="{C3380CC4-5D6E-409C-BE32-E72D297353CC}">
                <c16:uniqueId val="{00000041-04AE-4089-87DD-31A8A6012496}"/>
              </c:ext>
            </c:extLst>
          </c:dPt>
          <c:dPt>
            <c:idx val="2"/>
            <c:invertIfNegative val="0"/>
            <c:bubble3D val="0"/>
            <c:extLst>
              <c:ext xmlns:c16="http://schemas.microsoft.com/office/drawing/2014/chart" uri="{C3380CC4-5D6E-409C-BE32-E72D297353CC}">
                <c16:uniqueId val="{00000042-04AE-4089-87DD-31A8A6012496}"/>
              </c:ext>
            </c:extLst>
          </c:dPt>
          <c:dPt>
            <c:idx val="3"/>
            <c:invertIfNegative val="0"/>
            <c:bubble3D val="0"/>
            <c:extLst>
              <c:ext xmlns:c16="http://schemas.microsoft.com/office/drawing/2014/chart" uri="{C3380CC4-5D6E-409C-BE32-E72D297353CC}">
                <c16:uniqueId val="{00000043-04AE-4089-87DD-31A8A6012496}"/>
              </c:ext>
            </c:extLst>
          </c:dPt>
          <c:dPt>
            <c:idx val="4"/>
            <c:invertIfNegative val="0"/>
            <c:bubble3D val="0"/>
            <c:extLst>
              <c:ext xmlns:c16="http://schemas.microsoft.com/office/drawing/2014/chart" uri="{C3380CC4-5D6E-409C-BE32-E72D297353CC}">
                <c16:uniqueId val="{00000044-04AE-4089-87DD-31A8A6012496}"/>
              </c:ext>
            </c:extLst>
          </c:dPt>
          <c:dPt>
            <c:idx val="5"/>
            <c:invertIfNegative val="0"/>
            <c:bubble3D val="0"/>
            <c:extLst>
              <c:ext xmlns:c16="http://schemas.microsoft.com/office/drawing/2014/chart" uri="{C3380CC4-5D6E-409C-BE32-E72D297353CC}">
                <c16:uniqueId val="{00000045-04AE-4089-87DD-31A8A6012496}"/>
              </c:ext>
            </c:extLst>
          </c:dPt>
          <c:dPt>
            <c:idx val="6"/>
            <c:invertIfNegative val="0"/>
            <c:bubble3D val="0"/>
            <c:extLst>
              <c:ext xmlns:c16="http://schemas.microsoft.com/office/drawing/2014/chart" uri="{C3380CC4-5D6E-409C-BE32-E72D297353CC}">
                <c16:uniqueId val="{00000046-04AE-4089-87DD-31A8A6012496}"/>
              </c:ext>
            </c:extLst>
          </c:dPt>
          <c:dPt>
            <c:idx val="7"/>
            <c:invertIfNegative val="0"/>
            <c:bubble3D val="0"/>
            <c:extLst>
              <c:ext xmlns:c16="http://schemas.microsoft.com/office/drawing/2014/chart" uri="{C3380CC4-5D6E-409C-BE32-E72D297353CC}">
                <c16:uniqueId val="{00000047-04AE-4089-87DD-31A8A6012496}"/>
              </c:ext>
            </c:extLst>
          </c:dPt>
          <c:dPt>
            <c:idx val="8"/>
            <c:invertIfNegative val="0"/>
            <c:bubble3D val="0"/>
            <c:extLst>
              <c:ext xmlns:c16="http://schemas.microsoft.com/office/drawing/2014/chart" uri="{C3380CC4-5D6E-409C-BE32-E72D297353CC}">
                <c16:uniqueId val="{00000048-04AE-4089-87DD-31A8A6012496}"/>
              </c:ext>
            </c:extLst>
          </c:dPt>
          <c:dPt>
            <c:idx val="9"/>
            <c:invertIfNegative val="0"/>
            <c:bubble3D val="0"/>
            <c:spPr>
              <a:solidFill>
                <a:srgbClr val="FFC000"/>
              </a:solidFill>
            </c:spPr>
            <c:extLst>
              <c:ext xmlns:c16="http://schemas.microsoft.com/office/drawing/2014/chart" uri="{C3380CC4-5D6E-409C-BE32-E72D297353CC}">
                <c16:uniqueId val="{0000004A-04AE-4089-87DD-31A8A6012496}"/>
              </c:ext>
            </c:extLst>
          </c:dPt>
          <c:dPt>
            <c:idx val="10"/>
            <c:invertIfNegative val="0"/>
            <c:bubble3D val="0"/>
            <c:extLst>
              <c:ext xmlns:c16="http://schemas.microsoft.com/office/drawing/2014/chart" uri="{C3380CC4-5D6E-409C-BE32-E72D297353CC}">
                <c16:uniqueId val="{0000004B-04AE-4089-87DD-31A8A6012496}"/>
              </c:ext>
            </c:extLst>
          </c:dPt>
          <c:dPt>
            <c:idx val="11"/>
            <c:invertIfNegative val="0"/>
            <c:bubble3D val="0"/>
            <c:extLst>
              <c:ext xmlns:c16="http://schemas.microsoft.com/office/drawing/2014/chart" uri="{C3380CC4-5D6E-409C-BE32-E72D297353CC}">
                <c16:uniqueId val="{0000004C-04AE-4089-87DD-31A8A6012496}"/>
              </c:ext>
            </c:extLst>
          </c:dPt>
          <c:dPt>
            <c:idx val="12"/>
            <c:invertIfNegative val="0"/>
            <c:bubble3D val="0"/>
            <c:extLst>
              <c:ext xmlns:c16="http://schemas.microsoft.com/office/drawing/2014/chart" uri="{C3380CC4-5D6E-409C-BE32-E72D297353CC}">
                <c16:uniqueId val="{0000004D-04AE-4089-87DD-31A8A6012496}"/>
              </c:ext>
            </c:extLst>
          </c:dPt>
          <c:dPt>
            <c:idx val="13"/>
            <c:invertIfNegative val="0"/>
            <c:bubble3D val="0"/>
            <c:extLst>
              <c:ext xmlns:c16="http://schemas.microsoft.com/office/drawing/2014/chart" uri="{C3380CC4-5D6E-409C-BE32-E72D297353CC}">
                <c16:uniqueId val="{0000004E-04AE-4089-87DD-31A8A6012496}"/>
              </c:ext>
            </c:extLst>
          </c:dPt>
          <c:dPt>
            <c:idx val="14"/>
            <c:invertIfNegative val="0"/>
            <c:bubble3D val="0"/>
            <c:extLst>
              <c:ext xmlns:c16="http://schemas.microsoft.com/office/drawing/2014/chart" uri="{C3380CC4-5D6E-409C-BE32-E72D297353CC}">
                <c16:uniqueId val="{0000004F-04AE-4089-87DD-31A8A6012496}"/>
              </c:ext>
            </c:extLst>
          </c:dPt>
          <c:dPt>
            <c:idx val="15"/>
            <c:invertIfNegative val="0"/>
            <c:bubble3D val="0"/>
            <c:extLst>
              <c:ext xmlns:c16="http://schemas.microsoft.com/office/drawing/2014/chart" uri="{C3380CC4-5D6E-409C-BE32-E72D297353CC}">
                <c16:uniqueId val="{00000050-04AE-4089-87DD-31A8A6012496}"/>
              </c:ext>
            </c:extLst>
          </c:dPt>
          <c:dPt>
            <c:idx val="16"/>
            <c:invertIfNegative val="0"/>
            <c:bubble3D val="0"/>
            <c:extLst>
              <c:ext xmlns:c16="http://schemas.microsoft.com/office/drawing/2014/chart" uri="{C3380CC4-5D6E-409C-BE32-E72D297353CC}">
                <c16:uniqueId val="{00000051-04AE-4089-87DD-31A8A6012496}"/>
              </c:ext>
            </c:extLst>
          </c:dPt>
          <c:dPt>
            <c:idx val="17"/>
            <c:invertIfNegative val="0"/>
            <c:bubble3D val="0"/>
            <c:extLst>
              <c:ext xmlns:c16="http://schemas.microsoft.com/office/drawing/2014/chart" uri="{C3380CC4-5D6E-409C-BE32-E72D297353CC}">
                <c16:uniqueId val="{00000052-04AE-4089-87DD-31A8A6012496}"/>
              </c:ext>
            </c:extLst>
          </c:dPt>
          <c:dPt>
            <c:idx val="18"/>
            <c:invertIfNegative val="0"/>
            <c:bubble3D val="0"/>
            <c:extLst>
              <c:ext xmlns:c16="http://schemas.microsoft.com/office/drawing/2014/chart" uri="{C3380CC4-5D6E-409C-BE32-E72D297353CC}">
                <c16:uniqueId val="{00000053-04AE-4089-87DD-31A8A6012496}"/>
              </c:ext>
            </c:extLst>
          </c:dPt>
          <c:dPt>
            <c:idx val="19"/>
            <c:invertIfNegative val="0"/>
            <c:bubble3D val="0"/>
            <c:extLst>
              <c:ext xmlns:c16="http://schemas.microsoft.com/office/drawing/2014/chart" uri="{C3380CC4-5D6E-409C-BE32-E72D297353CC}">
                <c16:uniqueId val="{00000054-04AE-4089-87DD-31A8A6012496}"/>
              </c:ext>
            </c:extLst>
          </c:dPt>
          <c:dPt>
            <c:idx val="20"/>
            <c:invertIfNegative val="0"/>
            <c:bubble3D val="0"/>
            <c:extLst>
              <c:ext xmlns:c16="http://schemas.microsoft.com/office/drawing/2014/chart" uri="{C3380CC4-5D6E-409C-BE32-E72D297353CC}">
                <c16:uniqueId val="{00000055-04AE-4089-87DD-31A8A6012496}"/>
              </c:ext>
            </c:extLst>
          </c:dPt>
          <c:dPt>
            <c:idx val="21"/>
            <c:invertIfNegative val="0"/>
            <c:bubble3D val="0"/>
            <c:spPr>
              <a:solidFill>
                <a:srgbClr val="FFC000"/>
              </a:solidFill>
            </c:spPr>
            <c:extLst>
              <c:ext xmlns:c16="http://schemas.microsoft.com/office/drawing/2014/chart" uri="{C3380CC4-5D6E-409C-BE32-E72D297353CC}">
                <c16:uniqueId val="{00000057-04AE-4089-87DD-31A8A6012496}"/>
              </c:ext>
            </c:extLst>
          </c:dPt>
          <c:dPt>
            <c:idx val="22"/>
            <c:invertIfNegative val="0"/>
            <c:bubble3D val="0"/>
            <c:extLst>
              <c:ext xmlns:c16="http://schemas.microsoft.com/office/drawing/2014/chart" uri="{C3380CC4-5D6E-409C-BE32-E72D297353CC}">
                <c16:uniqueId val="{00000058-04AE-4089-87DD-31A8A6012496}"/>
              </c:ext>
            </c:extLst>
          </c:dPt>
          <c:dPt>
            <c:idx val="23"/>
            <c:invertIfNegative val="0"/>
            <c:bubble3D val="0"/>
            <c:extLst>
              <c:ext xmlns:c16="http://schemas.microsoft.com/office/drawing/2014/chart" uri="{C3380CC4-5D6E-409C-BE32-E72D297353CC}">
                <c16:uniqueId val="{00000059-04AE-4089-87DD-31A8A6012496}"/>
              </c:ext>
            </c:extLst>
          </c:dPt>
          <c:dPt>
            <c:idx val="24"/>
            <c:invertIfNegative val="0"/>
            <c:bubble3D val="0"/>
            <c:extLst>
              <c:ext xmlns:c16="http://schemas.microsoft.com/office/drawing/2014/chart" uri="{C3380CC4-5D6E-409C-BE32-E72D297353CC}">
                <c16:uniqueId val="{0000005A-04AE-4089-87DD-31A8A6012496}"/>
              </c:ext>
            </c:extLst>
          </c:dPt>
          <c:dPt>
            <c:idx val="25"/>
            <c:invertIfNegative val="0"/>
            <c:bubble3D val="0"/>
            <c:extLst>
              <c:ext xmlns:c16="http://schemas.microsoft.com/office/drawing/2014/chart" uri="{C3380CC4-5D6E-409C-BE32-E72D297353CC}">
                <c16:uniqueId val="{0000005B-04AE-4089-87DD-31A8A6012496}"/>
              </c:ext>
            </c:extLst>
          </c:dPt>
          <c:dPt>
            <c:idx val="26"/>
            <c:invertIfNegative val="0"/>
            <c:bubble3D val="0"/>
            <c:extLst>
              <c:ext xmlns:c16="http://schemas.microsoft.com/office/drawing/2014/chart" uri="{C3380CC4-5D6E-409C-BE32-E72D297353CC}">
                <c16:uniqueId val="{0000005C-04AE-4089-87DD-31A8A6012496}"/>
              </c:ext>
            </c:extLst>
          </c:dPt>
          <c:dPt>
            <c:idx val="27"/>
            <c:invertIfNegative val="0"/>
            <c:bubble3D val="0"/>
            <c:extLst>
              <c:ext xmlns:c16="http://schemas.microsoft.com/office/drawing/2014/chart" uri="{C3380CC4-5D6E-409C-BE32-E72D297353CC}">
                <c16:uniqueId val="{0000005D-04AE-4089-87DD-31A8A6012496}"/>
              </c:ext>
            </c:extLst>
          </c:dPt>
          <c:dPt>
            <c:idx val="28"/>
            <c:invertIfNegative val="0"/>
            <c:bubble3D val="0"/>
            <c:extLst>
              <c:ext xmlns:c16="http://schemas.microsoft.com/office/drawing/2014/chart" uri="{C3380CC4-5D6E-409C-BE32-E72D297353CC}">
                <c16:uniqueId val="{0000005E-04AE-4089-87DD-31A8A6012496}"/>
              </c:ext>
            </c:extLst>
          </c:dPt>
          <c:dPt>
            <c:idx val="29"/>
            <c:invertIfNegative val="0"/>
            <c:bubble3D val="0"/>
            <c:extLst>
              <c:ext xmlns:c16="http://schemas.microsoft.com/office/drawing/2014/chart" uri="{C3380CC4-5D6E-409C-BE32-E72D297353CC}">
                <c16:uniqueId val="{0000005F-04AE-4089-87DD-31A8A6012496}"/>
              </c:ext>
            </c:extLst>
          </c:dPt>
          <c:dPt>
            <c:idx val="30"/>
            <c:invertIfNegative val="0"/>
            <c:bubble3D val="0"/>
            <c:extLst>
              <c:ext xmlns:c16="http://schemas.microsoft.com/office/drawing/2014/chart" uri="{C3380CC4-5D6E-409C-BE32-E72D297353CC}">
                <c16:uniqueId val="{00000060-04AE-4089-87DD-31A8A6012496}"/>
              </c:ext>
            </c:extLst>
          </c:dPt>
          <c:dPt>
            <c:idx val="31"/>
            <c:invertIfNegative val="0"/>
            <c:bubble3D val="0"/>
            <c:extLst>
              <c:ext xmlns:c16="http://schemas.microsoft.com/office/drawing/2014/chart" uri="{C3380CC4-5D6E-409C-BE32-E72D297353CC}">
                <c16:uniqueId val="{00000061-04AE-4089-87DD-31A8A6012496}"/>
              </c:ext>
            </c:extLst>
          </c:dPt>
          <c:dPt>
            <c:idx val="32"/>
            <c:invertIfNegative val="0"/>
            <c:bubble3D val="0"/>
            <c:extLst>
              <c:ext xmlns:c16="http://schemas.microsoft.com/office/drawing/2014/chart" uri="{C3380CC4-5D6E-409C-BE32-E72D297353CC}">
                <c16:uniqueId val="{00000062-04AE-4089-87DD-31A8A6012496}"/>
              </c:ext>
            </c:extLst>
          </c:dPt>
          <c:dPt>
            <c:idx val="33"/>
            <c:invertIfNegative val="0"/>
            <c:bubble3D val="0"/>
            <c:spPr>
              <a:solidFill>
                <a:srgbClr val="FFC000"/>
              </a:solidFill>
            </c:spPr>
            <c:extLst>
              <c:ext xmlns:c16="http://schemas.microsoft.com/office/drawing/2014/chart" uri="{C3380CC4-5D6E-409C-BE32-E72D297353CC}">
                <c16:uniqueId val="{00000064-04AE-4089-87DD-31A8A6012496}"/>
              </c:ext>
            </c:extLst>
          </c:dPt>
          <c:dPt>
            <c:idx val="34"/>
            <c:invertIfNegative val="0"/>
            <c:bubble3D val="0"/>
            <c:extLst>
              <c:ext xmlns:c16="http://schemas.microsoft.com/office/drawing/2014/chart" uri="{C3380CC4-5D6E-409C-BE32-E72D297353CC}">
                <c16:uniqueId val="{00000065-04AE-4089-87DD-31A8A6012496}"/>
              </c:ext>
            </c:extLst>
          </c:dPt>
          <c:dPt>
            <c:idx val="35"/>
            <c:invertIfNegative val="0"/>
            <c:bubble3D val="0"/>
            <c:extLst>
              <c:ext xmlns:c16="http://schemas.microsoft.com/office/drawing/2014/chart" uri="{C3380CC4-5D6E-409C-BE32-E72D297353CC}">
                <c16:uniqueId val="{00000066-04AE-4089-87DD-31A8A6012496}"/>
              </c:ext>
            </c:extLst>
          </c:dPt>
          <c:dPt>
            <c:idx val="36"/>
            <c:invertIfNegative val="0"/>
            <c:bubble3D val="0"/>
            <c:extLst>
              <c:ext xmlns:c16="http://schemas.microsoft.com/office/drawing/2014/chart" uri="{C3380CC4-5D6E-409C-BE32-E72D297353CC}">
                <c16:uniqueId val="{00000067-04AE-4089-87DD-31A8A6012496}"/>
              </c:ext>
            </c:extLst>
          </c:dPt>
          <c:dPt>
            <c:idx val="37"/>
            <c:invertIfNegative val="0"/>
            <c:bubble3D val="0"/>
            <c:extLst>
              <c:ext xmlns:c16="http://schemas.microsoft.com/office/drawing/2014/chart" uri="{C3380CC4-5D6E-409C-BE32-E72D297353CC}">
                <c16:uniqueId val="{00000068-04AE-4089-87DD-31A8A6012496}"/>
              </c:ext>
            </c:extLst>
          </c:dPt>
          <c:dPt>
            <c:idx val="38"/>
            <c:invertIfNegative val="0"/>
            <c:bubble3D val="0"/>
            <c:extLst>
              <c:ext xmlns:c16="http://schemas.microsoft.com/office/drawing/2014/chart" uri="{C3380CC4-5D6E-409C-BE32-E72D297353CC}">
                <c16:uniqueId val="{00000069-04AE-4089-87DD-31A8A6012496}"/>
              </c:ext>
            </c:extLst>
          </c:dPt>
          <c:dPt>
            <c:idx val="39"/>
            <c:invertIfNegative val="0"/>
            <c:bubble3D val="0"/>
            <c:extLst>
              <c:ext xmlns:c16="http://schemas.microsoft.com/office/drawing/2014/chart" uri="{C3380CC4-5D6E-409C-BE32-E72D297353CC}">
                <c16:uniqueId val="{0000006A-04AE-4089-87DD-31A8A6012496}"/>
              </c:ext>
            </c:extLst>
          </c:dPt>
          <c:dPt>
            <c:idx val="40"/>
            <c:invertIfNegative val="0"/>
            <c:bubble3D val="0"/>
            <c:extLst>
              <c:ext xmlns:c16="http://schemas.microsoft.com/office/drawing/2014/chart" uri="{C3380CC4-5D6E-409C-BE32-E72D297353CC}">
                <c16:uniqueId val="{0000006B-04AE-4089-87DD-31A8A6012496}"/>
              </c:ext>
            </c:extLst>
          </c:dPt>
          <c:dPt>
            <c:idx val="41"/>
            <c:invertIfNegative val="0"/>
            <c:bubble3D val="0"/>
            <c:extLst>
              <c:ext xmlns:c16="http://schemas.microsoft.com/office/drawing/2014/chart" uri="{C3380CC4-5D6E-409C-BE32-E72D297353CC}">
                <c16:uniqueId val="{0000006C-04AE-4089-87DD-31A8A6012496}"/>
              </c:ext>
            </c:extLst>
          </c:dPt>
          <c:dPt>
            <c:idx val="42"/>
            <c:invertIfNegative val="0"/>
            <c:bubble3D val="0"/>
            <c:extLst>
              <c:ext xmlns:c16="http://schemas.microsoft.com/office/drawing/2014/chart" uri="{C3380CC4-5D6E-409C-BE32-E72D297353CC}">
                <c16:uniqueId val="{0000006D-04AE-4089-87DD-31A8A6012496}"/>
              </c:ext>
            </c:extLst>
          </c:dPt>
          <c:dPt>
            <c:idx val="43"/>
            <c:invertIfNegative val="0"/>
            <c:bubble3D val="0"/>
            <c:extLst>
              <c:ext xmlns:c16="http://schemas.microsoft.com/office/drawing/2014/chart" uri="{C3380CC4-5D6E-409C-BE32-E72D297353CC}">
                <c16:uniqueId val="{0000006E-04AE-4089-87DD-31A8A6012496}"/>
              </c:ext>
            </c:extLst>
          </c:dPt>
          <c:dPt>
            <c:idx val="44"/>
            <c:invertIfNegative val="0"/>
            <c:bubble3D val="0"/>
            <c:extLst>
              <c:ext xmlns:c16="http://schemas.microsoft.com/office/drawing/2014/chart" uri="{C3380CC4-5D6E-409C-BE32-E72D297353CC}">
                <c16:uniqueId val="{0000006F-04AE-4089-87DD-31A8A6012496}"/>
              </c:ext>
            </c:extLst>
          </c:dPt>
          <c:dPt>
            <c:idx val="45"/>
            <c:invertIfNegative val="0"/>
            <c:bubble3D val="0"/>
            <c:spPr>
              <a:solidFill>
                <a:srgbClr val="FFC000"/>
              </a:solidFill>
            </c:spPr>
            <c:extLst>
              <c:ext xmlns:c16="http://schemas.microsoft.com/office/drawing/2014/chart" uri="{C3380CC4-5D6E-409C-BE32-E72D297353CC}">
                <c16:uniqueId val="{00000071-04AE-4089-87DD-31A8A6012496}"/>
              </c:ext>
            </c:extLst>
          </c:dPt>
          <c:dPt>
            <c:idx val="46"/>
            <c:invertIfNegative val="0"/>
            <c:bubble3D val="0"/>
            <c:extLst>
              <c:ext xmlns:c16="http://schemas.microsoft.com/office/drawing/2014/chart" uri="{C3380CC4-5D6E-409C-BE32-E72D297353CC}">
                <c16:uniqueId val="{00000072-04AE-4089-87DD-31A8A6012496}"/>
              </c:ext>
            </c:extLst>
          </c:dPt>
          <c:dPt>
            <c:idx val="47"/>
            <c:invertIfNegative val="0"/>
            <c:bubble3D val="0"/>
            <c:extLst>
              <c:ext xmlns:c16="http://schemas.microsoft.com/office/drawing/2014/chart" uri="{C3380CC4-5D6E-409C-BE32-E72D297353CC}">
                <c16:uniqueId val="{00000073-04AE-4089-87DD-31A8A6012496}"/>
              </c:ext>
            </c:extLst>
          </c:dPt>
          <c:dPt>
            <c:idx val="48"/>
            <c:invertIfNegative val="0"/>
            <c:bubble3D val="0"/>
            <c:extLst>
              <c:ext xmlns:c16="http://schemas.microsoft.com/office/drawing/2014/chart" uri="{C3380CC4-5D6E-409C-BE32-E72D297353CC}">
                <c16:uniqueId val="{00000074-04AE-4089-87DD-31A8A6012496}"/>
              </c:ext>
            </c:extLst>
          </c:dPt>
          <c:dPt>
            <c:idx val="49"/>
            <c:invertIfNegative val="0"/>
            <c:bubble3D val="0"/>
            <c:extLst>
              <c:ext xmlns:c16="http://schemas.microsoft.com/office/drawing/2014/chart" uri="{C3380CC4-5D6E-409C-BE32-E72D297353CC}">
                <c16:uniqueId val="{00000075-04AE-4089-87DD-31A8A6012496}"/>
              </c:ext>
            </c:extLst>
          </c:dPt>
          <c:dPt>
            <c:idx val="50"/>
            <c:invertIfNegative val="0"/>
            <c:bubble3D val="0"/>
            <c:extLst>
              <c:ext xmlns:c16="http://schemas.microsoft.com/office/drawing/2014/chart" uri="{C3380CC4-5D6E-409C-BE32-E72D297353CC}">
                <c16:uniqueId val="{00000076-04AE-4089-87DD-31A8A6012496}"/>
              </c:ext>
            </c:extLst>
          </c:dPt>
          <c:dPt>
            <c:idx val="51"/>
            <c:invertIfNegative val="0"/>
            <c:bubble3D val="0"/>
            <c:extLst>
              <c:ext xmlns:c16="http://schemas.microsoft.com/office/drawing/2014/chart" uri="{C3380CC4-5D6E-409C-BE32-E72D297353CC}">
                <c16:uniqueId val="{00000077-04AE-4089-87DD-31A8A6012496}"/>
              </c:ext>
            </c:extLst>
          </c:dPt>
          <c:dPt>
            <c:idx val="52"/>
            <c:invertIfNegative val="0"/>
            <c:bubble3D val="0"/>
            <c:extLst>
              <c:ext xmlns:c16="http://schemas.microsoft.com/office/drawing/2014/chart" uri="{C3380CC4-5D6E-409C-BE32-E72D297353CC}">
                <c16:uniqueId val="{00000078-04AE-4089-87DD-31A8A6012496}"/>
              </c:ext>
            </c:extLst>
          </c:dPt>
          <c:dPt>
            <c:idx val="53"/>
            <c:invertIfNegative val="0"/>
            <c:bubble3D val="0"/>
            <c:extLst>
              <c:ext xmlns:c16="http://schemas.microsoft.com/office/drawing/2014/chart" uri="{C3380CC4-5D6E-409C-BE32-E72D297353CC}">
                <c16:uniqueId val="{00000079-04AE-4089-87DD-31A8A6012496}"/>
              </c:ext>
            </c:extLst>
          </c:dPt>
          <c:dPt>
            <c:idx val="54"/>
            <c:invertIfNegative val="0"/>
            <c:bubble3D val="0"/>
            <c:extLst>
              <c:ext xmlns:c16="http://schemas.microsoft.com/office/drawing/2014/chart" uri="{C3380CC4-5D6E-409C-BE32-E72D297353CC}">
                <c16:uniqueId val="{0000007A-04AE-4089-87DD-31A8A6012496}"/>
              </c:ext>
            </c:extLst>
          </c:dPt>
          <c:dPt>
            <c:idx val="55"/>
            <c:invertIfNegative val="0"/>
            <c:bubble3D val="0"/>
            <c:extLst>
              <c:ext xmlns:c16="http://schemas.microsoft.com/office/drawing/2014/chart" uri="{C3380CC4-5D6E-409C-BE32-E72D297353CC}">
                <c16:uniqueId val="{0000007B-04AE-4089-87DD-31A8A6012496}"/>
              </c:ext>
            </c:extLst>
          </c:dPt>
          <c:dPt>
            <c:idx val="56"/>
            <c:invertIfNegative val="0"/>
            <c:bubble3D val="0"/>
            <c:extLst>
              <c:ext xmlns:c16="http://schemas.microsoft.com/office/drawing/2014/chart" uri="{C3380CC4-5D6E-409C-BE32-E72D297353CC}">
                <c16:uniqueId val="{0000007C-04AE-4089-87DD-31A8A6012496}"/>
              </c:ext>
            </c:extLst>
          </c:dPt>
          <c:dPt>
            <c:idx val="57"/>
            <c:invertIfNegative val="0"/>
            <c:bubble3D val="0"/>
            <c:spPr>
              <a:solidFill>
                <a:srgbClr val="FBBB27"/>
              </a:solidFill>
            </c:spPr>
            <c:extLst>
              <c:ext xmlns:c16="http://schemas.microsoft.com/office/drawing/2014/chart" uri="{C3380CC4-5D6E-409C-BE32-E72D297353CC}">
                <c16:uniqueId val="{0000007E-04AE-4089-87DD-31A8A6012496}"/>
              </c:ext>
            </c:extLst>
          </c:dPt>
          <c:dLbls>
            <c:dLbl>
              <c:idx val="9"/>
              <c:layout>
                <c:manualLayout>
                  <c:x val="3.9197084655042807E-17"/>
                  <c:y val="-3.5277728780932313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A-04AE-4089-87DD-31A8A6012496}"/>
                </c:ext>
              </c:extLst>
            </c:dLbl>
            <c:dLbl>
              <c:idx val="21"/>
              <c:layout>
                <c:manualLayout>
                  <c:x val="4.2760949959755887E-3"/>
                  <c:y val="-3.5277728780932278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04AE-4089-87DD-31A8A6012496}"/>
                </c:ext>
              </c:extLst>
            </c:dLbl>
            <c:dLbl>
              <c:idx val="33"/>
              <c:layout>
                <c:manualLayout>
                  <c:x val="4.2760949959755887E-3"/>
                  <c:y val="-6.3499911805678044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4-04AE-4089-87DD-31A8A6012496}"/>
                </c:ext>
              </c:extLst>
            </c:dLbl>
            <c:dLbl>
              <c:idx val="45"/>
              <c:layout>
                <c:manualLayout>
                  <c:x val="2.1380474979876374E-3"/>
                  <c:y val="-2.4694410146652575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1-04AE-4089-87DD-31A8A6012496}"/>
                </c:ext>
              </c:extLst>
            </c:dLbl>
            <c:dLbl>
              <c:idx val="57"/>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04AE-4089-87DD-31A8A601249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'F45'!$F$7:$F$64</c:f>
              <c:numCache>
                <c:formatCode>0.00</c:formatCode>
                <c:ptCount val="58"/>
                <c:pt idx="0">
                  <c:v>17.8167725639798</c:v>
                </c:pt>
                <c:pt idx="1">
                  <c:v>17.7165134606824</c:v>
                </c:pt>
                <c:pt idx="2">
                  <c:v>17.6380595611068</c:v>
                </c:pt>
                <c:pt idx="3">
                  <c:v>17.601157731083401</c:v>
                </c:pt>
                <c:pt idx="4">
                  <c:v>17.531369362613201</c:v>
                </c:pt>
                <c:pt idx="5">
                  <c:v>17.403503717607499</c:v>
                </c:pt>
                <c:pt idx="6">
                  <c:v>17.3030561538725</c:v>
                </c:pt>
                <c:pt idx="7">
                  <c:v>17.3895679098543</c:v>
                </c:pt>
                <c:pt idx="8">
                  <c:v>17.6390110492795</c:v>
                </c:pt>
                <c:pt idx="9">
                  <c:v>17.7402570952788</c:v>
                </c:pt>
                <c:pt idx="10">
                  <c:v>17.8530751466045</c:v>
                </c:pt>
                <c:pt idx="11">
                  <c:v>17.975312596087701</c:v>
                </c:pt>
                <c:pt idx="12">
                  <c:v>18.457378818045701</c:v>
                </c:pt>
                <c:pt idx="13">
                  <c:v>19.000681143001199</c:v>
                </c:pt>
                <c:pt idx="14">
                  <c:v>19.156907630994901</c:v>
                </c:pt>
                <c:pt idx="15">
                  <c:v>19.232866862971601</c:v>
                </c:pt>
                <c:pt idx="16">
                  <c:v>19.3941031740233</c:v>
                </c:pt>
                <c:pt idx="17">
                  <c:v>19.613708460782501</c:v>
                </c:pt>
                <c:pt idx="18">
                  <c:v>19.966742706737101</c:v>
                </c:pt>
                <c:pt idx="19">
                  <c:v>20.469377318415699</c:v>
                </c:pt>
                <c:pt idx="20">
                  <c:v>20.700351267900899</c:v>
                </c:pt>
                <c:pt idx="21">
                  <c:v>20.940549107522699</c:v>
                </c:pt>
                <c:pt idx="22">
                  <c:v>20.9440410360925</c:v>
                </c:pt>
                <c:pt idx="23">
                  <c:v>20.651064462578798</c:v>
                </c:pt>
                <c:pt idx="24">
                  <c:v>20.199890236574301</c:v>
                </c:pt>
                <c:pt idx="25">
                  <c:v>20.185578709819598</c:v>
                </c:pt>
                <c:pt idx="26">
                  <c:v>20.838610197293299</c:v>
                </c:pt>
                <c:pt idx="27">
                  <c:v>20.941999805617201</c:v>
                </c:pt>
                <c:pt idx="28">
                  <c:v>20.946684539063199</c:v>
                </c:pt>
                <c:pt idx="29">
                  <c:v>20.9520787833364</c:v>
                </c:pt>
                <c:pt idx="30">
                  <c:v>20.966359350314502</c:v>
                </c:pt>
                <c:pt idx="31">
                  <c:v>20.944220147738399</c:v>
                </c:pt>
                <c:pt idx="32">
                  <c:v>20.9440418045859</c:v>
                </c:pt>
                <c:pt idx="33">
                  <c:v>20.892977023114302</c:v>
                </c:pt>
                <c:pt idx="34">
                  <c:v>20.730972049745599</c:v>
                </c:pt>
                <c:pt idx="35">
                  <c:v>20.776717092973499</c:v>
                </c:pt>
                <c:pt idx="36">
                  <c:v>20.827147521872998</c:v>
                </c:pt>
                <c:pt idx="37">
                  <c:v>20.506375511637302</c:v>
                </c:pt>
                <c:pt idx="38">
                  <c:v>19.108611289763399</c:v>
                </c:pt>
                <c:pt idx="39">
                  <c:v>16.444850437266801</c:v>
                </c:pt>
                <c:pt idx="40">
                  <c:v>17.061953767463599</c:v>
                </c:pt>
                <c:pt idx="41">
                  <c:v>18.161831372714001</c:v>
                </c:pt>
                <c:pt idx="42">
                  <c:v>19.076752334181599</c:v>
                </c:pt>
                <c:pt idx="43">
                  <c:v>19.0867437962678</c:v>
                </c:pt>
                <c:pt idx="44">
                  <c:v>19.045064756374501</c:v>
                </c:pt>
                <c:pt idx="45">
                  <c:v>18.928910366778599</c:v>
                </c:pt>
                <c:pt idx="46">
                  <c:v>18.350083498004501</c:v>
                </c:pt>
                <c:pt idx="47">
                  <c:v>18.480435067491499</c:v>
                </c:pt>
                <c:pt idx="48">
                  <c:v>19.437621982825799</c:v>
                </c:pt>
                <c:pt idx="49">
                  <c:v>20.419306871495301</c:v>
                </c:pt>
                <c:pt idx="50">
                  <c:v>21.5910042147887</c:v>
                </c:pt>
                <c:pt idx="51">
                  <c:v>21.883869239609702</c:v>
                </c:pt>
                <c:pt idx="52">
                  <c:v>22.0150561115614</c:v>
                </c:pt>
                <c:pt idx="53">
                  <c:v>22.130901638514601</c:v>
                </c:pt>
                <c:pt idx="54">
                  <c:v>22.208263083998801</c:v>
                </c:pt>
                <c:pt idx="55">
                  <c:v>22.291945764375999</c:v>
                </c:pt>
                <c:pt idx="56">
                  <c:v>22.303797954163802</c:v>
                </c:pt>
                <c:pt idx="57">
                  <c:v>22.3590220572557</c:v>
                </c:pt>
              </c:numCache>
            </c:numRef>
          </c:val>
          <c:extLst>
            <c:ext xmlns:c16="http://schemas.microsoft.com/office/drawing/2014/chart" uri="{C3380CC4-5D6E-409C-BE32-E72D297353CC}">
              <c16:uniqueId val="{0000007F-04AE-4089-87DD-31A8A6012496}"/>
            </c:ext>
          </c:extLst>
        </c:ser>
        <c:dLbls>
          <c:showLegendKey val="0"/>
          <c:showVal val="0"/>
          <c:showCatName val="0"/>
          <c:showSerName val="0"/>
          <c:showPercent val="0"/>
          <c:showBubbleSize val="0"/>
        </c:dLbls>
        <c:gapWidth val="75"/>
        <c:overlap val="-25"/>
        <c:axId val="183674368"/>
        <c:axId val="183675904"/>
      </c:barChart>
      <c:catAx>
        <c:axId val="183674368"/>
        <c:scaling>
          <c:orientation val="minMax"/>
        </c:scaling>
        <c:delete val="0"/>
        <c:axPos val="b"/>
        <c:numFmt formatCode="General" sourceLinked="0"/>
        <c:majorTickMark val="none"/>
        <c:minorTickMark val="none"/>
        <c:tickLblPos val="nextTo"/>
        <c:txPr>
          <a:bodyPr rot="-5400000" vert="horz"/>
          <a:lstStyle/>
          <a:p>
            <a:pPr>
              <a:defRPr/>
            </a:pPr>
            <a:endParaRPr lang="es-MX"/>
          </a:p>
        </c:txPr>
        <c:crossAx val="183675904"/>
        <c:crosses val="autoZero"/>
        <c:auto val="1"/>
        <c:lblAlgn val="ctr"/>
        <c:lblOffset val="100"/>
        <c:tickLblSkip val="1"/>
        <c:noMultiLvlLbl val="0"/>
      </c:catAx>
      <c:valAx>
        <c:axId val="183675904"/>
        <c:scaling>
          <c:orientation val="minMax"/>
          <c:max val="24.5"/>
          <c:min val="16"/>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Jalisco</c:v>
          </c:tx>
          <c:spPr>
            <a:solidFill>
              <a:srgbClr val="AFB7BC"/>
            </a:solidFill>
          </c:spPr>
          <c:invertIfNegative val="0"/>
          <c:dPt>
            <c:idx val="0"/>
            <c:invertIfNegative val="0"/>
            <c:bubble3D val="0"/>
            <c:extLst>
              <c:ext xmlns:c16="http://schemas.microsoft.com/office/drawing/2014/chart" uri="{C3380CC4-5D6E-409C-BE32-E72D297353CC}">
                <c16:uniqueId val="{00000000-1CBF-4709-8C53-E5A64CEEC7A9}"/>
              </c:ext>
            </c:extLst>
          </c:dPt>
          <c:dPt>
            <c:idx val="1"/>
            <c:invertIfNegative val="0"/>
            <c:bubble3D val="0"/>
            <c:extLst>
              <c:ext xmlns:c16="http://schemas.microsoft.com/office/drawing/2014/chart" uri="{C3380CC4-5D6E-409C-BE32-E72D297353CC}">
                <c16:uniqueId val="{00000001-1CBF-4709-8C53-E5A64CEEC7A9}"/>
              </c:ext>
            </c:extLst>
          </c:dPt>
          <c:dPt>
            <c:idx val="2"/>
            <c:invertIfNegative val="0"/>
            <c:bubble3D val="0"/>
            <c:extLst>
              <c:ext xmlns:c16="http://schemas.microsoft.com/office/drawing/2014/chart" uri="{C3380CC4-5D6E-409C-BE32-E72D297353CC}">
                <c16:uniqueId val="{00000002-1CBF-4709-8C53-E5A64CEEC7A9}"/>
              </c:ext>
            </c:extLst>
          </c:dPt>
          <c:dPt>
            <c:idx val="3"/>
            <c:invertIfNegative val="0"/>
            <c:bubble3D val="0"/>
            <c:extLst>
              <c:ext xmlns:c16="http://schemas.microsoft.com/office/drawing/2014/chart" uri="{C3380CC4-5D6E-409C-BE32-E72D297353CC}">
                <c16:uniqueId val="{00000003-1CBF-4709-8C53-E5A64CEEC7A9}"/>
              </c:ext>
            </c:extLst>
          </c:dPt>
          <c:dPt>
            <c:idx val="4"/>
            <c:invertIfNegative val="0"/>
            <c:bubble3D val="0"/>
            <c:extLst>
              <c:ext xmlns:c16="http://schemas.microsoft.com/office/drawing/2014/chart" uri="{C3380CC4-5D6E-409C-BE32-E72D297353CC}">
                <c16:uniqueId val="{00000004-1CBF-4709-8C53-E5A64CEEC7A9}"/>
              </c:ext>
            </c:extLst>
          </c:dPt>
          <c:dPt>
            <c:idx val="5"/>
            <c:invertIfNegative val="0"/>
            <c:bubble3D val="0"/>
            <c:extLst>
              <c:ext xmlns:c16="http://schemas.microsoft.com/office/drawing/2014/chart" uri="{C3380CC4-5D6E-409C-BE32-E72D297353CC}">
                <c16:uniqueId val="{00000005-1CBF-4709-8C53-E5A64CEEC7A9}"/>
              </c:ext>
            </c:extLst>
          </c:dPt>
          <c:dPt>
            <c:idx val="6"/>
            <c:invertIfNegative val="0"/>
            <c:bubble3D val="0"/>
            <c:extLst>
              <c:ext xmlns:c16="http://schemas.microsoft.com/office/drawing/2014/chart" uri="{C3380CC4-5D6E-409C-BE32-E72D297353CC}">
                <c16:uniqueId val="{00000006-1CBF-4709-8C53-E5A64CEEC7A9}"/>
              </c:ext>
            </c:extLst>
          </c:dPt>
          <c:dPt>
            <c:idx val="7"/>
            <c:invertIfNegative val="0"/>
            <c:bubble3D val="0"/>
            <c:extLst>
              <c:ext xmlns:c16="http://schemas.microsoft.com/office/drawing/2014/chart" uri="{C3380CC4-5D6E-409C-BE32-E72D297353CC}">
                <c16:uniqueId val="{00000007-1CBF-4709-8C53-E5A64CEEC7A9}"/>
              </c:ext>
            </c:extLst>
          </c:dPt>
          <c:dPt>
            <c:idx val="8"/>
            <c:invertIfNegative val="0"/>
            <c:bubble3D val="0"/>
            <c:extLst>
              <c:ext xmlns:c16="http://schemas.microsoft.com/office/drawing/2014/chart" uri="{C3380CC4-5D6E-409C-BE32-E72D297353CC}">
                <c16:uniqueId val="{00000008-1CBF-4709-8C53-E5A64CEEC7A9}"/>
              </c:ext>
            </c:extLst>
          </c:dPt>
          <c:dPt>
            <c:idx val="9"/>
            <c:invertIfNegative val="0"/>
            <c:bubble3D val="0"/>
            <c:spPr>
              <a:solidFill>
                <a:srgbClr val="595959"/>
              </a:solidFill>
            </c:spPr>
            <c:extLst>
              <c:ext xmlns:c16="http://schemas.microsoft.com/office/drawing/2014/chart" uri="{C3380CC4-5D6E-409C-BE32-E72D297353CC}">
                <c16:uniqueId val="{0000000A-1CBF-4709-8C53-E5A64CEEC7A9}"/>
              </c:ext>
            </c:extLst>
          </c:dPt>
          <c:dPt>
            <c:idx val="10"/>
            <c:invertIfNegative val="0"/>
            <c:bubble3D val="0"/>
            <c:extLst>
              <c:ext xmlns:c16="http://schemas.microsoft.com/office/drawing/2014/chart" uri="{C3380CC4-5D6E-409C-BE32-E72D297353CC}">
                <c16:uniqueId val="{0000000B-1CBF-4709-8C53-E5A64CEEC7A9}"/>
              </c:ext>
            </c:extLst>
          </c:dPt>
          <c:dPt>
            <c:idx val="11"/>
            <c:invertIfNegative val="0"/>
            <c:bubble3D val="0"/>
            <c:extLst>
              <c:ext xmlns:c16="http://schemas.microsoft.com/office/drawing/2014/chart" uri="{C3380CC4-5D6E-409C-BE32-E72D297353CC}">
                <c16:uniqueId val="{0000000C-1CBF-4709-8C53-E5A64CEEC7A9}"/>
              </c:ext>
            </c:extLst>
          </c:dPt>
          <c:dPt>
            <c:idx val="12"/>
            <c:invertIfNegative val="0"/>
            <c:bubble3D val="0"/>
            <c:extLst>
              <c:ext xmlns:c16="http://schemas.microsoft.com/office/drawing/2014/chart" uri="{C3380CC4-5D6E-409C-BE32-E72D297353CC}">
                <c16:uniqueId val="{0000000D-1CBF-4709-8C53-E5A64CEEC7A9}"/>
              </c:ext>
            </c:extLst>
          </c:dPt>
          <c:dPt>
            <c:idx val="13"/>
            <c:invertIfNegative val="0"/>
            <c:bubble3D val="0"/>
            <c:extLst>
              <c:ext xmlns:c16="http://schemas.microsoft.com/office/drawing/2014/chart" uri="{C3380CC4-5D6E-409C-BE32-E72D297353CC}">
                <c16:uniqueId val="{0000000E-1CBF-4709-8C53-E5A64CEEC7A9}"/>
              </c:ext>
            </c:extLst>
          </c:dPt>
          <c:dPt>
            <c:idx val="14"/>
            <c:invertIfNegative val="0"/>
            <c:bubble3D val="0"/>
            <c:extLst>
              <c:ext xmlns:c16="http://schemas.microsoft.com/office/drawing/2014/chart" uri="{C3380CC4-5D6E-409C-BE32-E72D297353CC}">
                <c16:uniqueId val="{0000000F-1CBF-4709-8C53-E5A64CEEC7A9}"/>
              </c:ext>
            </c:extLst>
          </c:dPt>
          <c:dPt>
            <c:idx val="15"/>
            <c:invertIfNegative val="0"/>
            <c:bubble3D val="0"/>
            <c:extLst>
              <c:ext xmlns:c16="http://schemas.microsoft.com/office/drawing/2014/chart" uri="{C3380CC4-5D6E-409C-BE32-E72D297353CC}">
                <c16:uniqueId val="{00000010-1CBF-4709-8C53-E5A64CEEC7A9}"/>
              </c:ext>
            </c:extLst>
          </c:dPt>
          <c:dPt>
            <c:idx val="16"/>
            <c:invertIfNegative val="0"/>
            <c:bubble3D val="0"/>
            <c:extLst>
              <c:ext xmlns:c16="http://schemas.microsoft.com/office/drawing/2014/chart" uri="{C3380CC4-5D6E-409C-BE32-E72D297353CC}">
                <c16:uniqueId val="{00000011-1CBF-4709-8C53-E5A64CEEC7A9}"/>
              </c:ext>
            </c:extLst>
          </c:dPt>
          <c:dPt>
            <c:idx val="17"/>
            <c:invertIfNegative val="0"/>
            <c:bubble3D val="0"/>
            <c:extLst>
              <c:ext xmlns:c16="http://schemas.microsoft.com/office/drawing/2014/chart" uri="{C3380CC4-5D6E-409C-BE32-E72D297353CC}">
                <c16:uniqueId val="{00000012-1CBF-4709-8C53-E5A64CEEC7A9}"/>
              </c:ext>
            </c:extLst>
          </c:dPt>
          <c:dPt>
            <c:idx val="18"/>
            <c:invertIfNegative val="0"/>
            <c:bubble3D val="0"/>
            <c:extLst>
              <c:ext xmlns:c16="http://schemas.microsoft.com/office/drawing/2014/chart" uri="{C3380CC4-5D6E-409C-BE32-E72D297353CC}">
                <c16:uniqueId val="{00000013-1CBF-4709-8C53-E5A64CEEC7A9}"/>
              </c:ext>
            </c:extLst>
          </c:dPt>
          <c:dPt>
            <c:idx val="19"/>
            <c:invertIfNegative val="0"/>
            <c:bubble3D val="0"/>
            <c:extLst>
              <c:ext xmlns:c16="http://schemas.microsoft.com/office/drawing/2014/chart" uri="{C3380CC4-5D6E-409C-BE32-E72D297353CC}">
                <c16:uniqueId val="{00000014-1CBF-4709-8C53-E5A64CEEC7A9}"/>
              </c:ext>
            </c:extLst>
          </c:dPt>
          <c:dPt>
            <c:idx val="20"/>
            <c:invertIfNegative val="0"/>
            <c:bubble3D val="0"/>
            <c:extLst>
              <c:ext xmlns:c16="http://schemas.microsoft.com/office/drawing/2014/chart" uri="{C3380CC4-5D6E-409C-BE32-E72D297353CC}">
                <c16:uniqueId val="{00000015-1CBF-4709-8C53-E5A64CEEC7A9}"/>
              </c:ext>
            </c:extLst>
          </c:dPt>
          <c:dPt>
            <c:idx val="21"/>
            <c:invertIfNegative val="0"/>
            <c:bubble3D val="0"/>
            <c:spPr>
              <a:solidFill>
                <a:srgbClr val="595959"/>
              </a:solidFill>
            </c:spPr>
            <c:extLst>
              <c:ext xmlns:c16="http://schemas.microsoft.com/office/drawing/2014/chart" uri="{C3380CC4-5D6E-409C-BE32-E72D297353CC}">
                <c16:uniqueId val="{00000017-1CBF-4709-8C53-E5A64CEEC7A9}"/>
              </c:ext>
            </c:extLst>
          </c:dPt>
          <c:dPt>
            <c:idx val="22"/>
            <c:invertIfNegative val="0"/>
            <c:bubble3D val="0"/>
            <c:extLst>
              <c:ext xmlns:c16="http://schemas.microsoft.com/office/drawing/2014/chart" uri="{C3380CC4-5D6E-409C-BE32-E72D297353CC}">
                <c16:uniqueId val="{00000018-1CBF-4709-8C53-E5A64CEEC7A9}"/>
              </c:ext>
            </c:extLst>
          </c:dPt>
          <c:dPt>
            <c:idx val="23"/>
            <c:invertIfNegative val="0"/>
            <c:bubble3D val="0"/>
            <c:extLst>
              <c:ext xmlns:c16="http://schemas.microsoft.com/office/drawing/2014/chart" uri="{C3380CC4-5D6E-409C-BE32-E72D297353CC}">
                <c16:uniqueId val="{00000019-1CBF-4709-8C53-E5A64CEEC7A9}"/>
              </c:ext>
            </c:extLst>
          </c:dPt>
          <c:dPt>
            <c:idx val="24"/>
            <c:invertIfNegative val="0"/>
            <c:bubble3D val="0"/>
            <c:extLst>
              <c:ext xmlns:c16="http://schemas.microsoft.com/office/drawing/2014/chart" uri="{C3380CC4-5D6E-409C-BE32-E72D297353CC}">
                <c16:uniqueId val="{0000001A-1CBF-4709-8C53-E5A64CEEC7A9}"/>
              </c:ext>
            </c:extLst>
          </c:dPt>
          <c:dPt>
            <c:idx val="25"/>
            <c:invertIfNegative val="0"/>
            <c:bubble3D val="0"/>
            <c:extLst>
              <c:ext xmlns:c16="http://schemas.microsoft.com/office/drawing/2014/chart" uri="{C3380CC4-5D6E-409C-BE32-E72D297353CC}">
                <c16:uniqueId val="{0000001B-1CBF-4709-8C53-E5A64CEEC7A9}"/>
              </c:ext>
            </c:extLst>
          </c:dPt>
          <c:dPt>
            <c:idx val="26"/>
            <c:invertIfNegative val="0"/>
            <c:bubble3D val="0"/>
            <c:extLst>
              <c:ext xmlns:c16="http://schemas.microsoft.com/office/drawing/2014/chart" uri="{C3380CC4-5D6E-409C-BE32-E72D297353CC}">
                <c16:uniqueId val="{0000001C-1CBF-4709-8C53-E5A64CEEC7A9}"/>
              </c:ext>
            </c:extLst>
          </c:dPt>
          <c:dPt>
            <c:idx val="27"/>
            <c:invertIfNegative val="0"/>
            <c:bubble3D val="0"/>
            <c:extLst>
              <c:ext xmlns:c16="http://schemas.microsoft.com/office/drawing/2014/chart" uri="{C3380CC4-5D6E-409C-BE32-E72D297353CC}">
                <c16:uniqueId val="{0000001D-1CBF-4709-8C53-E5A64CEEC7A9}"/>
              </c:ext>
            </c:extLst>
          </c:dPt>
          <c:dPt>
            <c:idx val="28"/>
            <c:invertIfNegative val="0"/>
            <c:bubble3D val="0"/>
            <c:extLst>
              <c:ext xmlns:c16="http://schemas.microsoft.com/office/drawing/2014/chart" uri="{C3380CC4-5D6E-409C-BE32-E72D297353CC}">
                <c16:uniqueId val="{0000001E-1CBF-4709-8C53-E5A64CEEC7A9}"/>
              </c:ext>
            </c:extLst>
          </c:dPt>
          <c:dPt>
            <c:idx val="29"/>
            <c:invertIfNegative val="0"/>
            <c:bubble3D val="0"/>
            <c:extLst>
              <c:ext xmlns:c16="http://schemas.microsoft.com/office/drawing/2014/chart" uri="{C3380CC4-5D6E-409C-BE32-E72D297353CC}">
                <c16:uniqueId val="{0000001F-1CBF-4709-8C53-E5A64CEEC7A9}"/>
              </c:ext>
            </c:extLst>
          </c:dPt>
          <c:dPt>
            <c:idx val="30"/>
            <c:invertIfNegative val="0"/>
            <c:bubble3D val="0"/>
            <c:extLst>
              <c:ext xmlns:c16="http://schemas.microsoft.com/office/drawing/2014/chart" uri="{C3380CC4-5D6E-409C-BE32-E72D297353CC}">
                <c16:uniqueId val="{00000020-1CBF-4709-8C53-E5A64CEEC7A9}"/>
              </c:ext>
            </c:extLst>
          </c:dPt>
          <c:dPt>
            <c:idx val="31"/>
            <c:invertIfNegative val="0"/>
            <c:bubble3D val="0"/>
            <c:extLst>
              <c:ext xmlns:c16="http://schemas.microsoft.com/office/drawing/2014/chart" uri="{C3380CC4-5D6E-409C-BE32-E72D297353CC}">
                <c16:uniqueId val="{00000021-1CBF-4709-8C53-E5A64CEEC7A9}"/>
              </c:ext>
            </c:extLst>
          </c:dPt>
          <c:dPt>
            <c:idx val="32"/>
            <c:invertIfNegative val="0"/>
            <c:bubble3D val="0"/>
            <c:extLst>
              <c:ext xmlns:c16="http://schemas.microsoft.com/office/drawing/2014/chart" uri="{C3380CC4-5D6E-409C-BE32-E72D297353CC}">
                <c16:uniqueId val="{00000022-1CBF-4709-8C53-E5A64CEEC7A9}"/>
              </c:ext>
            </c:extLst>
          </c:dPt>
          <c:dPt>
            <c:idx val="33"/>
            <c:invertIfNegative val="0"/>
            <c:bubble3D val="0"/>
            <c:spPr>
              <a:solidFill>
                <a:srgbClr val="595959"/>
              </a:solidFill>
            </c:spPr>
            <c:extLst>
              <c:ext xmlns:c16="http://schemas.microsoft.com/office/drawing/2014/chart" uri="{C3380CC4-5D6E-409C-BE32-E72D297353CC}">
                <c16:uniqueId val="{00000024-1CBF-4709-8C53-E5A64CEEC7A9}"/>
              </c:ext>
            </c:extLst>
          </c:dPt>
          <c:dPt>
            <c:idx val="34"/>
            <c:invertIfNegative val="0"/>
            <c:bubble3D val="0"/>
            <c:extLst>
              <c:ext xmlns:c16="http://schemas.microsoft.com/office/drawing/2014/chart" uri="{C3380CC4-5D6E-409C-BE32-E72D297353CC}">
                <c16:uniqueId val="{00000025-1CBF-4709-8C53-E5A64CEEC7A9}"/>
              </c:ext>
            </c:extLst>
          </c:dPt>
          <c:dPt>
            <c:idx val="35"/>
            <c:invertIfNegative val="0"/>
            <c:bubble3D val="0"/>
            <c:extLst>
              <c:ext xmlns:c16="http://schemas.microsoft.com/office/drawing/2014/chart" uri="{C3380CC4-5D6E-409C-BE32-E72D297353CC}">
                <c16:uniqueId val="{00000026-1CBF-4709-8C53-E5A64CEEC7A9}"/>
              </c:ext>
            </c:extLst>
          </c:dPt>
          <c:dPt>
            <c:idx val="36"/>
            <c:invertIfNegative val="0"/>
            <c:bubble3D val="0"/>
            <c:extLst>
              <c:ext xmlns:c16="http://schemas.microsoft.com/office/drawing/2014/chart" uri="{C3380CC4-5D6E-409C-BE32-E72D297353CC}">
                <c16:uniqueId val="{00000027-1CBF-4709-8C53-E5A64CEEC7A9}"/>
              </c:ext>
            </c:extLst>
          </c:dPt>
          <c:dPt>
            <c:idx val="37"/>
            <c:invertIfNegative val="0"/>
            <c:bubble3D val="0"/>
            <c:extLst>
              <c:ext xmlns:c16="http://schemas.microsoft.com/office/drawing/2014/chart" uri="{C3380CC4-5D6E-409C-BE32-E72D297353CC}">
                <c16:uniqueId val="{00000028-1CBF-4709-8C53-E5A64CEEC7A9}"/>
              </c:ext>
            </c:extLst>
          </c:dPt>
          <c:dPt>
            <c:idx val="38"/>
            <c:invertIfNegative val="0"/>
            <c:bubble3D val="0"/>
            <c:extLst>
              <c:ext xmlns:c16="http://schemas.microsoft.com/office/drawing/2014/chart" uri="{C3380CC4-5D6E-409C-BE32-E72D297353CC}">
                <c16:uniqueId val="{00000029-1CBF-4709-8C53-E5A64CEEC7A9}"/>
              </c:ext>
            </c:extLst>
          </c:dPt>
          <c:dPt>
            <c:idx val="39"/>
            <c:invertIfNegative val="0"/>
            <c:bubble3D val="0"/>
            <c:extLst>
              <c:ext xmlns:c16="http://schemas.microsoft.com/office/drawing/2014/chart" uri="{C3380CC4-5D6E-409C-BE32-E72D297353CC}">
                <c16:uniqueId val="{0000002A-1CBF-4709-8C53-E5A64CEEC7A9}"/>
              </c:ext>
            </c:extLst>
          </c:dPt>
          <c:dPt>
            <c:idx val="40"/>
            <c:invertIfNegative val="0"/>
            <c:bubble3D val="0"/>
            <c:extLst>
              <c:ext xmlns:c16="http://schemas.microsoft.com/office/drawing/2014/chart" uri="{C3380CC4-5D6E-409C-BE32-E72D297353CC}">
                <c16:uniqueId val="{0000002B-1CBF-4709-8C53-E5A64CEEC7A9}"/>
              </c:ext>
            </c:extLst>
          </c:dPt>
          <c:dPt>
            <c:idx val="41"/>
            <c:invertIfNegative val="0"/>
            <c:bubble3D val="0"/>
            <c:extLst>
              <c:ext xmlns:c16="http://schemas.microsoft.com/office/drawing/2014/chart" uri="{C3380CC4-5D6E-409C-BE32-E72D297353CC}">
                <c16:uniqueId val="{0000002C-1CBF-4709-8C53-E5A64CEEC7A9}"/>
              </c:ext>
            </c:extLst>
          </c:dPt>
          <c:dPt>
            <c:idx val="42"/>
            <c:invertIfNegative val="0"/>
            <c:bubble3D val="0"/>
            <c:extLst>
              <c:ext xmlns:c16="http://schemas.microsoft.com/office/drawing/2014/chart" uri="{C3380CC4-5D6E-409C-BE32-E72D297353CC}">
                <c16:uniqueId val="{0000002D-1CBF-4709-8C53-E5A64CEEC7A9}"/>
              </c:ext>
            </c:extLst>
          </c:dPt>
          <c:dPt>
            <c:idx val="43"/>
            <c:invertIfNegative val="0"/>
            <c:bubble3D val="0"/>
            <c:extLst>
              <c:ext xmlns:c16="http://schemas.microsoft.com/office/drawing/2014/chart" uri="{C3380CC4-5D6E-409C-BE32-E72D297353CC}">
                <c16:uniqueId val="{0000002E-1CBF-4709-8C53-E5A64CEEC7A9}"/>
              </c:ext>
            </c:extLst>
          </c:dPt>
          <c:dPt>
            <c:idx val="44"/>
            <c:invertIfNegative val="0"/>
            <c:bubble3D val="0"/>
            <c:extLst>
              <c:ext xmlns:c16="http://schemas.microsoft.com/office/drawing/2014/chart" uri="{C3380CC4-5D6E-409C-BE32-E72D297353CC}">
                <c16:uniqueId val="{0000002F-1CBF-4709-8C53-E5A64CEEC7A9}"/>
              </c:ext>
            </c:extLst>
          </c:dPt>
          <c:dPt>
            <c:idx val="45"/>
            <c:invertIfNegative val="0"/>
            <c:bubble3D val="0"/>
            <c:spPr>
              <a:solidFill>
                <a:srgbClr val="595959"/>
              </a:solidFill>
            </c:spPr>
            <c:extLst>
              <c:ext xmlns:c16="http://schemas.microsoft.com/office/drawing/2014/chart" uri="{C3380CC4-5D6E-409C-BE32-E72D297353CC}">
                <c16:uniqueId val="{00000031-1CBF-4709-8C53-E5A64CEEC7A9}"/>
              </c:ext>
            </c:extLst>
          </c:dPt>
          <c:dPt>
            <c:idx val="46"/>
            <c:invertIfNegative val="0"/>
            <c:bubble3D val="0"/>
            <c:extLst>
              <c:ext xmlns:c16="http://schemas.microsoft.com/office/drawing/2014/chart" uri="{C3380CC4-5D6E-409C-BE32-E72D297353CC}">
                <c16:uniqueId val="{00000032-1CBF-4709-8C53-E5A64CEEC7A9}"/>
              </c:ext>
            </c:extLst>
          </c:dPt>
          <c:dPt>
            <c:idx val="47"/>
            <c:invertIfNegative val="0"/>
            <c:bubble3D val="0"/>
            <c:extLst>
              <c:ext xmlns:c16="http://schemas.microsoft.com/office/drawing/2014/chart" uri="{C3380CC4-5D6E-409C-BE32-E72D297353CC}">
                <c16:uniqueId val="{00000033-1CBF-4709-8C53-E5A64CEEC7A9}"/>
              </c:ext>
            </c:extLst>
          </c:dPt>
          <c:dPt>
            <c:idx val="48"/>
            <c:invertIfNegative val="0"/>
            <c:bubble3D val="0"/>
            <c:extLst>
              <c:ext xmlns:c16="http://schemas.microsoft.com/office/drawing/2014/chart" uri="{C3380CC4-5D6E-409C-BE32-E72D297353CC}">
                <c16:uniqueId val="{00000034-1CBF-4709-8C53-E5A64CEEC7A9}"/>
              </c:ext>
            </c:extLst>
          </c:dPt>
          <c:dPt>
            <c:idx val="49"/>
            <c:invertIfNegative val="0"/>
            <c:bubble3D val="0"/>
            <c:extLst>
              <c:ext xmlns:c16="http://schemas.microsoft.com/office/drawing/2014/chart" uri="{C3380CC4-5D6E-409C-BE32-E72D297353CC}">
                <c16:uniqueId val="{00000035-1CBF-4709-8C53-E5A64CEEC7A9}"/>
              </c:ext>
            </c:extLst>
          </c:dPt>
          <c:dPt>
            <c:idx val="50"/>
            <c:invertIfNegative val="0"/>
            <c:bubble3D val="0"/>
            <c:extLst>
              <c:ext xmlns:c16="http://schemas.microsoft.com/office/drawing/2014/chart" uri="{C3380CC4-5D6E-409C-BE32-E72D297353CC}">
                <c16:uniqueId val="{00000036-1CBF-4709-8C53-E5A64CEEC7A9}"/>
              </c:ext>
            </c:extLst>
          </c:dPt>
          <c:dPt>
            <c:idx val="51"/>
            <c:invertIfNegative val="0"/>
            <c:bubble3D val="0"/>
            <c:extLst>
              <c:ext xmlns:c16="http://schemas.microsoft.com/office/drawing/2014/chart" uri="{C3380CC4-5D6E-409C-BE32-E72D297353CC}">
                <c16:uniqueId val="{00000037-1CBF-4709-8C53-E5A64CEEC7A9}"/>
              </c:ext>
            </c:extLst>
          </c:dPt>
          <c:dPt>
            <c:idx val="52"/>
            <c:invertIfNegative val="0"/>
            <c:bubble3D val="0"/>
            <c:extLst>
              <c:ext xmlns:c16="http://schemas.microsoft.com/office/drawing/2014/chart" uri="{C3380CC4-5D6E-409C-BE32-E72D297353CC}">
                <c16:uniqueId val="{00000038-1CBF-4709-8C53-E5A64CEEC7A9}"/>
              </c:ext>
            </c:extLst>
          </c:dPt>
          <c:dPt>
            <c:idx val="53"/>
            <c:invertIfNegative val="0"/>
            <c:bubble3D val="0"/>
            <c:extLst>
              <c:ext xmlns:c16="http://schemas.microsoft.com/office/drawing/2014/chart" uri="{C3380CC4-5D6E-409C-BE32-E72D297353CC}">
                <c16:uniqueId val="{00000039-1CBF-4709-8C53-E5A64CEEC7A9}"/>
              </c:ext>
            </c:extLst>
          </c:dPt>
          <c:dPt>
            <c:idx val="54"/>
            <c:invertIfNegative val="0"/>
            <c:bubble3D val="0"/>
            <c:extLst>
              <c:ext xmlns:c16="http://schemas.microsoft.com/office/drawing/2014/chart" uri="{C3380CC4-5D6E-409C-BE32-E72D297353CC}">
                <c16:uniqueId val="{0000003A-1CBF-4709-8C53-E5A64CEEC7A9}"/>
              </c:ext>
            </c:extLst>
          </c:dPt>
          <c:dPt>
            <c:idx val="55"/>
            <c:invertIfNegative val="0"/>
            <c:bubble3D val="0"/>
            <c:extLst>
              <c:ext xmlns:c16="http://schemas.microsoft.com/office/drawing/2014/chart" uri="{C3380CC4-5D6E-409C-BE32-E72D297353CC}">
                <c16:uniqueId val="{0000003B-1CBF-4709-8C53-E5A64CEEC7A9}"/>
              </c:ext>
            </c:extLst>
          </c:dPt>
          <c:dPt>
            <c:idx val="56"/>
            <c:invertIfNegative val="0"/>
            <c:bubble3D val="0"/>
            <c:extLst>
              <c:ext xmlns:c16="http://schemas.microsoft.com/office/drawing/2014/chart" uri="{C3380CC4-5D6E-409C-BE32-E72D297353CC}">
                <c16:uniqueId val="{0000003C-1CBF-4709-8C53-E5A64CEEC7A9}"/>
              </c:ext>
            </c:extLst>
          </c:dPt>
          <c:dPt>
            <c:idx val="57"/>
            <c:invertIfNegative val="0"/>
            <c:bubble3D val="0"/>
            <c:spPr>
              <a:solidFill>
                <a:srgbClr val="595959"/>
              </a:solidFill>
            </c:spPr>
            <c:extLst>
              <c:ext xmlns:c16="http://schemas.microsoft.com/office/drawing/2014/chart" uri="{C3380CC4-5D6E-409C-BE32-E72D297353CC}">
                <c16:uniqueId val="{0000003E-1CBF-4709-8C53-E5A64CEEC7A9}"/>
              </c:ext>
            </c:extLst>
          </c:dPt>
          <c:dLbls>
            <c:dLbl>
              <c:idx val="9"/>
              <c:layout>
                <c:manualLayout>
                  <c:x val="-4.2760949959755887E-3"/>
                  <c:y val="-5.2916593171398373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CBF-4709-8C53-E5A64CEEC7A9}"/>
                </c:ext>
              </c:extLst>
            </c:dLbl>
            <c:dLbl>
              <c:idx val="21"/>
              <c:layout>
                <c:manualLayout>
                  <c:x val="-1.2828284987926765E-2"/>
                  <c:y val="0"/>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CBF-4709-8C53-E5A64CEEC7A9}"/>
                </c:ext>
              </c:extLst>
            </c:dLbl>
            <c:dLbl>
              <c:idx val="33"/>
              <c:layout>
                <c:manualLayout>
                  <c:x val="-1.2828284987926843E-2"/>
                  <c:y val="-7.0555457561864501E-3"/>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1CBF-4709-8C53-E5A64CEEC7A9}"/>
                </c:ext>
              </c:extLst>
            </c:dLbl>
            <c:dLbl>
              <c:idx val="45"/>
              <c:layout>
                <c:manualLayout>
                  <c:x val="-6.4141424939635396E-3"/>
                  <c:y val="-5.6444366049491601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1CBF-4709-8C53-E5A64CEEC7A9}"/>
                </c:ext>
              </c:extLst>
            </c:dLbl>
            <c:dLbl>
              <c:idx val="57"/>
              <c:layout>
                <c:manualLayout>
                  <c:x val="-1.0690237489938971E-2"/>
                  <c:y val="-8.1138776196144166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1CBF-4709-8C53-E5A64CEEC7A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'F47'!$A$7:$B$64</c:f>
              <c:multiLvlStrCache>
                <c:ptCount val="5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lvl>
                <c:lvl>
                  <c:pt idx="0">
                    <c:v>2017</c:v>
                  </c:pt>
                  <c:pt idx="12">
                    <c:v>2018</c:v>
                  </c:pt>
                  <c:pt idx="24">
                    <c:v>2019</c:v>
                  </c:pt>
                  <c:pt idx="36">
                    <c:v>2020</c:v>
                  </c:pt>
                  <c:pt idx="48">
                    <c:v>2021</c:v>
                  </c:pt>
                </c:lvl>
              </c:multiLvlStrCache>
            </c:multiLvlStrRef>
          </c:cat>
          <c:val>
            <c:numRef>
              <c:f>'F47'!$G$7:$G$64</c:f>
              <c:numCache>
                <c:formatCode>0.00</c:formatCode>
                <c:ptCount val="58"/>
                <c:pt idx="0">
                  <c:v>21.351358302639898</c:v>
                </c:pt>
                <c:pt idx="1">
                  <c:v>21.221272548599799</c:v>
                </c:pt>
                <c:pt idx="2">
                  <c:v>20.940881296526701</c:v>
                </c:pt>
                <c:pt idx="3">
                  <c:v>20.8309665442514</c:v>
                </c:pt>
                <c:pt idx="4">
                  <c:v>20.709635803493398</c:v>
                </c:pt>
                <c:pt idx="5">
                  <c:v>20.439298177311699</c:v>
                </c:pt>
                <c:pt idx="6">
                  <c:v>20.209302716597801</c:v>
                </c:pt>
                <c:pt idx="7">
                  <c:v>20.174080095811799</c:v>
                </c:pt>
                <c:pt idx="8">
                  <c:v>20.4135881367772</c:v>
                </c:pt>
                <c:pt idx="9">
                  <c:v>20.514549521861799</c:v>
                </c:pt>
                <c:pt idx="10">
                  <c:v>20.447650778447102</c:v>
                </c:pt>
                <c:pt idx="11">
                  <c:v>20.51015558908</c:v>
                </c:pt>
                <c:pt idx="12">
                  <c:v>21.0861191616677</c:v>
                </c:pt>
                <c:pt idx="13">
                  <c:v>21.888137937184101</c:v>
                </c:pt>
                <c:pt idx="14">
                  <c:v>22.119408780558</c:v>
                </c:pt>
                <c:pt idx="15">
                  <c:v>22.285591732326001</c:v>
                </c:pt>
                <c:pt idx="16">
                  <c:v>22.568587225032701</c:v>
                </c:pt>
                <c:pt idx="17">
                  <c:v>22.816993990860102</c:v>
                </c:pt>
                <c:pt idx="18">
                  <c:v>23.0329296805353</c:v>
                </c:pt>
                <c:pt idx="19">
                  <c:v>23.395256012024799</c:v>
                </c:pt>
                <c:pt idx="20">
                  <c:v>23.5793709229585</c:v>
                </c:pt>
                <c:pt idx="21">
                  <c:v>23.7813529342388</c:v>
                </c:pt>
                <c:pt idx="22">
                  <c:v>23.771802582429501</c:v>
                </c:pt>
                <c:pt idx="23">
                  <c:v>23.4805114458544</c:v>
                </c:pt>
                <c:pt idx="24">
                  <c:v>23.4726128964978</c:v>
                </c:pt>
                <c:pt idx="25">
                  <c:v>24.440941384701201</c:v>
                </c:pt>
                <c:pt idx="26">
                  <c:v>24.4883840139439</c:v>
                </c:pt>
                <c:pt idx="27">
                  <c:v>24.264651535212199</c:v>
                </c:pt>
                <c:pt idx="28">
                  <c:v>24.246867432835302</c:v>
                </c:pt>
                <c:pt idx="29">
                  <c:v>24.002974067646502</c:v>
                </c:pt>
                <c:pt idx="30">
                  <c:v>23.959850066874498</c:v>
                </c:pt>
                <c:pt idx="31">
                  <c:v>23.881688530131001</c:v>
                </c:pt>
                <c:pt idx="32">
                  <c:v>23.807732428389599</c:v>
                </c:pt>
                <c:pt idx="33">
                  <c:v>23.619145746869901</c:v>
                </c:pt>
                <c:pt idx="34">
                  <c:v>23.387837961076499</c:v>
                </c:pt>
                <c:pt idx="35">
                  <c:v>23.388527399529199</c:v>
                </c:pt>
                <c:pt idx="36">
                  <c:v>23.346888623997302</c:v>
                </c:pt>
                <c:pt idx="37">
                  <c:v>23.039305406963798</c:v>
                </c:pt>
                <c:pt idx="38">
                  <c:v>22.120525061378899</c:v>
                </c:pt>
                <c:pt idx="39">
                  <c:v>20.983044114787699</c:v>
                </c:pt>
                <c:pt idx="40">
                  <c:v>20.358054760174898</c:v>
                </c:pt>
                <c:pt idx="41">
                  <c:v>20.8146693333351</c:v>
                </c:pt>
                <c:pt idx="42">
                  <c:v>21.368378407164499</c:v>
                </c:pt>
                <c:pt idx="43">
                  <c:v>21.336272183794001</c:v>
                </c:pt>
                <c:pt idx="44">
                  <c:v>21.0074492280649</c:v>
                </c:pt>
                <c:pt idx="45">
                  <c:v>20.4815089240542</c:v>
                </c:pt>
                <c:pt idx="46">
                  <c:v>20.1053687900367</c:v>
                </c:pt>
                <c:pt idx="47">
                  <c:v>20.350327384128601</c:v>
                </c:pt>
                <c:pt idx="48">
                  <c:v>20.880835905952502</c:v>
                </c:pt>
                <c:pt idx="49">
                  <c:v>21.585254495660699</c:v>
                </c:pt>
                <c:pt idx="50">
                  <c:v>22.200935616257599</c:v>
                </c:pt>
                <c:pt idx="51">
                  <c:v>22.300157273287201</c:v>
                </c:pt>
                <c:pt idx="52">
                  <c:v>22.427022006514399</c:v>
                </c:pt>
                <c:pt idx="53">
                  <c:v>22.2961916912483</c:v>
                </c:pt>
                <c:pt idx="54">
                  <c:v>22.162306506383398</c:v>
                </c:pt>
                <c:pt idx="55">
                  <c:v>22.1149411898373</c:v>
                </c:pt>
                <c:pt idx="56">
                  <c:v>21.9353108949934</c:v>
                </c:pt>
                <c:pt idx="57">
                  <c:v>21.6736414388951</c:v>
                </c:pt>
              </c:numCache>
            </c:numRef>
          </c:val>
          <c:extLst>
            <c:ext xmlns:c16="http://schemas.microsoft.com/office/drawing/2014/chart" uri="{C3380CC4-5D6E-409C-BE32-E72D297353CC}">
              <c16:uniqueId val="{0000003F-1CBF-4709-8C53-E5A64CEEC7A9}"/>
            </c:ext>
          </c:extLst>
        </c:ser>
        <c:ser>
          <c:idx val="1"/>
          <c:order val="1"/>
          <c:tx>
            <c:v>Nacional</c:v>
          </c:tx>
          <c:spPr>
            <a:solidFill>
              <a:srgbClr val="E5D8B7"/>
            </a:solidFill>
          </c:spPr>
          <c:invertIfNegative val="0"/>
          <c:dPt>
            <c:idx val="0"/>
            <c:invertIfNegative val="0"/>
            <c:bubble3D val="0"/>
            <c:extLst>
              <c:ext xmlns:c16="http://schemas.microsoft.com/office/drawing/2014/chart" uri="{C3380CC4-5D6E-409C-BE32-E72D297353CC}">
                <c16:uniqueId val="{00000040-1CBF-4709-8C53-E5A64CEEC7A9}"/>
              </c:ext>
            </c:extLst>
          </c:dPt>
          <c:dPt>
            <c:idx val="1"/>
            <c:invertIfNegative val="0"/>
            <c:bubble3D val="0"/>
            <c:extLst>
              <c:ext xmlns:c16="http://schemas.microsoft.com/office/drawing/2014/chart" uri="{C3380CC4-5D6E-409C-BE32-E72D297353CC}">
                <c16:uniqueId val="{00000041-1CBF-4709-8C53-E5A64CEEC7A9}"/>
              </c:ext>
            </c:extLst>
          </c:dPt>
          <c:dPt>
            <c:idx val="2"/>
            <c:invertIfNegative val="0"/>
            <c:bubble3D val="0"/>
            <c:extLst>
              <c:ext xmlns:c16="http://schemas.microsoft.com/office/drawing/2014/chart" uri="{C3380CC4-5D6E-409C-BE32-E72D297353CC}">
                <c16:uniqueId val="{00000042-1CBF-4709-8C53-E5A64CEEC7A9}"/>
              </c:ext>
            </c:extLst>
          </c:dPt>
          <c:dPt>
            <c:idx val="3"/>
            <c:invertIfNegative val="0"/>
            <c:bubble3D val="0"/>
            <c:extLst>
              <c:ext xmlns:c16="http://schemas.microsoft.com/office/drawing/2014/chart" uri="{C3380CC4-5D6E-409C-BE32-E72D297353CC}">
                <c16:uniqueId val="{00000043-1CBF-4709-8C53-E5A64CEEC7A9}"/>
              </c:ext>
            </c:extLst>
          </c:dPt>
          <c:dPt>
            <c:idx val="4"/>
            <c:invertIfNegative val="0"/>
            <c:bubble3D val="0"/>
            <c:extLst>
              <c:ext xmlns:c16="http://schemas.microsoft.com/office/drawing/2014/chart" uri="{C3380CC4-5D6E-409C-BE32-E72D297353CC}">
                <c16:uniqueId val="{00000044-1CBF-4709-8C53-E5A64CEEC7A9}"/>
              </c:ext>
            </c:extLst>
          </c:dPt>
          <c:dPt>
            <c:idx val="5"/>
            <c:invertIfNegative val="0"/>
            <c:bubble3D val="0"/>
            <c:extLst>
              <c:ext xmlns:c16="http://schemas.microsoft.com/office/drawing/2014/chart" uri="{C3380CC4-5D6E-409C-BE32-E72D297353CC}">
                <c16:uniqueId val="{00000045-1CBF-4709-8C53-E5A64CEEC7A9}"/>
              </c:ext>
            </c:extLst>
          </c:dPt>
          <c:dPt>
            <c:idx val="6"/>
            <c:invertIfNegative val="0"/>
            <c:bubble3D val="0"/>
            <c:extLst>
              <c:ext xmlns:c16="http://schemas.microsoft.com/office/drawing/2014/chart" uri="{C3380CC4-5D6E-409C-BE32-E72D297353CC}">
                <c16:uniqueId val="{00000046-1CBF-4709-8C53-E5A64CEEC7A9}"/>
              </c:ext>
            </c:extLst>
          </c:dPt>
          <c:dPt>
            <c:idx val="7"/>
            <c:invertIfNegative val="0"/>
            <c:bubble3D val="0"/>
            <c:extLst>
              <c:ext xmlns:c16="http://schemas.microsoft.com/office/drawing/2014/chart" uri="{C3380CC4-5D6E-409C-BE32-E72D297353CC}">
                <c16:uniqueId val="{00000047-1CBF-4709-8C53-E5A64CEEC7A9}"/>
              </c:ext>
            </c:extLst>
          </c:dPt>
          <c:dPt>
            <c:idx val="8"/>
            <c:invertIfNegative val="0"/>
            <c:bubble3D val="0"/>
            <c:extLst>
              <c:ext xmlns:c16="http://schemas.microsoft.com/office/drawing/2014/chart" uri="{C3380CC4-5D6E-409C-BE32-E72D297353CC}">
                <c16:uniqueId val="{00000048-1CBF-4709-8C53-E5A64CEEC7A9}"/>
              </c:ext>
            </c:extLst>
          </c:dPt>
          <c:dPt>
            <c:idx val="9"/>
            <c:invertIfNegative val="0"/>
            <c:bubble3D val="0"/>
            <c:spPr>
              <a:solidFill>
                <a:srgbClr val="FFC000"/>
              </a:solidFill>
            </c:spPr>
            <c:extLst>
              <c:ext xmlns:c16="http://schemas.microsoft.com/office/drawing/2014/chart" uri="{C3380CC4-5D6E-409C-BE32-E72D297353CC}">
                <c16:uniqueId val="{0000004A-1CBF-4709-8C53-E5A64CEEC7A9}"/>
              </c:ext>
            </c:extLst>
          </c:dPt>
          <c:dPt>
            <c:idx val="10"/>
            <c:invertIfNegative val="0"/>
            <c:bubble3D val="0"/>
            <c:extLst>
              <c:ext xmlns:c16="http://schemas.microsoft.com/office/drawing/2014/chart" uri="{C3380CC4-5D6E-409C-BE32-E72D297353CC}">
                <c16:uniqueId val="{0000004B-1CBF-4709-8C53-E5A64CEEC7A9}"/>
              </c:ext>
            </c:extLst>
          </c:dPt>
          <c:dPt>
            <c:idx val="11"/>
            <c:invertIfNegative val="0"/>
            <c:bubble3D val="0"/>
            <c:extLst>
              <c:ext xmlns:c16="http://schemas.microsoft.com/office/drawing/2014/chart" uri="{C3380CC4-5D6E-409C-BE32-E72D297353CC}">
                <c16:uniqueId val="{0000004C-1CBF-4709-8C53-E5A64CEEC7A9}"/>
              </c:ext>
            </c:extLst>
          </c:dPt>
          <c:dPt>
            <c:idx val="12"/>
            <c:invertIfNegative val="0"/>
            <c:bubble3D val="0"/>
            <c:extLst>
              <c:ext xmlns:c16="http://schemas.microsoft.com/office/drawing/2014/chart" uri="{C3380CC4-5D6E-409C-BE32-E72D297353CC}">
                <c16:uniqueId val="{0000004D-1CBF-4709-8C53-E5A64CEEC7A9}"/>
              </c:ext>
            </c:extLst>
          </c:dPt>
          <c:dPt>
            <c:idx val="13"/>
            <c:invertIfNegative val="0"/>
            <c:bubble3D val="0"/>
            <c:extLst>
              <c:ext xmlns:c16="http://schemas.microsoft.com/office/drawing/2014/chart" uri="{C3380CC4-5D6E-409C-BE32-E72D297353CC}">
                <c16:uniqueId val="{0000004E-1CBF-4709-8C53-E5A64CEEC7A9}"/>
              </c:ext>
            </c:extLst>
          </c:dPt>
          <c:dPt>
            <c:idx val="14"/>
            <c:invertIfNegative val="0"/>
            <c:bubble3D val="0"/>
            <c:extLst>
              <c:ext xmlns:c16="http://schemas.microsoft.com/office/drawing/2014/chart" uri="{C3380CC4-5D6E-409C-BE32-E72D297353CC}">
                <c16:uniqueId val="{0000004F-1CBF-4709-8C53-E5A64CEEC7A9}"/>
              </c:ext>
            </c:extLst>
          </c:dPt>
          <c:dPt>
            <c:idx val="15"/>
            <c:invertIfNegative val="0"/>
            <c:bubble3D val="0"/>
            <c:extLst>
              <c:ext xmlns:c16="http://schemas.microsoft.com/office/drawing/2014/chart" uri="{C3380CC4-5D6E-409C-BE32-E72D297353CC}">
                <c16:uniqueId val="{00000050-1CBF-4709-8C53-E5A64CEEC7A9}"/>
              </c:ext>
            </c:extLst>
          </c:dPt>
          <c:dPt>
            <c:idx val="16"/>
            <c:invertIfNegative val="0"/>
            <c:bubble3D val="0"/>
            <c:extLst>
              <c:ext xmlns:c16="http://schemas.microsoft.com/office/drawing/2014/chart" uri="{C3380CC4-5D6E-409C-BE32-E72D297353CC}">
                <c16:uniqueId val="{00000051-1CBF-4709-8C53-E5A64CEEC7A9}"/>
              </c:ext>
            </c:extLst>
          </c:dPt>
          <c:dPt>
            <c:idx val="17"/>
            <c:invertIfNegative val="0"/>
            <c:bubble3D val="0"/>
            <c:extLst>
              <c:ext xmlns:c16="http://schemas.microsoft.com/office/drawing/2014/chart" uri="{C3380CC4-5D6E-409C-BE32-E72D297353CC}">
                <c16:uniqueId val="{00000052-1CBF-4709-8C53-E5A64CEEC7A9}"/>
              </c:ext>
            </c:extLst>
          </c:dPt>
          <c:dPt>
            <c:idx val="18"/>
            <c:invertIfNegative val="0"/>
            <c:bubble3D val="0"/>
            <c:extLst>
              <c:ext xmlns:c16="http://schemas.microsoft.com/office/drawing/2014/chart" uri="{C3380CC4-5D6E-409C-BE32-E72D297353CC}">
                <c16:uniqueId val="{00000053-1CBF-4709-8C53-E5A64CEEC7A9}"/>
              </c:ext>
            </c:extLst>
          </c:dPt>
          <c:dPt>
            <c:idx val="19"/>
            <c:invertIfNegative val="0"/>
            <c:bubble3D val="0"/>
            <c:extLst>
              <c:ext xmlns:c16="http://schemas.microsoft.com/office/drawing/2014/chart" uri="{C3380CC4-5D6E-409C-BE32-E72D297353CC}">
                <c16:uniqueId val="{00000054-1CBF-4709-8C53-E5A64CEEC7A9}"/>
              </c:ext>
            </c:extLst>
          </c:dPt>
          <c:dPt>
            <c:idx val="20"/>
            <c:invertIfNegative val="0"/>
            <c:bubble3D val="0"/>
            <c:extLst>
              <c:ext xmlns:c16="http://schemas.microsoft.com/office/drawing/2014/chart" uri="{C3380CC4-5D6E-409C-BE32-E72D297353CC}">
                <c16:uniqueId val="{00000055-1CBF-4709-8C53-E5A64CEEC7A9}"/>
              </c:ext>
            </c:extLst>
          </c:dPt>
          <c:dPt>
            <c:idx val="21"/>
            <c:invertIfNegative val="0"/>
            <c:bubble3D val="0"/>
            <c:spPr>
              <a:solidFill>
                <a:srgbClr val="FFC000"/>
              </a:solidFill>
            </c:spPr>
            <c:extLst>
              <c:ext xmlns:c16="http://schemas.microsoft.com/office/drawing/2014/chart" uri="{C3380CC4-5D6E-409C-BE32-E72D297353CC}">
                <c16:uniqueId val="{00000057-1CBF-4709-8C53-E5A64CEEC7A9}"/>
              </c:ext>
            </c:extLst>
          </c:dPt>
          <c:dPt>
            <c:idx val="22"/>
            <c:invertIfNegative val="0"/>
            <c:bubble3D val="0"/>
            <c:extLst>
              <c:ext xmlns:c16="http://schemas.microsoft.com/office/drawing/2014/chart" uri="{C3380CC4-5D6E-409C-BE32-E72D297353CC}">
                <c16:uniqueId val="{00000058-1CBF-4709-8C53-E5A64CEEC7A9}"/>
              </c:ext>
            </c:extLst>
          </c:dPt>
          <c:dPt>
            <c:idx val="23"/>
            <c:invertIfNegative val="0"/>
            <c:bubble3D val="0"/>
            <c:extLst>
              <c:ext xmlns:c16="http://schemas.microsoft.com/office/drawing/2014/chart" uri="{C3380CC4-5D6E-409C-BE32-E72D297353CC}">
                <c16:uniqueId val="{00000059-1CBF-4709-8C53-E5A64CEEC7A9}"/>
              </c:ext>
            </c:extLst>
          </c:dPt>
          <c:dPt>
            <c:idx val="24"/>
            <c:invertIfNegative val="0"/>
            <c:bubble3D val="0"/>
            <c:extLst>
              <c:ext xmlns:c16="http://schemas.microsoft.com/office/drawing/2014/chart" uri="{C3380CC4-5D6E-409C-BE32-E72D297353CC}">
                <c16:uniqueId val="{0000005A-1CBF-4709-8C53-E5A64CEEC7A9}"/>
              </c:ext>
            </c:extLst>
          </c:dPt>
          <c:dPt>
            <c:idx val="25"/>
            <c:invertIfNegative val="0"/>
            <c:bubble3D val="0"/>
            <c:extLst>
              <c:ext xmlns:c16="http://schemas.microsoft.com/office/drawing/2014/chart" uri="{C3380CC4-5D6E-409C-BE32-E72D297353CC}">
                <c16:uniqueId val="{0000005B-1CBF-4709-8C53-E5A64CEEC7A9}"/>
              </c:ext>
            </c:extLst>
          </c:dPt>
          <c:dPt>
            <c:idx val="26"/>
            <c:invertIfNegative val="0"/>
            <c:bubble3D val="0"/>
            <c:extLst>
              <c:ext xmlns:c16="http://schemas.microsoft.com/office/drawing/2014/chart" uri="{C3380CC4-5D6E-409C-BE32-E72D297353CC}">
                <c16:uniqueId val="{0000005C-1CBF-4709-8C53-E5A64CEEC7A9}"/>
              </c:ext>
            </c:extLst>
          </c:dPt>
          <c:dPt>
            <c:idx val="27"/>
            <c:invertIfNegative val="0"/>
            <c:bubble3D val="0"/>
            <c:extLst>
              <c:ext xmlns:c16="http://schemas.microsoft.com/office/drawing/2014/chart" uri="{C3380CC4-5D6E-409C-BE32-E72D297353CC}">
                <c16:uniqueId val="{0000005D-1CBF-4709-8C53-E5A64CEEC7A9}"/>
              </c:ext>
            </c:extLst>
          </c:dPt>
          <c:dPt>
            <c:idx val="28"/>
            <c:invertIfNegative val="0"/>
            <c:bubble3D val="0"/>
            <c:extLst>
              <c:ext xmlns:c16="http://schemas.microsoft.com/office/drawing/2014/chart" uri="{C3380CC4-5D6E-409C-BE32-E72D297353CC}">
                <c16:uniqueId val="{0000005E-1CBF-4709-8C53-E5A64CEEC7A9}"/>
              </c:ext>
            </c:extLst>
          </c:dPt>
          <c:dPt>
            <c:idx val="29"/>
            <c:invertIfNegative val="0"/>
            <c:bubble3D val="0"/>
            <c:extLst>
              <c:ext xmlns:c16="http://schemas.microsoft.com/office/drawing/2014/chart" uri="{C3380CC4-5D6E-409C-BE32-E72D297353CC}">
                <c16:uniqueId val="{0000005F-1CBF-4709-8C53-E5A64CEEC7A9}"/>
              </c:ext>
            </c:extLst>
          </c:dPt>
          <c:dPt>
            <c:idx val="30"/>
            <c:invertIfNegative val="0"/>
            <c:bubble3D val="0"/>
            <c:extLst>
              <c:ext xmlns:c16="http://schemas.microsoft.com/office/drawing/2014/chart" uri="{C3380CC4-5D6E-409C-BE32-E72D297353CC}">
                <c16:uniqueId val="{00000060-1CBF-4709-8C53-E5A64CEEC7A9}"/>
              </c:ext>
            </c:extLst>
          </c:dPt>
          <c:dPt>
            <c:idx val="31"/>
            <c:invertIfNegative val="0"/>
            <c:bubble3D val="0"/>
            <c:extLst>
              <c:ext xmlns:c16="http://schemas.microsoft.com/office/drawing/2014/chart" uri="{C3380CC4-5D6E-409C-BE32-E72D297353CC}">
                <c16:uniqueId val="{00000061-1CBF-4709-8C53-E5A64CEEC7A9}"/>
              </c:ext>
            </c:extLst>
          </c:dPt>
          <c:dPt>
            <c:idx val="32"/>
            <c:invertIfNegative val="0"/>
            <c:bubble3D val="0"/>
            <c:extLst>
              <c:ext xmlns:c16="http://schemas.microsoft.com/office/drawing/2014/chart" uri="{C3380CC4-5D6E-409C-BE32-E72D297353CC}">
                <c16:uniqueId val="{00000062-1CBF-4709-8C53-E5A64CEEC7A9}"/>
              </c:ext>
            </c:extLst>
          </c:dPt>
          <c:dPt>
            <c:idx val="33"/>
            <c:invertIfNegative val="0"/>
            <c:bubble3D val="0"/>
            <c:spPr>
              <a:solidFill>
                <a:srgbClr val="FFC000"/>
              </a:solidFill>
            </c:spPr>
            <c:extLst>
              <c:ext xmlns:c16="http://schemas.microsoft.com/office/drawing/2014/chart" uri="{C3380CC4-5D6E-409C-BE32-E72D297353CC}">
                <c16:uniqueId val="{00000064-1CBF-4709-8C53-E5A64CEEC7A9}"/>
              </c:ext>
            </c:extLst>
          </c:dPt>
          <c:dPt>
            <c:idx val="34"/>
            <c:invertIfNegative val="0"/>
            <c:bubble3D val="0"/>
            <c:extLst>
              <c:ext xmlns:c16="http://schemas.microsoft.com/office/drawing/2014/chart" uri="{C3380CC4-5D6E-409C-BE32-E72D297353CC}">
                <c16:uniqueId val="{00000065-1CBF-4709-8C53-E5A64CEEC7A9}"/>
              </c:ext>
            </c:extLst>
          </c:dPt>
          <c:dPt>
            <c:idx val="35"/>
            <c:invertIfNegative val="0"/>
            <c:bubble3D val="0"/>
            <c:extLst>
              <c:ext xmlns:c16="http://schemas.microsoft.com/office/drawing/2014/chart" uri="{C3380CC4-5D6E-409C-BE32-E72D297353CC}">
                <c16:uniqueId val="{00000066-1CBF-4709-8C53-E5A64CEEC7A9}"/>
              </c:ext>
            </c:extLst>
          </c:dPt>
          <c:dPt>
            <c:idx val="36"/>
            <c:invertIfNegative val="0"/>
            <c:bubble3D val="0"/>
            <c:extLst>
              <c:ext xmlns:c16="http://schemas.microsoft.com/office/drawing/2014/chart" uri="{C3380CC4-5D6E-409C-BE32-E72D297353CC}">
                <c16:uniqueId val="{00000067-1CBF-4709-8C53-E5A64CEEC7A9}"/>
              </c:ext>
            </c:extLst>
          </c:dPt>
          <c:dPt>
            <c:idx val="37"/>
            <c:invertIfNegative val="0"/>
            <c:bubble3D val="0"/>
            <c:extLst>
              <c:ext xmlns:c16="http://schemas.microsoft.com/office/drawing/2014/chart" uri="{C3380CC4-5D6E-409C-BE32-E72D297353CC}">
                <c16:uniqueId val="{00000068-1CBF-4709-8C53-E5A64CEEC7A9}"/>
              </c:ext>
            </c:extLst>
          </c:dPt>
          <c:dPt>
            <c:idx val="38"/>
            <c:invertIfNegative val="0"/>
            <c:bubble3D val="0"/>
            <c:extLst>
              <c:ext xmlns:c16="http://schemas.microsoft.com/office/drawing/2014/chart" uri="{C3380CC4-5D6E-409C-BE32-E72D297353CC}">
                <c16:uniqueId val="{00000069-1CBF-4709-8C53-E5A64CEEC7A9}"/>
              </c:ext>
            </c:extLst>
          </c:dPt>
          <c:dPt>
            <c:idx val="39"/>
            <c:invertIfNegative val="0"/>
            <c:bubble3D val="0"/>
            <c:extLst>
              <c:ext xmlns:c16="http://schemas.microsoft.com/office/drawing/2014/chart" uri="{C3380CC4-5D6E-409C-BE32-E72D297353CC}">
                <c16:uniqueId val="{0000006A-1CBF-4709-8C53-E5A64CEEC7A9}"/>
              </c:ext>
            </c:extLst>
          </c:dPt>
          <c:dPt>
            <c:idx val="40"/>
            <c:invertIfNegative val="0"/>
            <c:bubble3D val="0"/>
            <c:extLst>
              <c:ext xmlns:c16="http://schemas.microsoft.com/office/drawing/2014/chart" uri="{C3380CC4-5D6E-409C-BE32-E72D297353CC}">
                <c16:uniqueId val="{0000006B-1CBF-4709-8C53-E5A64CEEC7A9}"/>
              </c:ext>
            </c:extLst>
          </c:dPt>
          <c:dPt>
            <c:idx val="41"/>
            <c:invertIfNegative val="0"/>
            <c:bubble3D val="0"/>
            <c:extLst>
              <c:ext xmlns:c16="http://schemas.microsoft.com/office/drawing/2014/chart" uri="{C3380CC4-5D6E-409C-BE32-E72D297353CC}">
                <c16:uniqueId val="{0000006C-1CBF-4709-8C53-E5A64CEEC7A9}"/>
              </c:ext>
            </c:extLst>
          </c:dPt>
          <c:dPt>
            <c:idx val="42"/>
            <c:invertIfNegative val="0"/>
            <c:bubble3D val="0"/>
            <c:extLst>
              <c:ext xmlns:c16="http://schemas.microsoft.com/office/drawing/2014/chart" uri="{C3380CC4-5D6E-409C-BE32-E72D297353CC}">
                <c16:uniqueId val="{0000006D-1CBF-4709-8C53-E5A64CEEC7A9}"/>
              </c:ext>
            </c:extLst>
          </c:dPt>
          <c:dPt>
            <c:idx val="43"/>
            <c:invertIfNegative val="0"/>
            <c:bubble3D val="0"/>
            <c:extLst>
              <c:ext xmlns:c16="http://schemas.microsoft.com/office/drawing/2014/chart" uri="{C3380CC4-5D6E-409C-BE32-E72D297353CC}">
                <c16:uniqueId val="{0000006E-1CBF-4709-8C53-E5A64CEEC7A9}"/>
              </c:ext>
            </c:extLst>
          </c:dPt>
          <c:dPt>
            <c:idx val="44"/>
            <c:invertIfNegative val="0"/>
            <c:bubble3D val="0"/>
            <c:extLst>
              <c:ext xmlns:c16="http://schemas.microsoft.com/office/drawing/2014/chart" uri="{C3380CC4-5D6E-409C-BE32-E72D297353CC}">
                <c16:uniqueId val="{0000006F-1CBF-4709-8C53-E5A64CEEC7A9}"/>
              </c:ext>
            </c:extLst>
          </c:dPt>
          <c:dPt>
            <c:idx val="45"/>
            <c:invertIfNegative val="0"/>
            <c:bubble3D val="0"/>
            <c:spPr>
              <a:solidFill>
                <a:srgbClr val="FFC000"/>
              </a:solidFill>
            </c:spPr>
            <c:extLst>
              <c:ext xmlns:c16="http://schemas.microsoft.com/office/drawing/2014/chart" uri="{C3380CC4-5D6E-409C-BE32-E72D297353CC}">
                <c16:uniqueId val="{00000071-1CBF-4709-8C53-E5A64CEEC7A9}"/>
              </c:ext>
            </c:extLst>
          </c:dPt>
          <c:dPt>
            <c:idx val="46"/>
            <c:invertIfNegative val="0"/>
            <c:bubble3D val="0"/>
            <c:extLst>
              <c:ext xmlns:c16="http://schemas.microsoft.com/office/drawing/2014/chart" uri="{C3380CC4-5D6E-409C-BE32-E72D297353CC}">
                <c16:uniqueId val="{00000072-1CBF-4709-8C53-E5A64CEEC7A9}"/>
              </c:ext>
            </c:extLst>
          </c:dPt>
          <c:dPt>
            <c:idx val="47"/>
            <c:invertIfNegative val="0"/>
            <c:bubble3D val="0"/>
            <c:extLst>
              <c:ext xmlns:c16="http://schemas.microsoft.com/office/drawing/2014/chart" uri="{C3380CC4-5D6E-409C-BE32-E72D297353CC}">
                <c16:uniqueId val="{00000073-1CBF-4709-8C53-E5A64CEEC7A9}"/>
              </c:ext>
            </c:extLst>
          </c:dPt>
          <c:dPt>
            <c:idx val="48"/>
            <c:invertIfNegative val="0"/>
            <c:bubble3D val="0"/>
            <c:extLst>
              <c:ext xmlns:c16="http://schemas.microsoft.com/office/drawing/2014/chart" uri="{C3380CC4-5D6E-409C-BE32-E72D297353CC}">
                <c16:uniqueId val="{00000074-1CBF-4709-8C53-E5A64CEEC7A9}"/>
              </c:ext>
            </c:extLst>
          </c:dPt>
          <c:dPt>
            <c:idx val="49"/>
            <c:invertIfNegative val="0"/>
            <c:bubble3D val="0"/>
            <c:extLst>
              <c:ext xmlns:c16="http://schemas.microsoft.com/office/drawing/2014/chart" uri="{C3380CC4-5D6E-409C-BE32-E72D297353CC}">
                <c16:uniqueId val="{00000075-1CBF-4709-8C53-E5A64CEEC7A9}"/>
              </c:ext>
            </c:extLst>
          </c:dPt>
          <c:dPt>
            <c:idx val="50"/>
            <c:invertIfNegative val="0"/>
            <c:bubble3D val="0"/>
            <c:extLst>
              <c:ext xmlns:c16="http://schemas.microsoft.com/office/drawing/2014/chart" uri="{C3380CC4-5D6E-409C-BE32-E72D297353CC}">
                <c16:uniqueId val="{00000076-1CBF-4709-8C53-E5A64CEEC7A9}"/>
              </c:ext>
            </c:extLst>
          </c:dPt>
          <c:dPt>
            <c:idx val="51"/>
            <c:invertIfNegative val="0"/>
            <c:bubble3D val="0"/>
            <c:extLst>
              <c:ext xmlns:c16="http://schemas.microsoft.com/office/drawing/2014/chart" uri="{C3380CC4-5D6E-409C-BE32-E72D297353CC}">
                <c16:uniqueId val="{00000077-1CBF-4709-8C53-E5A64CEEC7A9}"/>
              </c:ext>
            </c:extLst>
          </c:dPt>
          <c:dPt>
            <c:idx val="52"/>
            <c:invertIfNegative val="0"/>
            <c:bubble3D val="0"/>
            <c:extLst>
              <c:ext xmlns:c16="http://schemas.microsoft.com/office/drawing/2014/chart" uri="{C3380CC4-5D6E-409C-BE32-E72D297353CC}">
                <c16:uniqueId val="{00000078-1CBF-4709-8C53-E5A64CEEC7A9}"/>
              </c:ext>
            </c:extLst>
          </c:dPt>
          <c:dPt>
            <c:idx val="53"/>
            <c:invertIfNegative val="0"/>
            <c:bubble3D val="0"/>
            <c:extLst>
              <c:ext xmlns:c16="http://schemas.microsoft.com/office/drawing/2014/chart" uri="{C3380CC4-5D6E-409C-BE32-E72D297353CC}">
                <c16:uniqueId val="{00000079-1CBF-4709-8C53-E5A64CEEC7A9}"/>
              </c:ext>
            </c:extLst>
          </c:dPt>
          <c:dPt>
            <c:idx val="54"/>
            <c:invertIfNegative val="0"/>
            <c:bubble3D val="0"/>
            <c:extLst>
              <c:ext xmlns:c16="http://schemas.microsoft.com/office/drawing/2014/chart" uri="{C3380CC4-5D6E-409C-BE32-E72D297353CC}">
                <c16:uniqueId val="{0000007A-1CBF-4709-8C53-E5A64CEEC7A9}"/>
              </c:ext>
            </c:extLst>
          </c:dPt>
          <c:dPt>
            <c:idx val="55"/>
            <c:invertIfNegative val="0"/>
            <c:bubble3D val="0"/>
            <c:extLst>
              <c:ext xmlns:c16="http://schemas.microsoft.com/office/drawing/2014/chart" uri="{C3380CC4-5D6E-409C-BE32-E72D297353CC}">
                <c16:uniqueId val="{0000007B-1CBF-4709-8C53-E5A64CEEC7A9}"/>
              </c:ext>
            </c:extLst>
          </c:dPt>
          <c:dPt>
            <c:idx val="56"/>
            <c:invertIfNegative val="0"/>
            <c:bubble3D val="0"/>
            <c:extLst>
              <c:ext xmlns:c16="http://schemas.microsoft.com/office/drawing/2014/chart" uri="{C3380CC4-5D6E-409C-BE32-E72D297353CC}">
                <c16:uniqueId val="{0000007C-1CBF-4709-8C53-E5A64CEEC7A9}"/>
              </c:ext>
            </c:extLst>
          </c:dPt>
          <c:dPt>
            <c:idx val="57"/>
            <c:invertIfNegative val="0"/>
            <c:bubble3D val="0"/>
            <c:spPr>
              <a:solidFill>
                <a:srgbClr val="FBBB27"/>
              </a:solidFill>
            </c:spPr>
            <c:extLst>
              <c:ext xmlns:c16="http://schemas.microsoft.com/office/drawing/2014/chart" uri="{C3380CC4-5D6E-409C-BE32-E72D297353CC}">
                <c16:uniqueId val="{0000007E-1CBF-4709-8C53-E5A64CEEC7A9}"/>
              </c:ext>
            </c:extLst>
          </c:dPt>
          <c:dLbls>
            <c:dLbl>
              <c:idx val="9"/>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A-1CBF-4709-8C53-E5A64CEEC7A9}"/>
                </c:ext>
              </c:extLst>
            </c:dLbl>
            <c:dLbl>
              <c:idx val="21"/>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1CBF-4709-8C53-E5A64CEEC7A9}"/>
                </c:ext>
              </c:extLst>
            </c:dLbl>
            <c:dLbl>
              <c:idx val="33"/>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4-1CBF-4709-8C53-E5A64CEEC7A9}"/>
                </c:ext>
              </c:extLst>
            </c:dLbl>
            <c:dLbl>
              <c:idx val="45"/>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1-1CBF-4709-8C53-E5A64CEEC7A9}"/>
                </c:ext>
              </c:extLst>
            </c:dLbl>
            <c:dLbl>
              <c:idx val="57"/>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1CBF-4709-8C53-E5A64CEEC7A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'F47'!$H$7:$H$64</c:f>
              <c:numCache>
                <c:formatCode>0.00</c:formatCode>
                <c:ptCount val="58"/>
                <c:pt idx="0">
                  <c:v>21.0795183291612</c:v>
                </c:pt>
                <c:pt idx="1">
                  <c:v>20.9477097841953</c:v>
                </c:pt>
                <c:pt idx="2">
                  <c:v>20.6787428181146</c:v>
                </c:pt>
                <c:pt idx="3">
                  <c:v>20.572771507670101</c:v>
                </c:pt>
                <c:pt idx="4">
                  <c:v>20.453966116768701</c:v>
                </c:pt>
                <c:pt idx="5">
                  <c:v>20.189414706968201</c:v>
                </c:pt>
                <c:pt idx="6">
                  <c:v>19.958214354701099</c:v>
                </c:pt>
                <c:pt idx="7">
                  <c:v>19.9234235174237</c:v>
                </c:pt>
                <c:pt idx="8">
                  <c:v>20.165240924876802</c:v>
                </c:pt>
                <c:pt idx="9">
                  <c:v>20.267607519931801</c:v>
                </c:pt>
                <c:pt idx="10">
                  <c:v>20.207619489106801</c:v>
                </c:pt>
                <c:pt idx="11">
                  <c:v>20.274782596633401</c:v>
                </c:pt>
                <c:pt idx="12">
                  <c:v>20.8019070867933</c:v>
                </c:pt>
                <c:pt idx="13">
                  <c:v>21.495730764759099</c:v>
                </c:pt>
                <c:pt idx="14">
                  <c:v>21.7085569806863</c:v>
                </c:pt>
                <c:pt idx="15">
                  <c:v>21.887972741336199</c:v>
                </c:pt>
                <c:pt idx="16">
                  <c:v>22.107903551520401</c:v>
                </c:pt>
                <c:pt idx="17">
                  <c:v>22.296897825541901</c:v>
                </c:pt>
                <c:pt idx="18">
                  <c:v>22.592083488413401</c:v>
                </c:pt>
                <c:pt idx="19">
                  <c:v>23.050885909941499</c:v>
                </c:pt>
                <c:pt idx="20">
                  <c:v>23.270784833007902</c:v>
                </c:pt>
                <c:pt idx="21">
                  <c:v>23.480314599932999</c:v>
                </c:pt>
                <c:pt idx="22">
                  <c:v>23.475535221270199</c:v>
                </c:pt>
                <c:pt idx="23">
                  <c:v>23.176560822156201</c:v>
                </c:pt>
                <c:pt idx="24">
                  <c:v>23.069520428140301</c:v>
                </c:pt>
                <c:pt idx="25">
                  <c:v>24.010521190707301</c:v>
                </c:pt>
                <c:pt idx="26">
                  <c:v>24.044096014953102</c:v>
                </c:pt>
                <c:pt idx="27">
                  <c:v>23.812457409013099</c:v>
                </c:pt>
                <c:pt idx="28">
                  <c:v>23.783346569880401</c:v>
                </c:pt>
                <c:pt idx="29">
                  <c:v>23.538902638802899</c:v>
                </c:pt>
                <c:pt idx="30">
                  <c:v>23.5453809633619</c:v>
                </c:pt>
                <c:pt idx="31">
                  <c:v>23.519489587405499</c:v>
                </c:pt>
                <c:pt idx="32">
                  <c:v>23.515165002726299</c:v>
                </c:pt>
                <c:pt idx="33">
                  <c:v>23.3146927747962</c:v>
                </c:pt>
                <c:pt idx="34">
                  <c:v>23.111996978335601</c:v>
                </c:pt>
                <c:pt idx="35">
                  <c:v>23.140187565681401</c:v>
                </c:pt>
                <c:pt idx="36">
                  <c:v>23.101029116082099</c:v>
                </c:pt>
                <c:pt idx="37">
                  <c:v>22.726234010712702</c:v>
                </c:pt>
                <c:pt idx="38">
                  <c:v>21.824764396484401</c:v>
                </c:pt>
                <c:pt idx="39">
                  <c:v>20.789471424791099</c:v>
                </c:pt>
                <c:pt idx="40">
                  <c:v>20.2109526932778</c:v>
                </c:pt>
                <c:pt idx="41">
                  <c:v>20.705680361789302</c:v>
                </c:pt>
                <c:pt idx="42">
                  <c:v>21.183119857118999</c:v>
                </c:pt>
                <c:pt idx="43">
                  <c:v>21.108099287382601</c:v>
                </c:pt>
                <c:pt idx="44">
                  <c:v>20.7363614522103</c:v>
                </c:pt>
                <c:pt idx="45">
                  <c:v>20.249422390779401</c:v>
                </c:pt>
                <c:pt idx="46">
                  <c:v>19.9600390753554</c:v>
                </c:pt>
                <c:pt idx="47">
                  <c:v>20.254530528897199</c:v>
                </c:pt>
                <c:pt idx="48">
                  <c:v>20.83552231597</c:v>
                </c:pt>
                <c:pt idx="49">
                  <c:v>21.615681970520701</c:v>
                </c:pt>
                <c:pt idx="50">
                  <c:v>22.143701711513501</c:v>
                </c:pt>
                <c:pt idx="51">
                  <c:v>22.196667695594101</c:v>
                </c:pt>
                <c:pt idx="52">
                  <c:v>22.291232687216699</c:v>
                </c:pt>
                <c:pt idx="53">
                  <c:v>22.221756555076102</c:v>
                </c:pt>
                <c:pt idx="54">
                  <c:v>22.094752855249801</c:v>
                </c:pt>
                <c:pt idx="55">
                  <c:v>22.104952848845802</c:v>
                </c:pt>
                <c:pt idx="56">
                  <c:v>21.9072253258297</c:v>
                </c:pt>
                <c:pt idx="57">
                  <c:v>21.708185384478099</c:v>
                </c:pt>
              </c:numCache>
            </c:numRef>
          </c:val>
          <c:extLst>
            <c:ext xmlns:c16="http://schemas.microsoft.com/office/drawing/2014/chart" uri="{C3380CC4-5D6E-409C-BE32-E72D297353CC}">
              <c16:uniqueId val="{0000007F-1CBF-4709-8C53-E5A64CEEC7A9}"/>
            </c:ext>
          </c:extLst>
        </c:ser>
        <c:dLbls>
          <c:showLegendKey val="0"/>
          <c:showVal val="0"/>
          <c:showCatName val="0"/>
          <c:showSerName val="0"/>
          <c:showPercent val="0"/>
          <c:showBubbleSize val="0"/>
        </c:dLbls>
        <c:gapWidth val="75"/>
        <c:overlap val="-50"/>
        <c:axId val="183674368"/>
        <c:axId val="183675904"/>
      </c:barChart>
      <c:catAx>
        <c:axId val="183674368"/>
        <c:scaling>
          <c:orientation val="minMax"/>
        </c:scaling>
        <c:delete val="0"/>
        <c:axPos val="b"/>
        <c:numFmt formatCode="General" sourceLinked="0"/>
        <c:majorTickMark val="none"/>
        <c:minorTickMark val="none"/>
        <c:tickLblPos val="nextTo"/>
        <c:txPr>
          <a:bodyPr rot="-5400000" vert="horz"/>
          <a:lstStyle/>
          <a:p>
            <a:pPr>
              <a:defRPr/>
            </a:pPr>
            <a:endParaRPr lang="es-MX"/>
          </a:p>
        </c:txPr>
        <c:crossAx val="183675904"/>
        <c:crosses val="autoZero"/>
        <c:auto val="1"/>
        <c:lblAlgn val="ctr"/>
        <c:lblOffset val="100"/>
        <c:tickLblSkip val="1"/>
        <c:tickMarkSkip val="1"/>
        <c:noMultiLvlLbl val="0"/>
      </c:catAx>
      <c:valAx>
        <c:axId val="183675904"/>
        <c:scaling>
          <c:orientation val="minMax"/>
          <c:max val="24.5"/>
          <c:min val="16.5"/>
        </c:scaling>
        <c:delete val="0"/>
        <c:axPos val="l"/>
        <c:numFmt formatCode="0.00" sourceLinked="1"/>
        <c:majorTickMark val="out"/>
        <c:minorTickMark val="none"/>
        <c:tickLblPos val="nextTo"/>
        <c:crossAx val="183674368"/>
        <c:crosses val="autoZero"/>
        <c:crossBetween val="midCat"/>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Jalisco</c:v>
          </c:tx>
          <c:spPr>
            <a:solidFill>
              <a:srgbClr val="AFB7BC"/>
            </a:solidFill>
          </c:spPr>
          <c:invertIfNegative val="0"/>
          <c:dPt>
            <c:idx val="0"/>
            <c:invertIfNegative val="0"/>
            <c:bubble3D val="0"/>
            <c:extLst>
              <c:ext xmlns:c16="http://schemas.microsoft.com/office/drawing/2014/chart" uri="{C3380CC4-5D6E-409C-BE32-E72D297353CC}">
                <c16:uniqueId val="{00000000-0232-4640-A6D8-043657C89009}"/>
              </c:ext>
            </c:extLst>
          </c:dPt>
          <c:dPt>
            <c:idx val="1"/>
            <c:invertIfNegative val="0"/>
            <c:bubble3D val="0"/>
            <c:extLst>
              <c:ext xmlns:c16="http://schemas.microsoft.com/office/drawing/2014/chart" uri="{C3380CC4-5D6E-409C-BE32-E72D297353CC}">
                <c16:uniqueId val="{00000001-0232-4640-A6D8-043657C89009}"/>
              </c:ext>
            </c:extLst>
          </c:dPt>
          <c:dPt>
            <c:idx val="2"/>
            <c:invertIfNegative val="0"/>
            <c:bubble3D val="0"/>
            <c:extLst>
              <c:ext xmlns:c16="http://schemas.microsoft.com/office/drawing/2014/chart" uri="{C3380CC4-5D6E-409C-BE32-E72D297353CC}">
                <c16:uniqueId val="{00000002-0232-4640-A6D8-043657C89009}"/>
              </c:ext>
            </c:extLst>
          </c:dPt>
          <c:dPt>
            <c:idx val="3"/>
            <c:invertIfNegative val="0"/>
            <c:bubble3D val="0"/>
            <c:extLst>
              <c:ext xmlns:c16="http://schemas.microsoft.com/office/drawing/2014/chart" uri="{C3380CC4-5D6E-409C-BE32-E72D297353CC}">
                <c16:uniqueId val="{00000003-0232-4640-A6D8-043657C89009}"/>
              </c:ext>
            </c:extLst>
          </c:dPt>
          <c:dPt>
            <c:idx val="4"/>
            <c:invertIfNegative val="0"/>
            <c:bubble3D val="0"/>
            <c:extLst>
              <c:ext xmlns:c16="http://schemas.microsoft.com/office/drawing/2014/chart" uri="{C3380CC4-5D6E-409C-BE32-E72D297353CC}">
                <c16:uniqueId val="{00000004-0232-4640-A6D8-043657C89009}"/>
              </c:ext>
            </c:extLst>
          </c:dPt>
          <c:dPt>
            <c:idx val="5"/>
            <c:invertIfNegative val="0"/>
            <c:bubble3D val="0"/>
            <c:extLst>
              <c:ext xmlns:c16="http://schemas.microsoft.com/office/drawing/2014/chart" uri="{C3380CC4-5D6E-409C-BE32-E72D297353CC}">
                <c16:uniqueId val="{00000005-0232-4640-A6D8-043657C89009}"/>
              </c:ext>
            </c:extLst>
          </c:dPt>
          <c:dPt>
            <c:idx val="6"/>
            <c:invertIfNegative val="0"/>
            <c:bubble3D val="0"/>
            <c:extLst>
              <c:ext xmlns:c16="http://schemas.microsoft.com/office/drawing/2014/chart" uri="{C3380CC4-5D6E-409C-BE32-E72D297353CC}">
                <c16:uniqueId val="{00000006-0232-4640-A6D8-043657C89009}"/>
              </c:ext>
            </c:extLst>
          </c:dPt>
          <c:dPt>
            <c:idx val="7"/>
            <c:invertIfNegative val="0"/>
            <c:bubble3D val="0"/>
            <c:extLst>
              <c:ext xmlns:c16="http://schemas.microsoft.com/office/drawing/2014/chart" uri="{C3380CC4-5D6E-409C-BE32-E72D297353CC}">
                <c16:uniqueId val="{00000007-0232-4640-A6D8-043657C89009}"/>
              </c:ext>
            </c:extLst>
          </c:dPt>
          <c:dPt>
            <c:idx val="8"/>
            <c:invertIfNegative val="0"/>
            <c:bubble3D val="0"/>
            <c:extLst>
              <c:ext xmlns:c16="http://schemas.microsoft.com/office/drawing/2014/chart" uri="{C3380CC4-5D6E-409C-BE32-E72D297353CC}">
                <c16:uniqueId val="{00000008-0232-4640-A6D8-043657C89009}"/>
              </c:ext>
            </c:extLst>
          </c:dPt>
          <c:dPt>
            <c:idx val="9"/>
            <c:invertIfNegative val="0"/>
            <c:bubble3D val="0"/>
            <c:spPr>
              <a:solidFill>
                <a:srgbClr val="595959"/>
              </a:solidFill>
            </c:spPr>
            <c:extLst>
              <c:ext xmlns:c16="http://schemas.microsoft.com/office/drawing/2014/chart" uri="{C3380CC4-5D6E-409C-BE32-E72D297353CC}">
                <c16:uniqueId val="{0000000A-0232-4640-A6D8-043657C89009}"/>
              </c:ext>
            </c:extLst>
          </c:dPt>
          <c:dPt>
            <c:idx val="10"/>
            <c:invertIfNegative val="0"/>
            <c:bubble3D val="0"/>
            <c:extLst>
              <c:ext xmlns:c16="http://schemas.microsoft.com/office/drawing/2014/chart" uri="{C3380CC4-5D6E-409C-BE32-E72D297353CC}">
                <c16:uniqueId val="{0000000B-0232-4640-A6D8-043657C89009}"/>
              </c:ext>
            </c:extLst>
          </c:dPt>
          <c:dPt>
            <c:idx val="11"/>
            <c:invertIfNegative val="0"/>
            <c:bubble3D val="0"/>
            <c:extLst>
              <c:ext xmlns:c16="http://schemas.microsoft.com/office/drawing/2014/chart" uri="{C3380CC4-5D6E-409C-BE32-E72D297353CC}">
                <c16:uniqueId val="{0000000C-0232-4640-A6D8-043657C89009}"/>
              </c:ext>
            </c:extLst>
          </c:dPt>
          <c:dPt>
            <c:idx val="12"/>
            <c:invertIfNegative val="0"/>
            <c:bubble3D val="0"/>
            <c:extLst>
              <c:ext xmlns:c16="http://schemas.microsoft.com/office/drawing/2014/chart" uri="{C3380CC4-5D6E-409C-BE32-E72D297353CC}">
                <c16:uniqueId val="{0000000D-0232-4640-A6D8-043657C89009}"/>
              </c:ext>
            </c:extLst>
          </c:dPt>
          <c:dPt>
            <c:idx val="13"/>
            <c:invertIfNegative val="0"/>
            <c:bubble3D val="0"/>
            <c:extLst>
              <c:ext xmlns:c16="http://schemas.microsoft.com/office/drawing/2014/chart" uri="{C3380CC4-5D6E-409C-BE32-E72D297353CC}">
                <c16:uniqueId val="{0000000E-0232-4640-A6D8-043657C89009}"/>
              </c:ext>
            </c:extLst>
          </c:dPt>
          <c:dPt>
            <c:idx val="14"/>
            <c:invertIfNegative val="0"/>
            <c:bubble3D val="0"/>
            <c:extLst>
              <c:ext xmlns:c16="http://schemas.microsoft.com/office/drawing/2014/chart" uri="{C3380CC4-5D6E-409C-BE32-E72D297353CC}">
                <c16:uniqueId val="{0000000F-0232-4640-A6D8-043657C89009}"/>
              </c:ext>
            </c:extLst>
          </c:dPt>
          <c:dPt>
            <c:idx val="15"/>
            <c:invertIfNegative val="0"/>
            <c:bubble3D val="0"/>
            <c:extLst>
              <c:ext xmlns:c16="http://schemas.microsoft.com/office/drawing/2014/chart" uri="{C3380CC4-5D6E-409C-BE32-E72D297353CC}">
                <c16:uniqueId val="{00000010-0232-4640-A6D8-043657C89009}"/>
              </c:ext>
            </c:extLst>
          </c:dPt>
          <c:dPt>
            <c:idx val="16"/>
            <c:invertIfNegative val="0"/>
            <c:bubble3D val="0"/>
            <c:extLst>
              <c:ext xmlns:c16="http://schemas.microsoft.com/office/drawing/2014/chart" uri="{C3380CC4-5D6E-409C-BE32-E72D297353CC}">
                <c16:uniqueId val="{00000011-0232-4640-A6D8-043657C89009}"/>
              </c:ext>
            </c:extLst>
          </c:dPt>
          <c:dPt>
            <c:idx val="17"/>
            <c:invertIfNegative val="0"/>
            <c:bubble3D val="0"/>
            <c:extLst>
              <c:ext xmlns:c16="http://schemas.microsoft.com/office/drawing/2014/chart" uri="{C3380CC4-5D6E-409C-BE32-E72D297353CC}">
                <c16:uniqueId val="{00000012-0232-4640-A6D8-043657C89009}"/>
              </c:ext>
            </c:extLst>
          </c:dPt>
          <c:dPt>
            <c:idx val="18"/>
            <c:invertIfNegative val="0"/>
            <c:bubble3D val="0"/>
            <c:extLst>
              <c:ext xmlns:c16="http://schemas.microsoft.com/office/drawing/2014/chart" uri="{C3380CC4-5D6E-409C-BE32-E72D297353CC}">
                <c16:uniqueId val="{00000013-0232-4640-A6D8-043657C89009}"/>
              </c:ext>
            </c:extLst>
          </c:dPt>
          <c:dPt>
            <c:idx val="19"/>
            <c:invertIfNegative val="0"/>
            <c:bubble3D val="0"/>
            <c:extLst>
              <c:ext xmlns:c16="http://schemas.microsoft.com/office/drawing/2014/chart" uri="{C3380CC4-5D6E-409C-BE32-E72D297353CC}">
                <c16:uniqueId val="{00000014-0232-4640-A6D8-043657C89009}"/>
              </c:ext>
            </c:extLst>
          </c:dPt>
          <c:dPt>
            <c:idx val="20"/>
            <c:invertIfNegative val="0"/>
            <c:bubble3D val="0"/>
            <c:extLst>
              <c:ext xmlns:c16="http://schemas.microsoft.com/office/drawing/2014/chart" uri="{C3380CC4-5D6E-409C-BE32-E72D297353CC}">
                <c16:uniqueId val="{00000015-0232-4640-A6D8-043657C89009}"/>
              </c:ext>
            </c:extLst>
          </c:dPt>
          <c:dPt>
            <c:idx val="21"/>
            <c:invertIfNegative val="0"/>
            <c:bubble3D val="0"/>
            <c:spPr>
              <a:solidFill>
                <a:srgbClr val="595959"/>
              </a:solidFill>
            </c:spPr>
            <c:extLst>
              <c:ext xmlns:c16="http://schemas.microsoft.com/office/drawing/2014/chart" uri="{C3380CC4-5D6E-409C-BE32-E72D297353CC}">
                <c16:uniqueId val="{00000017-0232-4640-A6D8-043657C89009}"/>
              </c:ext>
            </c:extLst>
          </c:dPt>
          <c:dPt>
            <c:idx val="22"/>
            <c:invertIfNegative val="0"/>
            <c:bubble3D val="0"/>
            <c:extLst>
              <c:ext xmlns:c16="http://schemas.microsoft.com/office/drawing/2014/chart" uri="{C3380CC4-5D6E-409C-BE32-E72D297353CC}">
                <c16:uniqueId val="{00000018-0232-4640-A6D8-043657C89009}"/>
              </c:ext>
            </c:extLst>
          </c:dPt>
          <c:dPt>
            <c:idx val="23"/>
            <c:invertIfNegative val="0"/>
            <c:bubble3D val="0"/>
            <c:extLst>
              <c:ext xmlns:c16="http://schemas.microsoft.com/office/drawing/2014/chart" uri="{C3380CC4-5D6E-409C-BE32-E72D297353CC}">
                <c16:uniqueId val="{00000019-0232-4640-A6D8-043657C89009}"/>
              </c:ext>
            </c:extLst>
          </c:dPt>
          <c:dPt>
            <c:idx val="24"/>
            <c:invertIfNegative val="0"/>
            <c:bubble3D val="0"/>
            <c:extLst>
              <c:ext xmlns:c16="http://schemas.microsoft.com/office/drawing/2014/chart" uri="{C3380CC4-5D6E-409C-BE32-E72D297353CC}">
                <c16:uniqueId val="{0000001A-0232-4640-A6D8-043657C89009}"/>
              </c:ext>
            </c:extLst>
          </c:dPt>
          <c:dPt>
            <c:idx val="25"/>
            <c:invertIfNegative val="0"/>
            <c:bubble3D val="0"/>
            <c:extLst>
              <c:ext xmlns:c16="http://schemas.microsoft.com/office/drawing/2014/chart" uri="{C3380CC4-5D6E-409C-BE32-E72D297353CC}">
                <c16:uniqueId val="{0000001B-0232-4640-A6D8-043657C89009}"/>
              </c:ext>
            </c:extLst>
          </c:dPt>
          <c:dPt>
            <c:idx val="26"/>
            <c:invertIfNegative val="0"/>
            <c:bubble3D val="0"/>
            <c:extLst>
              <c:ext xmlns:c16="http://schemas.microsoft.com/office/drawing/2014/chart" uri="{C3380CC4-5D6E-409C-BE32-E72D297353CC}">
                <c16:uniqueId val="{0000001C-0232-4640-A6D8-043657C89009}"/>
              </c:ext>
            </c:extLst>
          </c:dPt>
          <c:dPt>
            <c:idx val="27"/>
            <c:invertIfNegative val="0"/>
            <c:bubble3D val="0"/>
            <c:extLst>
              <c:ext xmlns:c16="http://schemas.microsoft.com/office/drawing/2014/chart" uri="{C3380CC4-5D6E-409C-BE32-E72D297353CC}">
                <c16:uniqueId val="{0000001D-0232-4640-A6D8-043657C89009}"/>
              </c:ext>
            </c:extLst>
          </c:dPt>
          <c:dPt>
            <c:idx val="28"/>
            <c:invertIfNegative val="0"/>
            <c:bubble3D val="0"/>
            <c:extLst>
              <c:ext xmlns:c16="http://schemas.microsoft.com/office/drawing/2014/chart" uri="{C3380CC4-5D6E-409C-BE32-E72D297353CC}">
                <c16:uniqueId val="{0000001E-0232-4640-A6D8-043657C89009}"/>
              </c:ext>
            </c:extLst>
          </c:dPt>
          <c:dPt>
            <c:idx val="29"/>
            <c:invertIfNegative val="0"/>
            <c:bubble3D val="0"/>
            <c:extLst>
              <c:ext xmlns:c16="http://schemas.microsoft.com/office/drawing/2014/chart" uri="{C3380CC4-5D6E-409C-BE32-E72D297353CC}">
                <c16:uniqueId val="{0000001F-0232-4640-A6D8-043657C89009}"/>
              </c:ext>
            </c:extLst>
          </c:dPt>
          <c:dPt>
            <c:idx val="30"/>
            <c:invertIfNegative val="0"/>
            <c:bubble3D val="0"/>
            <c:extLst>
              <c:ext xmlns:c16="http://schemas.microsoft.com/office/drawing/2014/chart" uri="{C3380CC4-5D6E-409C-BE32-E72D297353CC}">
                <c16:uniqueId val="{00000020-0232-4640-A6D8-043657C89009}"/>
              </c:ext>
            </c:extLst>
          </c:dPt>
          <c:dPt>
            <c:idx val="31"/>
            <c:invertIfNegative val="0"/>
            <c:bubble3D val="0"/>
            <c:extLst>
              <c:ext xmlns:c16="http://schemas.microsoft.com/office/drawing/2014/chart" uri="{C3380CC4-5D6E-409C-BE32-E72D297353CC}">
                <c16:uniqueId val="{00000021-0232-4640-A6D8-043657C89009}"/>
              </c:ext>
            </c:extLst>
          </c:dPt>
          <c:dPt>
            <c:idx val="32"/>
            <c:invertIfNegative val="0"/>
            <c:bubble3D val="0"/>
            <c:extLst>
              <c:ext xmlns:c16="http://schemas.microsoft.com/office/drawing/2014/chart" uri="{C3380CC4-5D6E-409C-BE32-E72D297353CC}">
                <c16:uniqueId val="{00000022-0232-4640-A6D8-043657C89009}"/>
              </c:ext>
            </c:extLst>
          </c:dPt>
          <c:dPt>
            <c:idx val="33"/>
            <c:invertIfNegative val="0"/>
            <c:bubble3D val="0"/>
            <c:spPr>
              <a:solidFill>
                <a:srgbClr val="595959"/>
              </a:solidFill>
            </c:spPr>
            <c:extLst>
              <c:ext xmlns:c16="http://schemas.microsoft.com/office/drawing/2014/chart" uri="{C3380CC4-5D6E-409C-BE32-E72D297353CC}">
                <c16:uniqueId val="{00000024-0232-4640-A6D8-043657C89009}"/>
              </c:ext>
            </c:extLst>
          </c:dPt>
          <c:dPt>
            <c:idx val="34"/>
            <c:invertIfNegative val="0"/>
            <c:bubble3D val="0"/>
            <c:extLst>
              <c:ext xmlns:c16="http://schemas.microsoft.com/office/drawing/2014/chart" uri="{C3380CC4-5D6E-409C-BE32-E72D297353CC}">
                <c16:uniqueId val="{00000025-0232-4640-A6D8-043657C89009}"/>
              </c:ext>
            </c:extLst>
          </c:dPt>
          <c:dPt>
            <c:idx val="35"/>
            <c:invertIfNegative val="0"/>
            <c:bubble3D val="0"/>
            <c:extLst>
              <c:ext xmlns:c16="http://schemas.microsoft.com/office/drawing/2014/chart" uri="{C3380CC4-5D6E-409C-BE32-E72D297353CC}">
                <c16:uniqueId val="{00000026-0232-4640-A6D8-043657C89009}"/>
              </c:ext>
            </c:extLst>
          </c:dPt>
          <c:dPt>
            <c:idx val="36"/>
            <c:invertIfNegative val="0"/>
            <c:bubble3D val="0"/>
            <c:extLst>
              <c:ext xmlns:c16="http://schemas.microsoft.com/office/drawing/2014/chart" uri="{C3380CC4-5D6E-409C-BE32-E72D297353CC}">
                <c16:uniqueId val="{00000027-0232-4640-A6D8-043657C89009}"/>
              </c:ext>
            </c:extLst>
          </c:dPt>
          <c:dPt>
            <c:idx val="37"/>
            <c:invertIfNegative val="0"/>
            <c:bubble3D val="0"/>
            <c:extLst>
              <c:ext xmlns:c16="http://schemas.microsoft.com/office/drawing/2014/chart" uri="{C3380CC4-5D6E-409C-BE32-E72D297353CC}">
                <c16:uniqueId val="{00000028-0232-4640-A6D8-043657C89009}"/>
              </c:ext>
            </c:extLst>
          </c:dPt>
          <c:dPt>
            <c:idx val="38"/>
            <c:invertIfNegative val="0"/>
            <c:bubble3D val="0"/>
            <c:extLst>
              <c:ext xmlns:c16="http://schemas.microsoft.com/office/drawing/2014/chart" uri="{C3380CC4-5D6E-409C-BE32-E72D297353CC}">
                <c16:uniqueId val="{00000029-0232-4640-A6D8-043657C89009}"/>
              </c:ext>
            </c:extLst>
          </c:dPt>
          <c:dPt>
            <c:idx val="39"/>
            <c:invertIfNegative val="0"/>
            <c:bubble3D val="0"/>
            <c:extLst>
              <c:ext xmlns:c16="http://schemas.microsoft.com/office/drawing/2014/chart" uri="{C3380CC4-5D6E-409C-BE32-E72D297353CC}">
                <c16:uniqueId val="{0000002A-0232-4640-A6D8-043657C89009}"/>
              </c:ext>
            </c:extLst>
          </c:dPt>
          <c:dPt>
            <c:idx val="40"/>
            <c:invertIfNegative val="0"/>
            <c:bubble3D val="0"/>
            <c:extLst>
              <c:ext xmlns:c16="http://schemas.microsoft.com/office/drawing/2014/chart" uri="{C3380CC4-5D6E-409C-BE32-E72D297353CC}">
                <c16:uniqueId val="{0000002B-0232-4640-A6D8-043657C89009}"/>
              </c:ext>
            </c:extLst>
          </c:dPt>
          <c:dPt>
            <c:idx val="41"/>
            <c:invertIfNegative val="0"/>
            <c:bubble3D val="0"/>
            <c:extLst>
              <c:ext xmlns:c16="http://schemas.microsoft.com/office/drawing/2014/chart" uri="{C3380CC4-5D6E-409C-BE32-E72D297353CC}">
                <c16:uniqueId val="{0000002C-0232-4640-A6D8-043657C89009}"/>
              </c:ext>
            </c:extLst>
          </c:dPt>
          <c:dPt>
            <c:idx val="42"/>
            <c:invertIfNegative val="0"/>
            <c:bubble3D val="0"/>
            <c:extLst>
              <c:ext xmlns:c16="http://schemas.microsoft.com/office/drawing/2014/chart" uri="{C3380CC4-5D6E-409C-BE32-E72D297353CC}">
                <c16:uniqueId val="{0000002D-0232-4640-A6D8-043657C89009}"/>
              </c:ext>
            </c:extLst>
          </c:dPt>
          <c:dPt>
            <c:idx val="43"/>
            <c:invertIfNegative val="0"/>
            <c:bubble3D val="0"/>
            <c:extLst>
              <c:ext xmlns:c16="http://schemas.microsoft.com/office/drawing/2014/chart" uri="{C3380CC4-5D6E-409C-BE32-E72D297353CC}">
                <c16:uniqueId val="{0000002E-0232-4640-A6D8-043657C89009}"/>
              </c:ext>
            </c:extLst>
          </c:dPt>
          <c:dPt>
            <c:idx val="44"/>
            <c:invertIfNegative val="0"/>
            <c:bubble3D val="0"/>
            <c:extLst>
              <c:ext xmlns:c16="http://schemas.microsoft.com/office/drawing/2014/chart" uri="{C3380CC4-5D6E-409C-BE32-E72D297353CC}">
                <c16:uniqueId val="{0000002F-0232-4640-A6D8-043657C89009}"/>
              </c:ext>
            </c:extLst>
          </c:dPt>
          <c:dPt>
            <c:idx val="45"/>
            <c:invertIfNegative val="0"/>
            <c:bubble3D val="0"/>
            <c:spPr>
              <a:solidFill>
                <a:srgbClr val="595959"/>
              </a:solidFill>
            </c:spPr>
            <c:extLst>
              <c:ext xmlns:c16="http://schemas.microsoft.com/office/drawing/2014/chart" uri="{C3380CC4-5D6E-409C-BE32-E72D297353CC}">
                <c16:uniqueId val="{00000031-0232-4640-A6D8-043657C89009}"/>
              </c:ext>
            </c:extLst>
          </c:dPt>
          <c:dPt>
            <c:idx val="46"/>
            <c:invertIfNegative val="0"/>
            <c:bubble3D val="0"/>
            <c:extLst>
              <c:ext xmlns:c16="http://schemas.microsoft.com/office/drawing/2014/chart" uri="{C3380CC4-5D6E-409C-BE32-E72D297353CC}">
                <c16:uniqueId val="{00000032-0232-4640-A6D8-043657C89009}"/>
              </c:ext>
            </c:extLst>
          </c:dPt>
          <c:dPt>
            <c:idx val="47"/>
            <c:invertIfNegative val="0"/>
            <c:bubble3D val="0"/>
            <c:extLst>
              <c:ext xmlns:c16="http://schemas.microsoft.com/office/drawing/2014/chart" uri="{C3380CC4-5D6E-409C-BE32-E72D297353CC}">
                <c16:uniqueId val="{00000033-0232-4640-A6D8-043657C89009}"/>
              </c:ext>
            </c:extLst>
          </c:dPt>
          <c:dPt>
            <c:idx val="48"/>
            <c:invertIfNegative val="0"/>
            <c:bubble3D val="0"/>
            <c:extLst>
              <c:ext xmlns:c16="http://schemas.microsoft.com/office/drawing/2014/chart" uri="{C3380CC4-5D6E-409C-BE32-E72D297353CC}">
                <c16:uniqueId val="{00000034-0232-4640-A6D8-043657C89009}"/>
              </c:ext>
            </c:extLst>
          </c:dPt>
          <c:dPt>
            <c:idx val="49"/>
            <c:invertIfNegative val="0"/>
            <c:bubble3D val="0"/>
            <c:extLst>
              <c:ext xmlns:c16="http://schemas.microsoft.com/office/drawing/2014/chart" uri="{C3380CC4-5D6E-409C-BE32-E72D297353CC}">
                <c16:uniqueId val="{00000035-0232-4640-A6D8-043657C89009}"/>
              </c:ext>
            </c:extLst>
          </c:dPt>
          <c:dPt>
            <c:idx val="50"/>
            <c:invertIfNegative val="0"/>
            <c:bubble3D val="0"/>
            <c:extLst>
              <c:ext xmlns:c16="http://schemas.microsoft.com/office/drawing/2014/chart" uri="{C3380CC4-5D6E-409C-BE32-E72D297353CC}">
                <c16:uniqueId val="{00000036-0232-4640-A6D8-043657C89009}"/>
              </c:ext>
            </c:extLst>
          </c:dPt>
          <c:dPt>
            <c:idx val="51"/>
            <c:invertIfNegative val="0"/>
            <c:bubble3D val="0"/>
            <c:extLst>
              <c:ext xmlns:c16="http://schemas.microsoft.com/office/drawing/2014/chart" uri="{C3380CC4-5D6E-409C-BE32-E72D297353CC}">
                <c16:uniqueId val="{00000037-0232-4640-A6D8-043657C89009}"/>
              </c:ext>
            </c:extLst>
          </c:dPt>
          <c:dPt>
            <c:idx val="52"/>
            <c:invertIfNegative val="0"/>
            <c:bubble3D val="0"/>
            <c:extLst>
              <c:ext xmlns:c16="http://schemas.microsoft.com/office/drawing/2014/chart" uri="{C3380CC4-5D6E-409C-BE32-E72D297353CC}">
                <c16:uniqueId val="{00000038-0232-4640-A6D8-043657C89009}"/>
              </c:ext>
            </c:extLst>
          </c:dPt>
          <c:dPt>
            <c:idx val="53"/>
            <c:invertIfNegative val="0"/>
            <c:bubble3D val="0"/>
            <c:extLst>
              <c:ext xmlns:c16="http://schemas.microsoft.com/office/drawing/2014/chart" uri="{C3380CC4-5D6E-409C-BE32-E72D297353CC}">
                <c16:uniqueId val="{00000039-0232-4640-A6D8-043657C89009}"/>
              </c:ext>
            </c:extLst>
          </c:dPt>
          <c:dPt>
            <c:idx val="54"/>
            <c:invertIfNegative val="0"/>
            <c:bubble3D val="0"/>
            <c:extLst>
              <c:ext xmlns:c16="http://schemas.microsoft.com/office/drawing/2014/chart" uri="{C3380CC4-5D6E-409C-BE32-E72D297353CC}">
                <c16:uniqueId val="{0000003A-0232-4640-A6D8-043657C89009}"/>
              </c:ext>
            </c:extLst>
          </c:dPt>
          <c:dPt>
            <c:idx val="55"/>
            <c:invertIfNegative val="0"/>
            <c:bubble3D val="0"/>
            <c:extLst>
              <c:ext xmlns:c16="http://schemas.microsoft.com/office/drawing/2014/chart" uri="{C3380CC4-5D6E-409C-BE32-E72D297353CC}">
                <c16:uniqueId val="{0000003B-0232-4640-A6D8-043657C89009}"/>
              </c:ext>
            </c:extLst>
          </c:dPt>
          <c:dPt>
            <c:idx val="56"/>
            <c:invertIfNegative val="0"/>
            <c:bubble3D val="0"/>
            <c:extLst>
              <c:ext xmlns:c16="http://schemas.microsoft.com/office/drawing/2014/chart" uri="{C3380CC4-5D6E-409C-BE32-E72D297353CC}">
                <c16:uniqueId val="{0000003C-0232-4640-A6D8-043657C89009}"/>
              </c:ext>
            </c:extLst>
          </c:dPt>
          <c:dPt>
            <c:idx val="57"/>
            <c:invertIfNegative val="0"/>
            <c:bubble3D val="0"/>
            <c:spPr>
              <a:solidFill>
                <a:srgbClr val="595959"/>
              </a:solidFill>
            </c:spPr>
            <c:extLst>
              <c:ext xmlns:c16="http://schemas.microsoft.com/office/drawing/2014/chart" uri="{C3380CC4-5D6E-409C-BE32-E72D297353CC}">
                <c16:uniqueId val="{0000003E-0232-4640-A6D8-043657C89009}"/>
              </c:ext>
            </c:extLst>
          </c:dPt>
          <c:dLbls>
            <c:dLbl>
              <c:idx val="9"/>
              <c:layout>
                <c:manualLayout>
                  <c:x val="-6.4141424939633826E-3"/>
                  <c:y val="-4.2333274537118701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232-4640-A6D8-043657C89009}"/>
                </c:ext>
              </c:extLst>
            </c:dLbl>
            <c:dLbl>
              <c:idx val="21"/>
              <c:layout>
                <c:manualLayout>
                  <c:x val="-8.5521899919511774E-3"/>
                  <c:y val="-2.1166637268559382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232-4640-A6D8-043657C89009}"/>
                </c:ext>
              </c:extLst>
            </c:dLbl>
            <c:dLbl>
              <c:idx val="33"/>
              <c:layout>
                <c:manualLayout>
                  <c:x val="-4.2760949959756668E-3"/>
                  <c:y val="-4.5861047415211957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0232-4640-A6D8-043657C89009}"/>
                </c:ext>
              </c:extLst>
            </c:dLbl>
            <c:dLbl>
              <c:idx val="45"/>
              <c:layout>
                <c:manualLayout>
                  <c:x val="-2.1380474979879509E-3"/>
                  <c:y val="-5.9972138927584885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0232-4640-A6D8-043657C89009}"/>
                </c:ext>
              </c:extLst>
            </c:dLbl>
            <c:dLbl>
              <c:idx val="57"/>
              <c:layout>
                <c:manualLayout>
                  <c:x val="-1.0690237489938971E-2"/>
                  <c:y val="-7.4083230439957723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0232-4640-A6D8-043657C8900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'F47'!$A$7:$B$64</c:f>
              <c:multiLvlStrCache>
                <c:ptCount val="5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lvl>
                <c:lvl>
                  <c:pt idx="0">
                    <c:v>2017</c:v>
                  </c:pt>
                  <c:pt idx="12">
                    <c:v>2018</c:v>
                  </c:pt>
                  <c:pt idx="24">
                    <c:v>2019</c:v>
                  </c:pt>
                  <c:pt idx="36">
                    <c:v>2020</c:v>
                  </c:pt>
                  <c:pt idx="48">
                    <c:v>2021</c:v>
                  </c:pt>
                </c:lvl>
              </c:multiLvlStrCache>
            </c:multiLvlStrRef>
          </c:cat>
          <c:val>
            <c:numRef>
              <c:f>'F47'!$E$7:$E$64</c:f>
              <c:numCache>
                <c:formatCode>0.00</c:formatCode>
                <c:ptCount val="58"/>
                <c:pt idx="0">
                  <c:v>17.294502752644501</c:v>
                </c:pt>
                <c:pt idx="1">
                  <c:v>17.288462738507501</c:v>
                </c:pt>
                <c:pt idx="2">
                  <c:v>17.164721707315</c:v>
                </c:pt>
                <c:pt idx="3">
                  <c:v>17.095617316134099</c:v>
                </c:pt>
                <c:pt idx="4">
                  <c:v>16.9757140270933</c:v>
                </c:pt>
                <c:pt idx="5">
                  <c:v>16.796238753919098</c:v>
                </c:pt>
                <c:pt idx="6">
                  <c:v>16.670035932285199</c:v>
                </c:pt>
                <c:pt idx="7">
                  <c:v>16.723212340993602</c:v>
                </c:pt>
                <c:pt idx="8">
                  <c:v>16.974701176247599</c:v>
                </c:pt>
                <c:pt idx="9">
                  <c:v>17.166011289959801</c:v>
                </c:pt>
                <c:pt idx="10">
                  <c:v>17.286427085808</c:v>
                </c:pt>
                <c:pt idx="11">
                  <c:v>17.4418023401089</c:v>
                </c:pt>
                <c:pt idx="12">
                  <c:v>18.026870105317599</c:v>
                </c:pt>
                <c:pt idx="13">
                  <c:v>18.783817413091501</c:v>
                </c:pt>
                <c:pt idx="14">
                  <c:v>19.043688534307101</c:v>
                </c:pt>
                <c:pt idx="15">
                  <c:v>19.121714415335099</c:v>
                </c:pt>
                <c:pt idx="16">
                  <c:v>19.3331360333347</c:v>
                </c:pt>
                <c:pt idx="17">
                  <c:v>19.6214311331807</c:v>
                </c:pt>
                <c:pt idx="18">
                  <c:v>19.913286092365801</c:v>
                </c:pt>
                <c:pt idx="19">
                  <c:v>20.344545886245399</c:v>
                </c:pt>
                <c:pt idx="20">
                  <c:v>20.591370578587899</c:v>
                </c:pt>
                <c:pt idx="21">
                  <c:v>20.875385654755299</c:v>
                </c:pt>
                <c:pt idx="22">
                  <c:v>21.044528167723399</c:v>
                </c:pt>
                <c:pt idx="23">
                  <c:v>20.9323412669665</c:v>
                </c:pt>
                <c:pt idx="24">
                  <c:v>20.943174345428801</c:v>
                </c:pt>
                <c:pt idx="25">
                  <c:v>21.801021079720801</c:v>
                </c:pt>
                <c:pt idx="26">
                  <c:v>21.927467088610001</c:v>
                </c:pt>
                <c:pt idx="27">
                  <c:v>21.7386803341271</c:v>
                </c:pt>
                <c:pt idx="28">
                  <c:v>21.6602215772959</c:v>
                </c:pt>
                <c:pt idx="29">
                  <c:v>21.456055401163201</c:v>
                </c:pt>
                <c:pt idx="30">
                  <c:v>21.497953235815</c:v>
                </c:pt>
                <c:pt idx="31">
                  <c:v>21.424309671244501</c:v>
                </c:pt>
                <c:pt idx="32">
                  <c:v>21.414000606360901</c:v>
                </c:pt>
                <c:pt idx="33">
                  <c:v>21.359036249125101</c:v>
                </c:pt>
                <c:pt idx="34">
                  <c:v>21.320472978319302</c:v>
                </c:pt>
                <c:pt idx="35">
                  <c:v>21.440107489046699</c:v>
                </c:pt>
                <c:pt idx="36">
                  <c:v>21.5055793335004</c:v>
                </c:pt>
                <c:pt idx="37">
                  <c:v>21.310375608076701</c:v>
                </c:pt>
                <c:pt idx="38">
                  <c:v>20.450780596460799</c:v>
                </c:pt>
                <c:pt idx="39">
                  <c:v>19.202514951924702</c:v>
                </c:pt>
                <c:pt idx="40">
                  <c:v>18.702259494549899</c:v>
                </c:pt>
                <c:pt idx="41">
                  <c:v>19.226384754789098</c:v>
                </c:pt>
                <c:pt idx="42">
                  <c:v>19.867464365827502</c:v>
                </c:pt>
                <c:pt idx="43">
                  <c:v>19.915712668195301</c:v>
                </c:pt>
                <c:pt idx="44">
                  <c:v>19.653683905842001</c:v>
                </c:pt>
                <c:pt idx="45">
                  <c:v>19.278611743625198</c:v>
                </c:pt>
                <c:pt idx="46">
                  <c:v>18.938829060048199</c:v>
                </c:pt>
                <c:pt idx="47">
                  <c:v>19.242656463608899</c:v>
                </c:pt>
                <c:pt idx="48">
                  <c:v>19.9139582142334</c:v>
                </c:pt>
                <c:pt idx="49">
                  <c:v>20.715949328495199</c:v>
                </c:pt>
                <c:pt idx="50">
                  <c:v>21.483003992284601</c:v>
                </c:pt>
                <c:pt idx="51">
                  <c:v>21.6496451613442</c:v>
                </c:pt>
                <c:pt idx="52">
                  <c:v>21.817251381957099</c:v>
                </c:pt>
                <c:pt idx="53">
                  <c:v>21.805548520361501</c:v>
                </c:pt>
                <c:pt idx="54">
                  <c:v>21.801951594903802</c:v>
                </c:pt>
                <c:pt idx="55">
                  <c:v>21.796883780698401</c:v>
                </c:pt>
                <c:pt idx="56">
                  <c:v>21.753087666921701</c:v>
                </c:pt>
                <c:pt idx="57">
                  <c:v>21.6736414388951</c:v>
                </c:pt>
              </c:numCache>
            </c:numRef>
          </c:val>
          <c:extLst>
            <c:ext xmlns:c16="http://schemas.microsoft.com/office/drawing/2014/chart" uri="{C3380CC4-5D6E-409C-BE32-E72D297353CC}">
              <c16:uniqueId val="{0000003F-0232-4640-A6D8-043657C89009}"/>
            </c:ext>
          </c:extLst>
        </c:ser>
        <c:ser>
          <c:idx val="1"/>
          <c:order val="1"/>
          <c:tx>
            <c:v>Nacional</c:v>
          </c:tx>
          <c:spPr>
            <a:solidFill>
              <a:srgbClr val="E5D8B7"/>
            </a:solidFill>
          </c:spPr>
          <c:invertIfNegative val="0"/>
          <c:dPt>
            <c:idx val="0"/>
            <c:invertIfNegative val="0"/>
            <c:bubble3D val="0"/>
            <c:extLst>
              <c:ext xmlns:c16="http://schemas.microsoft.com/office/drawing/2014/chart" uri="{C3380CC4-5D6E-409C-BE32-E72D297353CC}">
                <c16:uniqueId val="{00000040-0232-4640-A6D8-043657C89009}"/>
              </c:ext>
            </c:extLst>
          </c:dPt>
          <c:dPt>
            <c:idx val="1"/>
            <c:invertIfNegative val="0"/>
            <c:bubble3D val="0"/>
            <c:extLst>
              <c:ext xmlns:c16="http://schemas.microsoft.com/office/drawing/2014/chart" uri="{C3380CC4-5D6E-409C-BE32-E72D297353CC}">
                <c16:uniqueId val="{00000041-0232-4640-A6D8-043657C89009}"/>
              </c:ext>
            </c:extLst>
          </c:dPt>
          <c:dPt>
            <c:idx val="2"/>
            <c:invertIfNegative val="0"/>
            <c:bubble3D val="0"/>
            <c:extLst>
              <c:ext xmlns:c16="http://schemas.microsoft.com/office/drawing/2014/chart" uri="{C3380CC4-5D6E-409C-BE32-E72D297353CC}">
                <c16:uniqueId val="{00000042-0232-4640-A6D8-043657C89009}"/>
              </c:ext>
            </c:extLst>
          </c:dPt>
          <c:dPt>
            <c:idx val="3"/>
            <c:invertIfNegative val="0"/>
            <c:bubble3D val="0"/>
            <c:extLst>
              <c:ext xmlns:c16="http://schemas.microsoft.com/office/drawing/2014/chart" uri="{C3380CC4-5D6E-409C-BE32-E72D297353CC}">
                <c16:uniqueId val="{00000043-0232-4640-A6D8-043657C89009}"/>
              </c:ext>
            </c:extLst>
          </c:dPt>
          <c:dPt>
            <c:idx val="4"/>
            <c:invertIfNegative val="0"/>
            <c:bubble3D val="0"/>
            <c:extLst>
              <c:ext xmlns:c16="http://schemas.microsoft.com/office/drawing/2014/chart" uri="{C3380CC4-5D6E-409C-BE32-E72D297353CC}">
                <c16:uniqueId val="{00000044-0232-4640-A6D8-043657C89009}"/>
              </c:ext>
            </c:extLst>
          </c:dPt>
          <c:dPt>
            <c:idx val="5"/>
            <c:invertIfNegative val="0"/>
            <c:bubble3D val="0"/>
            <c:extLst>
              <c:ext xmlns:c16="http://schemas.microsoft.com/office/drawing/2014/chart" uri="{C3380CC4-5D6E-409C-BE32-E72D297353CC}">
                <c16:uniqueId val="{00000045-0232-4640-A6D8-043657C89009}"/>
              </c:ext>
            </c:extLst>
          </c:dPt>
          <c:dPt>
            <c:idx val="6"/>
            <c:invertIfNegative val="0"/>
            <c:bubble3D val="0"/>
            <c:extLst>
              <c:ext xmlns:c16="http://schemas.microsoft.com/office/drawing/2014/chart" uri="{C3380CC4-5D6E-409C-BE32-E72D297353CC}">
                <c16:uniqueId val="{00000046-0232-4640-A6D8-043657C89009}"/>
              </c:ext>
            </c:extLst>
          </c:dPt>
          <c:dPt>
            <c:idx val="7"/>
            <c:invertIfNegative val="0"/>
            <c:bubble3D val="0"/>
            <c:extLst>
              <c:ext xmlns:c16="http://schemas.microsoft.com/office/drawing/2014/chart" uri="{C3380CC4-5D6E-409C-BE32-E72D297353CC}">
                <c16:uniqueId val="{00000047-0232-4640-A6D8-043657C89009}"/>
              </c:ext>
            </c:extLst>
          </c:dPt>
          <c:dPt>
            <c:idx val="8"/>
            <c:invertIfNegative val="0"/>
            <c:bubble3D val="0"/>
            <c:extLst>
              <c:ext xmlns:c16="http://schemas.microsoft.com/office/drawing/2014/chart" uri="{C3380CC4-5D6E-409C-BE32-E72D297353CC}">
                <c16:uniqueId val="{00000048-0232-4640-A6D8-043657C89009}"/>
              </c:ext>
            </c:extLst>
          </c:dPt>
          <c:dPt>
            <c:idx val="9"/>
            <c:invertIfNegative val="0"/>
            <c:bubble3D val="0"/>
            <c:spPr>
              <a:solidFill>
                <a:srgbClr val="FFC000"/>
              </a:solidFill>
            </c:spPr>
            <c:extLst>
              <c:ext xmlns:c16="http://schemas.microsoft.com/office/drawing/2014/chart" uri="{C3380CC4-5D6E-409C-BE32-E72D297353CC}">
                <c16:uniqueId val="{0000004A-0232-4640-A6D8-043657C89009}"/>
              </c:ext>
            </c:extLst>
          </c:dPt>
          <c:dPt>
            <c:idx val="10"/>
            <c:invertIfNegative val="0"/>
            <c:bubble3D val="0"/>
            <c:extLst>
              <c:ext xmlns:c16="http://schemas.microsoft.com/office/drawing/2014/chart" uri="{C3380CC4-5D6E-409C-BE32-E72D297353CC}">
                <c16:uniqueId val="{0000004B-0232-4640-A6D8-043657C89009}"/>
              </c:ext>
            </c:extLst>
          </c:dPt>
          <c:dPt>
            <c:idx val="11"/>
            <c:invertIfNegative val="0"/>
            <c:bubble3D val="0"/>
            <c:extLst>
              <c:ext xmlns:c16="http://schemas.microsoft.com/office/drawing/2014/chart" uri="{C3380CC4-5D6E-409C-BE32-E72D297353CC}">
                <c16:uniqueId val="{0000004C-0232-4640-A6D8-043657C89009}"/>
              </c:ext>
            </c:extLst>
          </c:dPt>
          <c:dPt>
            <c:idx val="12"/>
            <c:invertIfNegative val="0"/>
            <c:bubble3D val="0"/>
            <c:extLst>
              <c:ext xmlns:c16="http://schemas.microsoft.com/office/drawing/2014/chart" uri="{C3380CC4-5D6E-409C-BE32-E72D297353CC}">
                <c16:uniqueId val="{0000004D-0232-4640-A6D8-043657C89009}"/>
              </c:ext>
            </c:extLst>
          </c:dPt>
          <c:dPt>
            <c:idx val="13"/>
            <c:invertIfNegative val="0"/>
            <c:bubble3D val="0"/>
            <c:extLst>
              <c:ext xmlns:c16="http://schemas.microsoft.com/office/drawing/2014/chart" uri="{C3380CC4-5D6E-409C-BE32-E72D297353CC}">
                <c16:uniqueId val="{0000004E-0232-4640-A6D8-043657C89009}"/>
              </c:ext>
            </c:extLst>
          </c:dPt>
          <c:dPt>
            <c:idx val="14"/>
            <c:invertIfNegative val="0"/>
            <c:bubble3D val="0"/>
            <c:extLst>
              <c:ext xmlns:c16="http://schemas.microsoft.com/office/drawing/2014/chart" uri="{C3380CC4-5D6E-409C-BE32-E72D297353CC}">
                <c16:uniqueId val="{0000004F-0232-4640-A6D8-043657C89009}"/>
              </c:ext>
            </c:extLst>
          </c:dPt>
          <c:dPt>
            <c:idx val="15"/>
            <c:invertIfNegative val="0"/>
            <c:bubble3D val="0"/>
            <c:extLst>
              <c:ext xmlns:c16="http://schemas.microsoft.com/office/drawing/2014/chart" uri="{C3380CC4-5D6E-409C-BE32-E72D297353CC}">
                <c16:uniqueId val="{00000050-0232-4640-A6D8-043657C89009}"/>
              </c:ext>
            </c:extLst>
          </c:dPt>
          <c:dPt>
            <c:idx val="16"/>
            <c:invertIfNegative val="0"/>
            <c:bubble3D val="0"/>
            <c:extLst>
              <c:ext xmlns:c16="http://schemas.microsoft.com/office/drawing/2014/chart" uri="{C3380CC4-5D6E-409C-BE32-E72D297353CC}">
                <c16:uniqueId val="{00000051-0232-4640-A6D8-043657C89009}"/>
              </c:ext>
            </c:extLst>
          </c:dPt>
          <c:dPt>
            <c:idx val="17"/>
            <c:invertIfNegative val="0"/>
            <c:bubble3D val="0"/>
            <c:extLst>
              <c:ext xmlns:c16="http://schemas.microsoft.com/office/drawing/2014/chart" uri="{C3380CC4-5D6E-409C-BE32-E72D297353CC}">
                <c16:uniqueId val="{00000052-0232-4640-A6D8-043657C89009}"/>
              </c:ext>
            </c:extLst>
          </c:dPt>
          <c:dPt>
            <c:idx val="18"/>
            <c:invertIfNegative val="0"/>
            <c:bubble3D val="0"/>
            <c:extLst>
              <c:ext xmlns:c16="http://schemas.microsoft.com/office/drawing/2014/chart" uri="{C3380CC4-5D6E-409C-BE32-E72D297353CC}">
                <c16:uniqueId val="{00000053-0232-4640-A6D8-043657C89009}"/>
              </c:ext>
            </c:extLst>
          </c:dPt>
          <c:dPt>
            <c:idx val="19"/>
            <c:invertIfNegative val="0"/>
            <c:bubble3D val="0"/>
            <c:extLst>
              <c:ext xmlns:c16="http://schemas.microsoft.com/office/drawing/2014/chart" uri="{C3380CC4-5D6E-409C-BE32-E72D297353CC}">
                <c16:uniqueId val="{00000054-0232-4640-A6D8-043657C89009}"/>
              </c:ext>
            </c:extLst>
          </c:dPt>
          <c:dPt>
            <c:idx val="20"/>
            <c:invertIfNegative val="0"/>
            <c:bubble3D val="0"/>
            <c:extLst>
              <c:ext xmlns:c16="http://schemas.microsoft.com/office/drawing/2014/chart" uri="{C3380CC4-5D6E-409C-BE32-E72D297353CC}">
                <c16:uniqueId val="{00000055-0232-4640-A6D8-043657C89009}"/>
              </c:ext>
            </c:extLst>
          </c:dPt>
          <c:dPt>
            <c:idx val="21"/>
            <c:invertIfNegative val="0"/>
            <c:bubble3D val="0"/>
            <c:spPr>
              <a:solidFill>
                <a:srgbClr val="FFC000"/>
              </a:solidFill>
            </c:spPr>
            <c:extLst>
              <c:ext xmlns:c16="http://schemas.microsoft.com/office/drawing/2014/chart" uri="{C3380CC4-5D6E-409C-BE32-E72D297353CC}">
                <c16:uniqueId val="{00000057-0232-4640-A6D8-043657C89009}"/>
              </c:ext>
            </c:extLst>
          </c:dPt>
          <c:dPt>
            <c:idx val="22"/>
            <c:invertIfNegative val="0"/>
            <c:bubble3D val="0"/>
            <c:extLst>
              <c:ext xmlns:c16="http://schemas.microsoft.com/office/drawing/2014/chart" uri="{C3380CC4-5D6E-409C-BE32-E72D297353CC}">
                <c16:uniqueId val="{00000058-0232-4640-A6D8-043657C89009}"/>
              </c:ext>
            </c:extLst>
          </c:dPt>
          <c:dPt>
            <c:idx val="23"/>
            <c:invertIfNegative val="0"/>
            <c:bubble3D val="0"/>
            <c:extLst>
              <c:ext xmlns:c16="http://schemas.microsoft.com/office/drawing/2014/chart" uri="{C3380CC4-5D6E-409C-BE32-E72D297353CC}">
                <c16:uniqueId val="{00000059-0232-4640-A6D8-043657C89009}"/>
              </c:ext>
            </c:extLst>
          </c:dPt>
          <c:dPt>
            <c:idx val="24"/>
            <c:invertIfNegative val="0"/>
            <c:bubble3D val="0"/>
            <c:extLst>
              <c:ext xmlns:c16="http://schemas.microsoft.com/office/drawing/2014/chart" uri="{C3380CC4-5D6E-409C-BE32-E72D297353CC}">
                <c16:uniqueId val="{0000005A-0232-4640-A6D8-043657C89009}"/>
              </c:ext>
            </c:extLst>
          </c:dPt>
          <c:dPt>
            <c:idx val="25"/>
            <c:invertIfNegative val="0"/>
            <c:bubble3D val="0"/>
            <c:extLst>
              <c:ext xmlns:c16="http://schemas.microsoft.com/office/drawing/2014/chart" uri="{C3380CC4-5D6E-409C-BE32-E72D297353CC}">
                <c16:uniqueId val="{0000005B-0232-4640-A6D8-043657C89009}"/>
              </c:ext>
            </c:extLst>
          </c:dPt>
          <c:dPt>
            <c:idx val="26"/>
            <c:invertIfNegative val="0"/>
            <c:bubble3D val="0"/>
            <c:extLst>
              <c:ext xmlns:c16="http://schemas.microsoft.com/office/drawing/2014/chart" uri="{C3380CC4-5D6E-409C-BE32-E72D297353CC}">
                <c16:uniqueId val="{0000005C-0232-4640-A6D8-043657C89009}"/>
              </c:ext>
            </c:extLst>
          </c:dPt>
          <c:dPt>
            <c:idx val="27"/>
            <c:invertIfNegative val="0"/>
            <c:bubble3D val="0"/>
            <c:extLst>
              <c:ext xmlns:c16="http://schemas.microsoft.com/office/drawing/2014/chart" uri="{C3380CC4-5D6E-409C-BE32-E72D297353CC}">
                <c16:uniqueId val="{0000005D-0232-4640-A6D8-043657C89009}"/>
              </c:ext>
            </c:extLst>
          </c:dPt>
          <c:dPt>
            <c:idx val="28"/>
            <c:invertIfNegative val="0"/>
            <c:bubble3D val="0"/>
            <c:extLst>
              <c:ext xmlns:c16="http://schemas.microsoft.com/office/drawing/2014/chart" uri="{C3380CC4-5D6E-409C-BE32-E72D297353CC}">
                <c16:uniqueId val="{0000005E-0232-4640-A6D8-043657C89009}"/>
              </c:ext>
            </c:extLst>
          </c:dPt>
          <c:dPt>
            <c:idx val="29"/>
            <c:invertIfNegative val="0"/>
            <c:bubble3D val="0"/>
            <c:extLst>
              <c:ext xmlns:c16="http://schemas.microsoft.com/office/drawing/2014/chart" uri="{C3380CC4-5D6E-409C-BE32-E72D297353CC}">
                <c16:uniqueId val="{0000005F-0232-4640-A6D8-043657C89009}"/>
              </c:ext>
            </c:extLst>
          </c:dPt>
          <c:dPt>
            <c:idx val="30"/>
            <c:invertIfNegative val="0"/>
            <c:bubble3D val="0"/>
            <c:extLst>
              <c:ext xmlns:c16="http://schemas.microsoft.com/office/drawing/2014/chart" uri="{C3380CC4-5D6E-409C-BE32-E72D297353CC}">
                <c16:uniqueId val="{00000060-0232-4640-A6D8-043657C89009}"/>
              </c:ext>
            </c:extLst>
          </c:dPt>
          <c:dPt>
            <c:idx val="31"/>
            <c:invertIfNegative val="0"/>
            <c:bubble3D val="0"/>
            <c:extLst>
              <c:ext xmlns:c16="http://schemas.microsoft.com/office/drawing/2014/chart" uri="{C3380CC4-5D6E-409C-BE32-E72D297353CC}">
                <c16:uniqueId val="{00000061-0232-4640-A6D8-043657C89009}"/>
              </c:ext>
            </c:extLst>
          </c:dPt>
          <c:dPt>
            <c:idx val="32"/>
            <c:invertIfNegative val="0"/>
            <c:bubble3D val="0"/>
            <c:extLst>
              <c:ext xmlns:c16="http://schemas.microsoft.com/office/drawing/2014/chart" uri="{C3380CC4-5D6E-409C-BE32-E72D297353CC}">
                <c16:uniqueId val="{00000062-0232-4640-A6D8-043657C89009}"/>
              </c:ext>
            </c:extLst>
          </c:dPt>
          <c:dPt>
            <c:idx val="33"/>
            <c:invertIfNegative val="0"/>
            <c:bubble3D val="0"/>
            <c:spPr>
              <a:solidFill>
                <a:srgbClr val="FFC000"/>
              </a:solidFill>
            </c:spPr>
            <c:extLst>
              <c:ext xmlns:c16="http://schemas.microsoft.com/office/drawing/2014/chart" uri="{C3380CC4-5D6E-409C-BE32-E72D297353CC}">
                <c16:uniqueId val="{00000064-0232-4640-A6D8-043657C89009}"/>
              </c:ext>
            </c:extLst>
          </c:dPt>
          <c:dPt>
            <c:idx val="34"/>
            <c:invertIfNegative val="0"/>
            <c:bubble3D val="0"/>
            <c:extLst>
              <c:ext xmlns:c16="http://schemas.microsoft.com/office/drawing/2014/chart" uri="{C3380CC4-5D6E-409C-BE32-E72D297353CC}">
                <c16:uniqueId val="{00000065-0232-4640-A6D8-043657C89009}"/>
              </c:ext>
            </c:extLst>
          </c:dPt>
          <c:dPt>
            <c:idx val="35"/>
            <c:invertIfNegative val="0"/>
            <c:bubble3D val="0"/>
            <c:extLst>
              <c:ext xmlns:c16="http://schemas.microsoft.com/office/drawing/2014/chart" uri="{C3380CC4-5D6E-409C-BE32-E72D297353CC}">
                <c16:uniqueId val="{00000066-0232-4640-A6D8-043657C89009}"/>
              </c:ext>
            </c:extLst>
          </c:dPt>
          <c:dPt>
            <c:idx val="36"/>
            <c:invertIfNegative val="0"/>
            <c:bubble3D val="0"/>
            <c:extLst>
              <c:ext xmlns:c16="http://schemas.microsoft.com/office/drawing/2014/chart" uri="{C3380CC4-5D6E-409C-BE32-E72D297353CC}">
                <c16:uniqueId val="{00000067-0232-4640-A6D8-043657C89009}"/>
              </c:ext>
            </c:extLst>
          </c:dPt>
          <c:dPt>
            <c:idx val="37"/>
            <c:invertIfNegative val="0"/>
            <c:bubble3D val="0"/>
            <c:extLst>
              <c:ext xmlns:c16="http://schemas.microsoft.com/office/drawing/2014/chart" uri="{C3380CC4-5D6E-409C-BE32-E72D297353CC}">
                <c16:uniqueId val="{00000068-0232-4640-A6D8-043657C89009}"/>
              </c:ext>
            </c:extLst>
          </c:dPt>
          <c:dPt>
            <c:idx val="38"/>
            <c:invertIfNegative val="0"/>
            <c:bubble3D val="0"/>
            <c:extLst>
              <c:ext xmlns:c16="http://schemas.microsoft.com/office/drawing/2014/chart" uri="{C3380CC4-5D6E-409C-BE32-E72D297353CC}">
                <c16:uniqueId val="{00000069-0232-4640-A6D8-043657C89009}"/>
              </c:ext>
            </c:extLst>
          </c:dPt>
          <c:dPt>
            <c:idx val="39"/>
            <c:invertIfNegative val="0"/>
            <c:bubble3D val="0"/>
            <c:extLst>
              <c:ext xmlns:c16="http://schemas.microsoft.com/office/drawing/2014/chart" uri="{C3380CC4-5D6E-409C-BE32-E72D297353CC}">
                <c16:uniqueId val="{0000006A-0232-4640-A6D8-043657C89009}"/>
              </c:ext>
            </c:extLst>
          </c:dPt>
          <c:dPt>
            <c:idx val="40"/>
            <c:invertIfNegative val="0"/>
            <c:bubble3D val="0"/>
            <c:extLst>
              <c:ext xmlns:c16="http://schemas.microsoft.com/office/drawing/2014/chart" uri="{C3380CC4-5D6E-409C-BE32-E72D297353CC}">
                <c16:uniqueId val="{0000006B-0232-4640-A6D8-043657C89009}"/>
              </c:ext>
            </c:extLst>
          </c:dPt>
          <c:dPt>
            <c:idx val="41"/>
            <c:invertIfNegative val="0"/>
            <c:bubble3D val="0"/>
            <c:extLst>
              <c:ext xmlns:c16="http://schemas.microsoft.com/office/drawing/2014/chart" uri="{C3380CC4-5D6E-409C-BE32-E72D297353CC}">
                <c16:uniqueId val="{0000006C-0232-4640-A6D8-043657C89009}"/>
              </c:ext>
            </c:extLst>
          </c:dPt>
          <c:dPt>
            <c:idx val="42"/>
            <c:invertIfNegative val="0"/>
            <c:bubble3D val="0"/>
            <c:extLst>
              <c:ext xmlns:c16="http://schemas.microsoft.com/office/drawing/2014/chart" uri="{C3380CC4-5D6E-409C-BE32-E72D297353CC}">
                <c16:uniqueId val="{0000006D-0232-4640-A6D8-043657C89009}"/>
              </c:ext>
            </c:extLst>
          </c:dPt>
          <c:dPt>
            <c:idx val="43"/>
            <c:invertIfNegative val="0"/>
            <c:bubble3D val="0"/>
            <c:extLst>
              <c:ext xmlns:c16="http://schemas.microsoft.com/office/drawing/2014/chart" uri="{C3380CC4-5D6E-409C-BE32-E72D297353CC}">
                <c16:uniqueId val="{0000006E-0232-4640-A6D8-043657C89009}"/>
              </c:ext>
            </c:extLst>
          </c:dPt>
          <c:dPt>
            <c:idx val="44"/>
            <c:invertIfNegative val="0"/>
            <c:bubble3D val="0"/>
            <c:extLst>
              <c:ext xmlns:c16="http://schemas.microsoft.com/office/drawing/2014/chart" uri="{C3380CC4-5D6E-409C-BE32-E72D297353CC}">
                <c16:uniqueId val="{0000006F-0232-4640-A6D8-043657C89009}"/>
              </c:ext>
            </c:extLst>
          </c:dPt>
          <c:dPt>
            <c:idx val="45"/>
            <c:invertIfNegative val="0"/>
            <c:bubble3D val="0"/>
            <c:spPr>
              <a:solidFill>
                <a:srgbClr val="FFC000"/>
              </a:solidFill>
            </c:spPr>
            <c:extLst>
              <c:ext xmlns:c16="http://schemas.microsoft.com/office/drawing/2014/chart" uri="{C3380CC4-5D6E-409C-BE32-E72D297353CC}">
                <c16:uniqueId val="{00000071-0232-4640-A6D8-043657C89009}"/>
              </c:ext>
            </c:extLst>
          </c:dPt>
          <c:dPt>
            <c:idx val="46"/>
            <c:invertIfNegative val="0"/>
            <c:bubble3D val="0"/>
            <c:extLst>
              <c:ext xmlns:c16="http://schemas.microsoft.com/office/drawing/2014/chart" uri="{C3380CC4-5D6E-409C-BE32-E72D297353CC}">
                <c16:uniqueId val="{00000072-0232-4640-A6D8-043657C89009}"/>
              </c:ext>
            </c:extLst>
          </c:dPt>
          <c:dPt>
            <c:idx val="47"/>
            <c:invertIfNegative val="0"/>
            <c:bubble3D val="0"/>
            <c:extLst>
              <c:ext xmlns:c16="http://schemas.microsoft.com/office/drawing/2014/chart" uri="{C3380CC4-5D6E-409C-BE32-E72D297353CC}">
                <c16:uniqueId val="{00000073-0232-4640-A6D8-043657C89009}"/>
              </c:ext>
            </c:extLst>
          </c:dPt>
          <c:dPt>
            <c:idx val="48"/>
            <c:invertIfNegative val="0"/>
            <c:bubble3D val="0"/>
            <c:extLst>
              <c:ext xmlns:c16="http://schemas.microsoft.com/office/drawing/2014/chart" uri="{C3380CC4-5D6E-409C-BE32-E72D297353CC}">
                <c16:uniqueId val="{00000074-0232-4640-A6D8-043657C89009}"/>
              </c:ext>
            </c:extLst>
          </c:dPt>
          <c:dPt>
            <c:idx val="49"/>
            <c:invertIfNegative val="0"/>
            <c:bubble3D val="0"/>
            <c:extLst>
              <c:ext xmlns:c16="http://schemas.microsoft.com/office/drawing/2014/chart" uri="{C3380CC4-5D6E-409C-BE32-E72D297353CC}">
                <c16:uniqueId val="{00000075-0232-4640-A6D8-043657C89009}"/>
              </c:ext>
            </c:extLst>
          </c:dPt>
          <c:dPt>
            <c:idx val="50"/>
            <c:invertIfNegative val="0"/>
            <c:bubble3D val="0"/>
            <c:extLst>
              <c:ext xmlns:c16="http://schemas.microsoft.com/office/drawing/2014/chart" uri="{C3380CC4-5D6E-409C-BE32-E72D297353CC}">
                <c16:uniqueId val="{00000076-0232-4640-A6D8-043657C89009}"/>
              </c:ext>
            </c:extLst>
          </c:dPt>
          <c:dPt>
            <c:idx val="51"/>
            <c:invertIfNegative val="0"/>
            <c:bubble3D val="0"/>
            <c:extLst>
              <c:ext xmlns:c16="http://schemas.microsoft.com/office/drawing/2014/chart" uri="{C3380CC4-5D6E-409C-BE32-E72D297353CC}">
                <c16:uniqueId val="{00000077-0232-4640-A6D8-043657C89009}"/>
              </c:ext>
            </c:extLst>
          </c:dPt>
          <c:dPt>
            <c:idx val="52"/>
            <c:invertIfNegative val="0"/>
            <c:bubble3D val="0"/>
            <c:extLst>
              <c:ext xmlns:c16="http://schemas.microsoft.com/office/drawing/2014/chart" uri="{C3380CC4-5D6E-409C-BE32-E72D297353CC}">
                <c16:uniqueId val="{00000078-0232-4640-A6D8-043657C89009}"/>
              </c:ext>
            </c:extLst>
          </c:dPt>
          <c:dPt>
            <c:idx val="53"/>
            <c:invertIfNegative val="0"/>
            <c:bubble3D val="0"/>
            <c:extLst>
              <c:ext xmlns:c16="http://schemas.microsoft.com/office/drawing/2014/chart" uri="{C3380CC4-5D6E-409C-BE32-E72D297353CC}">
                <c16:uniqueId val="{00000079-0232-4640-A6D8-043657C89009}"/>
              </c:ext>
            </c:extLst>
          </c:dPt>
          <c:dPt>
            <c:idx val="54"/>
            <c:invertIfNegative val="0"/>
            <c:bubble3D val="0"/>
            <c:extLst>
              <c:ext xmlns:c16="http://schemas.microsoft.com/office/drawing/2014/chart" uri="{C3380CC4-5D6E-409C-BE32-E72D297353CC}">
                <c16:uniqueId val="{0000007A-0232-4640-A6D8-043657C89009}"/>
              </c:ext>
            </c:extLst>
          </c:dPt>
          <c:dPt>
            <c:idx val="55"/>
            <c:invertIfNegative val="0"/>
            <c:bubble3D val="0"/>
            <c:extLst>
              <c:ext xmlns:c16="http://schemas.microsoft.com/office/drawing/2014/chart" uri="{C3380CC4-5D6E-409C-BE32-E72D297353CC}">
                <c16:uniqueId val="{0000007B-0232-4640-A6D8-043657C89009}"/>
              </c:ext>
            </c:extLst>
          </c:dPt>
          <c:dPt>
            <c:idx val="56"/>
            <c:invertIfNegative val="0"/>
            <c:bubble3D val="0"/>
            <c:extLst>
              <c:ext xmlns:c16="http://schemas.microsoft.com/office/drawing/2014/chart" uri="{C3380CC4-5D6E-409C-BE32-E72D297353CC}">
                <c16:uniqueId val="{0000007C-0232-4640-A6D8-043657C89009}"/>
              </c:ext>
            </c:extLst>
          </c:dPt>
          <c:dPt>
            <c:idx val="57"/>
            <c:invertIfNegative val="0"/>
            <c:bubble3D val="0"/>
            <c:spPr>
              <a:solidFill>
                <a:srgbClr val="FBBB27"/>
              </a:solidFill>
            </c:spPr>
            <c:extLst>
              <c:ext xmlns:c16="http://schemas.microsoft.com/office/drawing/2014/chart" uri="{C3380CC4-5D6E-409C-BE32-E72D297353CC}">
                <c16:uniqueId val="{0000007E-0232-4640-A6D8-043657C89009}"/>
              </c:ext>
            </c:extLst>
          </c:dPt>
          <c:dLbls>
            <c:dLbl>
              <c:idx val="9"/>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A-0232-4640-A6D8-043657C89009}"/>
                </c:ext>
              </c:extLst>
            </c:dLbl>
            <c:dLbl>
              <c:idx val="21"/>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0232-4640-A6D8-043657C89009}"/>
                </c:ext>
              </c:extLst>
            </c:dLbl>
            <c:dLbl>
              <c:idx val="33"/>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4-0232-4640-A6D8-043657C89009}"/>
                </c:ext>
              </c:extLst>
            </c:dLbl>
            <c:dLbl>
              <c:idx val="45"/>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1-0232-4640-A6D8-043657C89009}"/>
                </c:ext>
              </c:extLst>
            </c:dLbl>
            <c:dLbl>
              <c:idx val="57"/>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0232-4640-A6D8-043657C8900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'F47'!$F$7:$F$64</c:f>
              <c:numCache>
                <c:formatCode>0.00</c:formatCode>
                <c:ptCount val="58"/>
                <c:pt idx="0">
                  <c:v>17.074313615121401</c:v>
                </c:pt>
                <c:pt idx="1">
                  <c:v>17.065597703047501</c:v>
                </c:pt>
                <c:pt idx="2">
                  <c:v>16.9498532895533</c:v>
                </c:pt>
                <c:pt idx="3">
                  <c:v>16.883721073636501</c:v>
                </c:pt>
                <c:pt idx="4">
                  <c:v>16.7661412693482</c:v>
                </c:pt>
                <c:pt idx="5">
                  <c:v>16.590894011054701</c:v>
                </c:pt>
                <c:pt idx="6">
                  <c:v>16.4629208193249</c:v>
                </c:pt>
                <c:pt idx="7">
                  <c:v>16.5154317053887</c:v>
                </c:pt>
                <c:pt idx="8">
                  <c:v>16.768190704804798</c:v>
                </c:pt>
                <c:pt idx="9">
                  <c:v>16.9593770088327</c:v>
                </c:pt>
                <c:pt idx="10">
                  <c:v>17.083504831977798</c:v>
                </c:pt>
                <c:pt idx="11">
                  <c:v>17.241641537202</c:v>
                </c:pt>
                <c:pt idx="12">
                  <c:v>17.783892527658899</c:v>
                </c:pt>
                <c:pt idx="13">
                  <c:v>18.447064021845001</c:v>
                </c:pt>
                <c:pt idx="14">
                  <c:v>18.689965982853</c:v>
                </c:pt>
                <c:pt idx="15">
                  <c:v>18.780545247240202</c:v>
                </c:pt>
                <c:pt idx="16">
                  <c:v>18.938496349444002</c:v>
                </c:pt>
                <c:pt idx="17">
                  <c:v>19.174175412531898</c:v>
                </c:pt>
                <c:pt idx="18">
                  <c:v>19.532149325649101</c:v>
                </c:pt>
                <c:pt idx="19">
                  <c:v>20.045081185363902</c:v>
                </c:pt>
                <c:pt idx="20">
                  <c:v>20.3218888119059</c:v>
                </c:pt>
                <c:pt idx="21">
                  <c:v>20.6111327612014</c:v>
                </c:pt>
                <c:pt idx="22">
                  <c:v>20.782250757103199</c:v>
                </c:pt>
                <c:pt idx="23">
                  <c:v>20.661376207358298</c:v>
                </c:pt>
                <c:pt idx="24">
                  <c:v>20.5835196329617</c:v>
                </c:pt>
                <c:pt idx="25">
                  <c:v>21.417091525834099</c:v>
                </c:pt>
                <c:pt idx="26">
                  <c:v>21.529641308428399</c:v>
                </c:pt>
                <c:pt idx="27">
                  <c:v>21.3335600073774</c:v>
                </c:pt>
                <c:pt idx="28">
                  <c:v>21.246148929556298</c:v>
                </c:pt>
                <c:pt idx="29">
                  <c:v>21.041225877984001</c:v>
                </c:pt>
                <c:pt idx="30">
                  <c:v>21.126071217349299</c:v>
                </c:pt>
                <c:pt idx="31">
                  <c:v>21.0993802885604</c:v>
                </c:pt>
                <c:pt idx="32">
                  <c:v>21.1508491680876</c:v>
                </c:pt>
                <c:pt idx="33">
                  <c:v>21.0837162974059</c:v>
                </c:pt>
                <c:pt idx="34">
                  <c:v>21.069014924409899</c:v>
                </c:pt>
                <c:pt idx="35">
                  <c:v>21.2124560152897</c:v>
                </c:pt>
                <c:pt idx="36">
                  <c:v>21.279110135076699</c:v>
                </c:pt>
                <c:pt idx="37">
                  <c:v>21.020797909078901</c:v>
                </c:pt>
                <c:pt idx="38">
                  <c:v>20.177345112897999</c:v>
                </c:pt>
                <c:pt idx="39">
                  <c:v>19.025367992045599</c:v>
                </c:pt>
                <c:pt idx="40">
                  <c:v>18.5671217783141</c:v>
                </c:pt>
                <c:pt idx="41">
                  <c:v>19.125712297907299</c:v>
                </c:pt>
                <c:pt idx="42">
                  <c:v>19.695218368898601</c:v>
                </c:pt>
                <c:pt idx="43">
                  <c:v>19.7027314217781</c:v>
                </c:pt>
                <c:pt idx="44">
                  <c:v>19.400065610753298</c:v>
                </c:pt>
                <c:pt idx="45">
                  <c:v>19.060155858244901</c:v>
                </c:pt>
                <c:pt idx="46">
                  <c:v>18.8019315650339</c:v>
                </c:pt>
                <c:pt idx="47">
                  <c:v>19.152073843451699</c:v>
                </c:pt>
                <c:pt idx="48">
                  <c:v>19.870742849603701</c:v>
                </c:pt>
                <c:pt idx="49">
                  <c:v>20.745151394540901</c:v>
                </c:pt>
                <c:pt idx="50">
                  <c:v>21.427620911797899</c:v>
                </c:pt>
                <c:pt idx="51">
                  <c:v>21.549174451317501</c:v>
                </c:pt>
                <c:pt idx="52">
                  <c:v>21.685154052528201</c:v>
                </c:pt>
                <c:pt idx="53">
                  <c:v>21.732751381016001</c:v>
                </c:pt>
                <c:pt idx="54">
                  <c:v>21.735496353358901</c:v>
                </c:pt>
                <c:pt idx="55">
                  <c:v>21.7870390921737</c:v>
                </c:pt>
                <c:pt idx="56">
                  <c:v>21.725235413032099</c:v>
                </c:pt>
                <c:pt idx="57">
                  <c:v>21.708185384478099</c:v>
                </c:pt>
              </c:numCache>
            </c:numRef>
          </c:val>
          <c:extLst>
            <c:ext xmlns:c16="http://schemas.microsoft.com/office/drawing/2014/chart" uri="{C3380CC4-5D6E-409C-BE32-E72D297353CC}">
              <c16:uniqueId val="{0000007F-0232-4640-A6D8-043657C89009}"/>
            </c:ext>
          </c:extLst>
        </c:ser>
        <c:dLbls>
          <c:showLegendKey val="0"/>
          <c:showVal val="0"/>
          <c:showCatName val="0"/>
          <c:showSerName val="0"/>
          <c:showPercent val="0"/>
          <c:showBubbleSize val="0"/>
        </c:dLbls>
        <c:gapWidth val="75"/>
        <c:overlap val="-50"/>
        <c:axId val="183674368"/>
        <c:axId val="183675904"/>
      </c:barChart>
      <c:catAx>
        <c:axId val="183674368"/>
        <c:scaling>
          <c:orientation val="minMax"/>
        </c:scaling>
        <c:delete val="0"/>
        <c:axPos val="b"/>
        <c:numFmt formatCode="General" sourceLinked="0"/>
        <c:majorTickMark val="none"/>
        <c:minorTickMark val="none"/>
        <c:tickLblPos val="nextTo"/>
        <c:txPr>
          <a:bodyPr rot="-5400000" vert="horz"/>
          <a:lstStyle/>
          <a:p>
            <a:pPr>
              <a:defRPr/>
            </a:pPr>
            <a:endParaRPr lang="es-MX"/>
          </a:p>
        </c:txPr>
        <c:crossAx val="183675904"/>
        <c:crosses val="autoZero"/>
        <c:auto val="1"/>
        <c:lblAlgn val="ctr"/>
        <c:lblOffset val="100"/>
        <c:tickLblSkip val="1"/>
        <c:tickMarkSkip val="1"/>
        <c:noMultiLvlLbl val="0"/>
      </c:catAx>
      <c:valAx>
        <c:axId val="183675904"/>
        <c:scaling>
          <c:orientation val="minMax"/>
          <c:max val="24.5"/>
          <c:min val="16"/>
        </c:scaling>
        <c:delete val="0"/>
        <c:axPos val="l"/>
        <c:numFmt formatCode="0.00" sourceLinked="1"/>
        <c:majorTickMark val="out"/>
        <c:minorTickMark val="none"/>
        <c:tickLblPos val="nextTo"/>
        <c:crossAx val="183674368"/>
        <c:crosses val="autoZero"/>
        <c:crossBetween val="midCat"/>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v>Regular</c:v>
          </c:tx>
          <c:spPr>
            <a:solidFill>
              <a:srgbClr val="AFB7BC"/>
            </a:solidFill>
          </c:spPr>
          <c:invertIfNegative val="0"/>
          <c:dPt>
            <c:idx val="1"/>
            <c:invertIfNegative val="0"/>
            <c:bubble3D val="0"/>
            <c:extLst>
              <c:ext xmlns:c16="http://schemas.microsoft.com/office/drawing/2014/chart" uri="{C3380CC4-5D6E-409C-BE32-E72D297353CC}">
                <c16:uniqueId val="{00000000-CFA0-4678-B71C-3F1F2EB7F300}"/>
              </c:ext>
            </c:extLst>
          </c:dPt>
          <c:dPt>
            <c:idx val="2"/>
            <c:invertIfNegative val="0"/>
            <c:bubble3D val="0"/>
            <c:extLst>
              <c:ext xmlns:c16="http://schemas.microsoft.com/office/drawing/2014/chart" uri="{C3380CC4-5D6E-409C-BE32-E72D297353CC}">
                <c16:uniqueId val="{00000001-CFA0-4678-B71C-3F1F2EB7F300}"/>
              </c:ext>
            </c:extLst>
          </c:dPt>
          <c:dPt>
            <c:idx val="3"/>
            <c:invertIfNegative val="0"/>
            <c:bubble3D val="0"/>
            <c:extLst>
              <c:ext xmlns:c16="http://schemas.microsoft.com/office/drawing/2014/chart" uri="{C3380CC4-5D6E-409C-BE32-E72D297353CC}">
                <c16:uniqueId val="{00000002-CFA0-4678-B71C-3F1F2EB7F300}"/>
              </c:ext>
            </c:extLst>
          </c:dPt>
          <c:dPt>
            <c:idx val="4"/>
            <c:invertIfNegative val="0"/>
            <c:bubble3D val="0"/>
            <c:extLst>
              <c:ext xmlns:c16="http://schemas.microsoft.com/office/drawing/2014/chart" uri="{C3380CC4-5D6E-409C-BE32-E72D297353CC}">
                <c16:uniqueId val="{00000003-CFA0-4678-B71C-3F1F2EB7F300}"/>
              </c:ext>
            </c:extLst>
          </c:dPt>
          <c:dPt>
            <c:idx val="5"/>
            <c:invertIfNegative val="0"/>
            <c:bubble3D val="0"/>
            <c:extLst>
              <c:ext xmlns:c16="http://schemas.microsoft.com/office/drawing/2014/chart" uri="{C3380CC4-5D6E-409C-BE32-E72D297353CC}">
                <c16:uniqueId val="{00000004-CFA0-4678-B71C-3F1F2EB7F300}"/>
              </c:ext>
            </c:extLst>
          </c:dPt>
          <c:dPt>
            <c:idx val="6"/>
            <c:invertIfNegative val="0"/>
            <c:bubble3D val="0"/>
            <c:extLst>
              <c:ext xmlns:c16="http://schemas.microsoft.com/office/drawing/2014/chart" uri="{C3380CC4-5D6E-409C-BE32-E72D297353CC}">
                <c16:uniqueId val="{00000005-CFA0-4678-B71C-3F1F2EB7F300}"/>
              </c:ext>
            </c:extLst>
          </c:dPt>
          <c:dPt>
            <c:idx val="8"/>
            <c:invertIfNegative val="0"/>
            <c:bubble3D val="0"/>
            <c:extLst>
              <c:ext xmlns:c16="http://schemas.microsoft.com/office/drawing/2014/chart" uri="{C3380CC4-5D6E-409C-BE32-E72D297353CC}">
                <c16:uniqueId val="{00000006-CFA0-4678-B71C-3F1F2EB7F300}"/>
              </c:ext>
            </c:extLst>
          </c:dPt>
          <c:dPt>
            <c:idx val="9"/>
            <c:invertIfNegative val="0"/>
            <c:bubble3D val="0"/>
            <c:extLst>
              <c:ext xmlns:c16="http://schemas.microsoft.com/office/drawing/2014/chart" uri="{C3380CC4-5D6E-409C-BE32-E72D297353CC}">
                <c16:uniqueId val="{00000007-CFA0-4678-B71C-3F1F2EB7F300}"/>
              </c:ext>
            </c:extLst>
          </c:dPt>
          <c:dPt>
            <c:idx val="10"/>
            <c:invertIfNegative val="0"/>
            <c:bubble3D val="0"/>
            <c:extLst>
              <c:ext xmlns:c16="http://schemas.microsoft.com/office/drawing/2014/chart" uri="{C3380CC4-5D6E-409C-BE32-E72D297353CC}">
                <c16:uniqueId val="{00000008-CFA0-4678-B71C-3F1F2EB7F300}"/>
              </c:ext>
            </c:extLst>
          </c:dPt>
          <c:dPt>
            <c:idx val="11"/>
            <c:invertIfNegative val="0"/>
            <c:bubble3D val="0"/>
            <c:extLst>
              <c:ext xmlns:c16="http://schemas.microsoft.com/office/drawing/2014/chart" uri="{C3380CC4-5D6E-409C-BE32-E72D297353CC}">
                <c16:uniqueId val="{00000009-CFA0-4678-B71C-3F1F2EB7F300}"/>
              </c:ext>
            </c:extLst>
          </c:dPt>
          <c:dPt>
            <c:idx val="12"/>
            <c:invertIfNegative val="0"/>
            <c:bubble3D val="0"/>
            <c:extLst>
              <c:ext xmlns:c16="http://schemas.microsoft.com/office/drawing/2014/chart" uri="{C3380CC4-5D6E-409C-BE32-E72D297353CC}">
                <c16:uniqueId val="{0000000A-CFA0-4678-B71C-3F1F2EB7F300}"/>
              </c:ext>
            </c:extLst>
          </c:dPt>
          <c:dPt>
            <c:idx val="13"/>
            <c:invertIfNegative val="0"/>
            <c:bubble3D val="0"/>
            <c:spPr>
              <a:solidFill>
                <a:srgbClr val="595959"/>
              </a:solidFill>
            </c:spPr>
            <c:extLst>
              <c:ext xmlns:c16="http://schemas.microsoft.com/office/drawing/2014/chart" uri="{C3380CC4-5D6E-409C-BE32-E72D297353CC}">
                <c16:uniqueId val="{0000000C-CFA0-4678-B71C-3F1F2EB7F300}"/>
              </c:ext>
            </c:extLst>
          </c:dPt>
          <c:dPt>
            <c:idx val="14"/>
            <c:invertIfNegative val="0"/>
            <c:bubble3D val="0"/>
            <c:extLst>
              <c:ext xmlns:c16="http://schemas.microsoft.com/office/drawing/2014/chart" uri="{C3380CC4-5D6E-409C-BE32-E72D297353CC}">
                <c16:uniqueId val="{0000000D-CFA0-4678-B71C-3F1F2EB7F300}"/>
              </c:ext>
            </c:extLst>
          </c:dPt>
          <c:dPt>
            <c:idx val="15"/>
            <c:invertIfNegative val="0"/>
            <c:bubble3D val="0"/>
            <c:extLst>
              <c:ext xmlns:c16="http://schemas.microsoft.com/office/drawing/2014/chart" uri="{C3380CC4-5D6E-409C-BE32-E72D297353CC}">
                <c16:uniqueId val="{0000000E-CFA0-4678-B71C-3F1F2EB7F300}"/>
              </c:ext>
            </c:extLst>
          </c:dPt>
          <c:dPt>
            <c:idx val="17"/>
            <c:invertIfNegative val="0"/>
            <c:bubble3D val="0"/>
            <c:spPr>
              <a:solidFill>
                <a:srgbClr val="595959"/>
              </a:solidFill>
            </c:spPr>
            <c:extLst>
              <c:ext xmlns:c16="http://schemas.microsoft.com/office/drawing/2014/chart" uri="{C3380CC4-5D6E-409C-BE32-E72D297353CC}">
                <c16:uniqueId val="{00000010-CFA0-4678-B71C-3F1F2EB7F300}"/>
              </c:ext>
            </c:extLst>
          </c:dPt>
          <c:dPt>
            <c:idx val="19"/>
            <c:invertIfNegative val="0"/>
            <c:bubble3D val="0"/>
            <c:extLst>
              <c:ext xmlns:c16="http://schemas.microsoft.com/office/drawing/2014/chart" uri="{C3380CC4-5D6E-409C-BE32-E72D297353CC}">
                <c16:uniqueId val="{00000011-CFA0-4678-B71C-3F1F2EB7F300}"/>
              </c:ext>
            </c:extLst>
          </c:dPt>
          <c:dPt>
            <c:idx val="20"/>
            <c:invertIfNegative val="0"/>
            <c:bubble3D val="0"/>
            <c:extLst>
              <c:ext xmlns:c16="http://schemas.microsoft.com/office/drawing/2014/chart" uri="{C3380CC4-5D6E-409C-BE32-E72D297353CC}">
                <c16:uniqueId val="{00000012-CFA0-4678-B71C-3F1F2EB7F300}"/>
              </c:ext>
            </c:extLst>
          </c:dPt>
          <c:dPt>
            <c:idx val="21"/>
            <c:invertIfNegative val="0"/>
            <c:bubble3D val="0"/>
            <c:extLst>
              <c:ext xmlns:c16="http://schemas.microsoft.com/office/drawing/2014/chart" uri="{C3380CC4-5D6E-409C-BE32-E72D297353CC}">
                <c16:uniqueId val="{00000013-CFA0-4678-B71C-3F1F2EB7F300}"/>
              </c:ext>
            </c:extLst>
          </c:dPt>
          <c:dPt>
            <c:idx val="22"/>
            <c:invertIfNegative val="0"/>
            <c:bubble3D val="0"/>
            <c:extLst>
              <c:ext xmlns:c16="http://schemas.microsoft.com/office/drawing/2014/chart" uri="{C3380CC4-5D6E-409C-BE32-E72D297353CC}">
                <c16:uniqueId val="{00000014-CFA0-4678-B71C-3F1F2EB7F300}"/>
              </c:ext>
            </c:extLst>
          </c:dPt>
          <c:dPt>
            <c:idx val="23"/>
            <c:invertIfNegative val="0"/>
            <c:bubble3D val="0"/>
            <c:extLst>
              <c:ext xmlns:c16="http://schemas.microsoft.com/office/drawing/2014/chart" uri="{C3380CC4-5D6E-409C-BE32-E72D297353CC}">
                <c16:uniqueId val="{00000015-CFA0-4678-B71C-3F1F2EB7F300}"/>
              </c:ext>
            </c:extLst>
          </c:dPt>
          <c:dPt>
            <c:idx val="24"/>
            <c:invertIfNegative val="0"/>
            <c:bubble3D val="0"/>
            <c:extLst>
              <c:ext xmlns:c16="http://schemas.microsoft.com/office/drawing/2014/chart" uri="{C3380CC4-5D6E-409C-BE32-E72D297353CC}">
                <c16:uniqueId val="{00000016-CFA0-4678-B71C-3F1F2EB7F300}"/>
              </c:ext>
            </c:extLst>
          </c:dPt>
          <c:dPt>
            <c:idx val="25"/>
            <c:invertIfNegative val="0"/>
            <c:bubble3D val="0"/>
            <c:extLst>
              <c:ext xmlns:c16="http://schemas.microsoft.com/office/drawing/2014/chart" uri="{C3380CC4-5D6E-409C-BE32-E72D297353CC}">
                <c16:uniqueId val="{00000017-CFA0-4678-B71C-3F1F2EB7F300}"/>
              </c:ext>
            </c:extLst>
          </c:dPt>
          <c:dPt>
            <c:idx val="26"/>
            <c:invertIfNegative val="0"/>
            <c:bubble3D val="0"/>
            <c:extLst>
              <c:ext xmlns:c16="http://schemas.microsoft.com/office/drawing/2014/chart" uri="{C3380CC4-5D6E-409C-BE32-E72D297353CC}">
                <c16:uniqueId val="{00000018-CFA0-4678-B71C-3F1F2EB7F300}"/>
              </c:ext>
            </c:extLst>
          </c:dPt>
          <c:dPt>
            <c:idx val="27"/>
            <c:invertIfNegative val="0"/>
            <c:bubble3D val="0"/>
            <c:extLst>
              <c:ext xmlns:c16="http://schemas.microsoft.com/office/drawing/2014/chart" uri="{C3380CC4-5D6E-409C-BE32-E72D297353CC}">
                <c16:uniqueId val="{00000019-CFA0-4678-B71C-3F1F2EB7F300}"/>
              </c:ext>
            </c:extLst>
          </c:dPt>
          <c:dPt>
            <c:idx val="30"/>
            <c:invertIfNegative val="0"/>
            <c:bubble3D val="0"/>
            <c:extLst>
              <c:ext xmlns:c16="http://schemas.microsoft.com/office/drawing/2014/chart" uri="{C3380CC4-5D6E-409C-BE32-E72D297353CC}">
                <c16:uniqueId val="{0000001A-CFA0-4678-B71C-3F1F2EB7F300}"/>
              </c:ext>
            </c:extLst>
          </c:dPt>
          <c:dPt>
            <c:idx val="32"/>
            <c:invertIfNegative val="0"/>
            <c:bubble3D val="0"/>
            <c:extLst>
              <c:ext xmlns:c16="http://schemas.microsoft.com/office/drawing/2014/chart" uri="{C3380CC4-5D6E-409C-BE32-E72D297353CC}">
                <c16:uniqueId val="{0000001B-CFA0-4678-B71C-3F1F2EB7F300}"/>
              </c:ext>
            </c:extLst>
          </c:dPt>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FA0-4678-B71C-3F1F2EB7F300}"/>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FA0-4678-B71C-3F1F2EB7F300}"/>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FA0-4678-B71C-3F1F2EB7F300}"/>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FA0-4678-B71C-3F1F2EB7F300}"/>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FA0-4678-B71C-3F1F2EB7F300}"/>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FA0-4678-B71C-3F1F2EB7F300}"/>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FA0-4678-B71C-3F1F2EB7F300}"/>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FA0-4678-B71C-3F1F2EB7F300}"/>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FA0-4678-B71C-3F1F2EB7F300}"/>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FA0-4678-B71C-3F1F2EB7F300}"/>
                </c:ext>
              </c:extLst>
            </c:dLbl>
            <c:dLbl>
              <c:idx val="13"/>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FA0-4678-B71C-3F1F2EB7F300}"/>
                </c:ext>
              </c:extLst>
            </c:dLbl>
            <c:dLbl>
              <c:idx val="1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FA0-4678-B71C-3F1F2EB7F300}"/>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FA0-4678-B71C-3F1F2EB7F300}"/>
                </c:ext>
              </c:extLst>
            </c:dLbl>
            <c:dLbl>
              <c:idx val="17"/>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FA0-4678-B71C-3F1F2EB7F300}"/>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FA0-4678-B71C-3F1F2EB7F300}"/>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FA0-4678-B71C-3F1F2EB7F300}"/>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FA0-4678-B71C-3F1F2EB7F300}"/>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FA0-4678-B71C-3F1F2EB7F300}"/>
                </c:ext>
              </c:extLst>
            </c:dLbl>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FA0-4678-B71C-3F1F2EB7F300}"/>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FA0-4678-B71C-3F1F2EB7F300}"/>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FA0-4678-B71C-3F1F2EB7F300}"/>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CFA0-4678-B71C-3F1F2EB7F300}"/>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FA0-4678-B71C-3F1F2EB7F300}"/>
                </c:ext>
              </c:extLst>
            </c:dLbl>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FA0-4678-B71C-3F1F2EB7F300}"/>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'F49'!$A$7:$A$39</c:f>
              <c:strCache>
                <c:ptCount val="33"/>
                <c:pt idx="0">
                  <c:v>Tamaulipas</c:v>
                </c:pt>
                <c:pt idx="1">
                  <c:v>Chihuahua</c:v>
                </c:pt>
                <c:pt idx="2">
                  <c:v>Baja California</c:v>
                </c:pt>
                <c:pt idx="3">
                  <c:v>Tlaxcala</c:v>
                </c:pt>
                <c:pt idx="4">
                  <c:v>Querétaro</c:v>
                </c:pt>
                <c:pt idx="5">
                  <c:v>Puebla</c:v>
                </c:pt>
                <c:pt idx="6">
                  <c:v>Hidalgo</c:v>
                </c:pt>
                <c:pt idx="7">
                  <c:v>Sonora</c:v>
                </c:pt>
                <c:pt idx="8">
                  <c:v>Tabasco</c:v>
                </c:pt>
                <c:pt idx="9">
                  <c:v>México</c:v>
                </c:pt>
                <c:pt idx="10">
                  <c:v>Guanajuato</c:v>
                </c:pt>
                <c:pt idx="11">
                  <c:v>Morelos</c:v>
                </c:pt>
                <c:pt idx="12">
                  <c:v>Colima</c:v>
                </c:pt>
                <c:pt idx="13">
                  <c:v>Nacional</c:v>
                </c:pt>
                <c:pt idx="14">
                  <c:v>Coahuila</c:v>
                </c:pt>
                <c:pt idx="15">
                  <c:v>Aguascalientes</c:v>
                </c:pt>
                <c:pt idx="16">
                  <c:v>Veracruz</c:v>
                </c:pt>
                <c:pt idx="17">
                  <c:v>Jalisco</c:v>
                </c:pt>
                <c:pt idx="18">
                  <c:v>Durango</c:v>
                </c:pt>
                <c:pt idx="19">
                  <c:v>Sinaloa</c:v>
                </c:pt>
                <c:pt idx="20">
                  <c:v>San Luis Potosí</c:v>
                </c:pt>
                <c:pt idx="21">
                  <c:v>Ciudad de México</c:v>
                </c:pt>
                <c:pt idx="22">
                  <c:v>Chiapas</c:v>
                </c:pt>
                <c:pt idx="23">
                  <c:v>Nayarit</c:v>
                </c:pt>
                <c:pt idx="24">
                  <c:v>Zacatecas</c:v>
                </c:pt>
                <c:pt idx="25">
                  <c:v>Michoacán</c:v>
                </c:pt>
                <c:pt idx="26">
                  <c:v>Yucatán</c:v>
                </c:pt>
                <c:pt idx="27">
                  <c:v>Baja California Sur</c:v>
                </c:pt>
                <c:pt idx="28">
                  <c:v>Nuevo León</c:v>
                </c:pt>
                <c:pt idx="29">
                  <c:v>Oaxaca</c:v>
                </c:pt>
                <c:pt idx="30">
                  <c:v>Quintana Roo</c:v>
                </c:pt>
                <c:pt idx="31">
                  <c:v>Campeche</c:v>
                </c:pt>
                <c:pt idx="32">
                  <c:v>Guerrero</c:v>
                </c:pt>
              </c:strCache>
            </c:strRef>
          </c:cat>
          <c:val>
            <c:numRef>
              <c:f>'F49'!$B$7:$B$39</c:f>
              <c:numCache>
                <c:formatCode>0.00</c:formatCode>
                <c:ptCount val="33"/>
                <c:pt idx="0">
                  <c:v>17.830408611185799</c:v>
                </c:pt>
                <c:pt idx="1">
                  <c:v>18.301867374128001</c:v>
                </c:pt>
                <c:pt idx="2">
                  <c:v>19.398397558215098</c:v>
                </c:pt>
                <c:pt idx="3">
                  <c:v>19.589622959834301</c:v>
                </c:pt>
                <c:pt idx="4">
                  <c:v>19.639991825394201</c:v>
                </c:pt>
                <c:pt idx="5">
                  <c:v>19.714824917653399</c:v>
                </c:pt>
                <c:pt idx="6">
                  <c:v>19.769014197400999</c:v>
                </c:pt>
                <c:pt idx="7">
                  <c:v>19.845253658914199</c:v>
                </c:pt>
                <c:pt idx="8">
                  <c:v>19.8891853240514</c:v>
                </c:pt>
                <c:pt idx="9">
                  <c:v>20.013003011985202</c:v>
                </c:pt>
                <c:pt idx="10">
                  <c:v>20.0592141250455</c:v>
                </c:pt>
                <c:pt idx="11">
                  <c:v>20.082674256985101</c:v>
                </c:pt>
                <c:pt idx="12">
                  <c:v>20.120145773792899</c:v>
                </c:pt>
                <c:pt idx="13">
                  <c:v>20.127537314709301</c:v>
                </c:pt>
                <c:pt idx="14">
                  <c:v>20.142906961947499</c:v>
                </c:pt>
                <c:pt idx="15">
                  <c:v>20.193794920175101</c:v>
                </c:pt>
                <c:pt idx="16">
                  <c:v>20.2641784085762</c:v>
                </c:pt>
                <c:pt idx="17">
                  <c:v>20.459216329717201</c:v>
                </c:pt>
                <c:pt idx="18">
                  <c:v>20.475274321430099</c:v>
                </c:pt>
                <c:pt idx="19">
                  <c:v>20.486817712591201</c:v>
                </c:pt>
                <c:pt idx="20">
                  <c:v>20.554912875387199</c:v>
                </c:pt>
                <c:pt idx="21">
                  <c:v>20.574694565916801</c:v>
                </c:pt>
                <c:pt idx="22">
                  <c:v>20.605832768573599</c:v>
                </c:pt>
                <c:pt idx="23">
                  <c:v>20.6860644760886</c:v>
                </c:pt>
                <c:pt idx="24">
                  <c:v>20.715126061883101</c:v>
                </c:pt>
                <c:pt idx="25">
                  <c:v>20.7916152420743</c:v>
                </c:pt>
                <c:pt idx="26">
                  <c:v>20.8379372870636</c:v>
                </c:pt>
                <c:pt idx="27">
                  <c:v>20.8452223178341</c:v>
                </c:pt>
                <c:pt idx="28">
                  <c:v>21.092268808935899</c:v>
                </c:pt>
                <c:pt idx="29">
                  <c:v>21.284521346020298</c:v>
                </c:pt>
                <c:pt idx="30">
                  <c:v>21.331480209299698</c:v>
                </c:pt>
                <c:pt idx="31">
                  <c:v>21.6224493160238</c:v>
                </c:pt>
                <c:pt idx="32">
                  <c:v>21.702544234931501</c:v>
                </c:pt>
              </c:numCache>
            </c:numRef>
          </c:val>
          <c:extLst>
            <c:ext xmlns:c16="http://schemas.microsoft.com/office/drawing/2014/chart" uri="{C3380CC4-5D6E-409C-BE32-E72D297353CC}">
              <c16:uniqueId val="{0000001C-CFA0-4678-B71C-3F1F2EB7F300}"/>
            </c:ext>
          </c:extLst>
        </c:ser>
        <c:ser>
          <c:idx val="1"/>
          <c:order val="1"/>
          <c:tx>
            <c:v>Premium</c:v>
          </c:tx>
          <c:spPr>
            <a:solidFill>
              <a:srgbClr val="FFE699"/>
            </a:solidFill>
          </c:spPr>
          <c:invertIfNegative val="0"/>
          <c:dPt>
            <c:idx val="1"/>
            <c:invertIfNegative val="0"/>
            <c:bubble3D val="0"/>
            <c:extLst>
              <c:ext xmlns:c16="http://schemas.microsoft.com/office/drawing/2014/chart" uri="{C3380CC4-5D6E-409C-BE32-E72D297353CC}">
                <c16:uniqueId val="{0000001D-CFA0-4678-B71C-3F1F2EB7F300}"/>
              </c:ext>
            </c:extLst>
          </c:dPt>
          <c:dPt>
            <c:idx val="2"/>
            <c:invertIfNegative val="0"/>
            <c:bubble3D val="0"/>
            <c:extLst>
              <c:ext xmlns:c16="http://schemas.microsoft.com/office/drawing/2014/chart" uri="{C3380CC4-5D6E-409C-BE32-E72D297353CC}">
                <c16:uniqueId val="{0000001E-CFA0-4678-B71C-3F1F2EB7F300}"/>
              </c:ext>
            </c:extLst>
          </c:dPt>
          <c:dPt>
            <c:idx val="3"/>
            <c:invertIfNegative val="0"/>
            <c:bubble3D val="0"/>
            <c:extLst>
              <c:ext xmlns:c16="http://schemas.microsoft.com/office/drawing/2014/chart" uri="{C3380CC4-5D6E-409C-BE32-E72D297353CC}">
                <c16:uniqueId val="{0000001F-CFA0-4678-B71C-3F1F2EB7F300}"/>
              </c:ext>
            </c:extLst>
          </c:dPt>
          <c:dPt>
            <c:idx val="4"/>
            <c:invertIfNegative val="0"/>
            <c:bubble3D val="0"/>
            <c:extLst>
              <c:ext xmlns:c16="http://schemas.microsoft.com/office/drawing/2014/chart" uri="{C3380CC4-5D6E-409C-BE32-E72D297353CC}">
                <c16:uniqueId val="{00000020-CFA0-4678-B71C-3F1F2EB7F300}"/>
              </c:ext>
            </c:extLst>
          </c:dPt>
          <c:dPt>
            <c:idx val="5"/>
            <c:invertIfNegative val="0"/>
            <c:bubble3D val="0"/>
            <c:extLst>
              <c:ext xmlns:c16="http://schemas.microsoft.com/office/drawing/2014/chart" uri="{C3380CC4-5D6E-409C-BE32-E72D297353CC}">
                <c16:uniqueId val="{00000021-CFA0-4678-B71C-3F1F2EB7F300}"/>
              </c:ext>
            </c:extLst>
          </c:dPt>
          <c:dPt>
            <c:idx val="6"/>
            <c:invertIfNegative val="0"/>
            <c:bubble3D val="0"/>
            <c:extLst>
              <c:ext xmlns:c16="http://schemas.microsoft.com/office/drawing/2014/chart" uri="{C3380CC4-5D6E-409C-BE32-E72D297353CC}">
                <c16:uniqueId val="{00000022-CFA0-4678-B71C-3F1F2EB7F300}"/>
              </c:ext>
            </c:extLst>
          </c:dPt>
          <c:dPt>
            <c:idx val="8"/>
            <c:invertIfNegative val="0"/>
            <c:bubble3D val="0"/>
            <c:extLst>
              <c:ext xmlns:c16="http://schemas.microsoft.com/office/drawing/2014/chart" uri="{C3380CC4-5D6E-409C-BE32-E72D297353CC}">
                <c16:uniqueId val="{00000023-CFA0-4678-B71C-3F1F2EB7F300}"/>
              </c:ext>
            </c:extLst>
          </c:dPt>
          <c:dPt>
            <c:idx val="9"/>
            <c:invertIfNegative val="0"/>
            <c:bubble3D val="0"/>
            <c:extLst>
              <c:ext xmlns:c16="http://schemas.microsoft.com/office/drawing/2014/chart" uri="{C3380CC4-5D6E-409C-BE32-E72D297353CC}">
                <c16:uniqueId val="{00000024-CFA0-4678-B71C-3F1F2EB7F300}"/>
              </c:ext>
            </c:extLst>
          </c:dPt>
          <c:dPt>
            <c:idx val="10"/>
            <c:invertIfNegative val="0"/>
            <c:bubble3D val="0"/>
            <c:extLst>
              <c:ext xmlns:c16="http://schemas.microsoft.com/office/drawing/2014/chart" uri="{C3380CC4-5D6E-409C-BE32-E72D297353CC}">
                <c16:uniqueId val="{00000025-CFA0-4678-B71C-3F1F2EB7F300}"/>
              </c:ext>
            </c:extLst>
          </c:dPt>
          <c:dPt>
            <c:idx val="11"/>
            <c:invertIfNegative val="0"/>
            <c:bubble3D val="0"/>
            <c:extLst>
              <c:ext xmlns:c16="http://schemas.microsoft.com/office/drawing/2014/chart" uri="{C3380CC4-5D6E-409C-BE32-E72D297353CC}">
                <c16:uniqueId val="{00000026-CFA0-4678-B71C-3F1F2EB7F300}"/>
              </c:ext>
            </c:extLst>
          </c:dPt>
          <c:dPt>
            <c:idx val="12"/>
            <c:invertIfNegative val="0"/>
            <c:bubble3D val="0"/>
            <c:extLst>
              <c:ext xmlns:c16="http://schemas.microsoft.com/office/drawing/2014/chart" uri="{C3380CC4-5D6E-409C-BE32-E72D297353CC}">
                <c16:uniqueId val="{00000027-CFA0-4678-B71C-3F1F2EB7F300}"/>
              </c:ext>
            </c:extLst>
          </c:dPt>
          <c:dPt>
            <c:idx val="13"/>
            <c:invertIfNegative val="0"/>
            <c:bubble3D val="0"/>
            <c:spPr>
              <a:solidFill>
                <a:srgbClr val="FFC000"/>
              </a:solidFill>
            </c:spPr>
            <c:extLst>
              <c:ext xmlns:c16="http://schemas.microsoft.com/office/drawing/2014/chart" uri="{C3380CC4-5D6E-409C-BE32-E72D297353CC}">
                <c16:uniqueId val="{00000029-CFA0-4678-B71C-3F1F2EB7F300}"/>
              </c:ext>
            </c:extLst>
          </c:dPt>
          <c:dPt>
            <c:idx val="14"/>
            <c:invertIfNegative val="0"/>
            <c:bubble3D val="0"/>
            <c:extLst>
              <c:ext xmlns:c16="http://schemas.microsoft.com/office/drawing/2014/chart" uri="{C3380CC4-5D6E-409C-BE32-E72D297353CC}">
                <c16:uniqueId val="{0000002A-CFA0-4678-B71C-3F1F2EB7F300}"/>
              </c:ext>
            </c:extLst>
          </c:dPt>
          <c:dPt>
            <c:idx val="15"/>
            <c:invertIfNegative val="0"/>
            <c:bubble3D val="0"/>
            <c:extLst>
              <c:ext xmlns:c16="http://schemas.microsoft.com/office/drawing/2014/chart" uri="{C3380CC4-5D6E-409C-BE32-E72D297353CC}">
                <c16:uniqueId val="{0000002B-CFA0-4678-B71C-3F1F2EB7F300}"/>
              </c:ext>
            </c:extLst>
          </c:dPt>
          <c:dPt>
            <c:idx val="17"/>
            <c:invertIfNegative val="0"/>
            <c:bubble3D val="0"/>
            <c:spPr>
              <a:solidFill>
                <a:srgbClr val="FFC000"/>
              </a:solidFill>
            </c:spPr>
            <c:extLst>
              <c:ext xmlns:c16="http://schemas.microsoft.com/office/drawing/2014/chart" uri="{C3380CC4-5D6E-409C-BE32-E72D297353CC}">
                <c16:uniqueId val="{0000002D-CFA0-4678-B71C-3F1F2EB7F300}"/>
              </c:ext>
            </c:extLst>
          </c:dPt>
          <c:dPt>
            <c:idx val="19"/>
            <c:invertIfNegative val="0"/>
            <c:bubble3D val="0"/>
            <c:extLst>
              <c:ext xmlns:c16="http://schemas.microsoft.com/office/drawing/2014/chart" uri="{C3380CC4-5D6E-409C-BE32-E72D297353CC}">
                <c16:uniqueId val="{0000002E-CFA0-4678-B71C-3F1F2EB7F300}"/>
              </c:ext>
            </c:extLst>
          </c:dPt>
          <c:dPt>
            <c:idx val="20"/>
            <c:invertIfNegative val="0"/>
            <c:bubble3D val="0"/>
            <c:extLst>
              <c:ext xmlns:c16="http://schemas.microsoft.com/office/drawing/2014/chart" uri="{C3380CC4-5D6E-409C-BE32-E72D297353CC}">
                <c16:uniqueId val="{0000002F-CFA0-4678-B71C-3F1F2EB7F300}"/>
              </c:ext>
            </c:extLst>
          </c:dPt>
          <c:dPt>
            <c:idx val="21"/>
            <c:invertIfNegative val="0"/>
            <c:bubble3D val="0"/>
            <c:extLst>
              <c:ext xmlns:c16="http://schemas.microsoft.com/office/drawing/2014/chart" uri="{C3380CC4-5D6E-409C-BE32-E72D297353CC}">
                <c16:uniqueId val="{00000030-CFA0-4678-B71C-3F1F2EB7F300}"/>
              </c:ext>
            </c:extLst>
          </c:dPt>
          <c:dPt>
            <c:idx val="22"/>
            <c:invertIfNegative val="0"/>
            <c:bubble3D val="0"/>
            <c:extLst>
              <c:ext xmlns:c16="http://schemas.microsoft.com/office/drawing/2014/chart" uri="{C3380CC4-5D6E-409C-BE32-E72D297353CC}">
                <c16:uniqueId val="{00000031-CFA0-4678-B71C-3F1F2EB7F300}"/>
              </c:ext>
            </c:extLst>
          </c:dPt>
          <c:dPt>
            <c:idx val="23"/>
            <c:invertIfNegative val="0"/>
            <c:bubble3D val="0"/>
            <c:extLst>
              <c:ext xmlns:c16="http://schemas.microsoft.com/office/drawing/2014/chart" uri="{C3380CC4-5D6E-409C-BE32-E72D297353CC}">
                <c16:uniqueId val="{00000032-CFA0-4678-B71C-3F1F2EB7F300}"/>
              </c:ext>
            </c:extLst>
          </c:dPt>
          <c:dPt>
            <c:idx val="24"/>
            <c:invertIfNegative val="0"/>
            <c:bubble3D val="0"/>
            <c:extLst>
              <c:ext xmlns:c16="http://schemas.microsoft.com/office/drawing/2014/chart" uri="{C3380CC4-5D6E-409C-BE32-E72D297353CC}">
                <c16:uniqueId val="{00000033-CFA0-4678-B71C-3F1F2EB7F300}"/>
              </c:ext>
            </c:extLst>
          </c:dPt>
          <c:dPt>
            <c:idx val="25"/>
            <c:invertIfNegative val="0"/>
            <c:bubble3D val="0"/>
            <c:extLst>
              <c:ext xmlns:c16="http://schemas.microsoft.com/office/drawing/2014/chart" uri="{C3380CC4-5D6E-409C-BE32-E72D297353CC}">
                <c16:uniqueId val="{00000034-CFA0-4678-B71C-3F1F2EB7F300}"/>
              </c:ext>
            </c:extLst>
          </c:dPt>
          <c:dPt>
            <c:idx val="26"/>
            <c:invertIfNegative val="0"/>
            <c:bubble3D val="0"/>
            <c:extLst>
              <c:ext xmlns:c16="http://schemas.microsoft.com/office/drawing/2014/chart" uri="{C3380CC4-5D6E-409C-BE32-E72D297353CC}">
                <c16:uniqueId val="{00000035-CFA0-4678-B71C-3F1F2EB7F300}"/>
              </c:ext>
            </c:extLst>
          </c:dPt>
          <c:dPt>
            <c:idx val="27"/>
            <c:invertIfNegative val="0"/>
            <c:bubble3D val="0"/>
            <c:extLst>
              <c:ext xmlns:c16="http://schemas.microsoft.com/office/drawing/2014/chart" uri="{C3380CC4-5D6E-409C-BE32-E72D297353CC}">
                <c16:uniqueId val="{00000036-CFA0-4678-B71C-3F1F2EB7F300}"/>
              </c:ext>
            </c:extLst>
          </c:dPt>
          <c:dPt>
            <c:idx val="30"/>
            <c:invertIfNegative val="0"/>
            <c:bubble3D val="0"/>
            <c:extLst>
              <c:ext xmlns:c16="http://schemas.microsoft.com/office/drawing/2014/chart" uri="{C3380CC4-5D6E-409C-BE32-E72D297353CC}">
                <c16:uniqueId val="{00000037-CFA0-4678-B71C-3F1F2EB7F300}"/>
              </c:ext>
            </c:extLst>
          </c:dPt>
          <c:dPt>
            <c:idx val="31"/>
            <c:invertIfNegative val="0"/>
            <c:bubble3D val="0"/>
            <c:extLst>
              <c:ext xmlns:c16="http://schemas.microsoft.com/office/drawing/2014/chart" uri="{C3380CC4-5D6E-409C-BE32-E72D297353CC}">
                <c16:uniqueId val="{00000038-CFA0-4678-B71C-3F1F2EB7F300}"/>
              </c:ext>
            </c:extLst>
          </c:dPt>
          <c:dPt>
            <c:idx val="32"/>
            <c:invertIfNegative val="0"/>
            <c:bubble3D val="0"/>
            <c:extLst>
              <c:ext xmlns:c16="http://schemas.microsoft.com/office/drawing/2014/chart" uri="{C3380CC4-5D6E-409C-BE32-E72D297353CC}">
                <c16:uniqueId val="{00000039-CFA0-4678-B71C-3F1F2EB7F300}"/>
              </c:ext>
            </c:extLst>
          </c:dPt>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FA0-4678-B71C-3F1F2EB7F300}"/>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CFA0-4678-B71C-3F1F2EB7F300}"/>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FA0-4678-B71C-3F1F2EB7F300}"/>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FA0-4678-B71C-3F1F2EB7F300}"/>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FA0-4678-B71C-3F1F2EB7F300}"/>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FA0-4678-B71C-3F1F2EB7F300}"/>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FA0-4678-B71C-3F1F2EB7F300}"/>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CFA0-4678-B71C-3F1F2EB7F300}"/>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FA0-4678-B71C-3F1F2EB7F300}"/>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CFA0-4678-B71C-3F1F2EB7F300}"/>
                </c:ext>
              </c:extLst>
            </c:dLbl>
            <c:dLbl>
              <c:idx val="13"/>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FA0-4678-B71C-3F1F2EB7F300}"/>
                </c:ext>
              </c:extLst>
            </c:dLbl>
            <c:dLbl>
              <c:idx val="1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FA0-4678-B71C-3F1F2EB7F300}"/>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FA0-4678-B71C-3F1F2EB7F300}"/>
                </c:ext>
              </c:extLst>
            </c:dLbl>
            <c:dLbl>
              <c:idx val="17"/>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CFA0-4678-B71C-3F1F2EB7F300}"/>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CFA0-4678-B71C-3F1F2EB7F300}"/>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CFA0-4678-B71C-3F1F2EB7F300}"/>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CFA0-4678-B71C-3F1F2EB7F300}"/>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CFA0-4678-B71C-3F1F2EB7F300}"/>
                </c:ext>
              </c:extLst>
            </c:dLbl>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CFA0-4678-B71C-3F1F2EB7F300}"/>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CFA0-4678-B71C-3F1F2EB7F300}"/>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CFA0-4678-B71C-3F1F2EB7F300}"/>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CFA0-4678-B71C-3F1F2EB7F300}"/>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CFA0-4678-B71C-3F1F2EB7F300}"/>
                </c:ext>
              </c:extLst>
            </c:dLbl>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CFA0-4678-B71C-3F1F2EB7F300}"/>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'F49'!$A$7:$A$39</c:f>
              <c:strCache>
                <c:ptCount val="33"/>
                <c:pt idx="0">
                  <c:v>Tamaulipas</c:v>
                </c:pt>
                <c:pt idx="1">
                  <c:v>Chihuahua</c:v>
                </c:pt>
                <c:pt idx="2">
                  <c:v>Baja California</c:v>
                </c:pt>
                <c:pt idx="3">
                  <c:v>Tlaxcala</c:v>
                </c:pt>
                <c:pt idx="4">
                  <c:v>Querétaro</c:v>
                </c:pt>
                <c:pt idx="5">
                  <c:v>Puebla</c:v>
                </c:pt>
                <c:pt idx="6">
                  <c:v>Hidalgo</c:v>
                </c:pt>
                <c:pt idx="7">
                  <c:v>Sonora</c:v>
                </c:pt>
                <c:pt idx="8">
                  <c:v>Tabasco</c:v>
                </c:pt>
                <c:pt idx="9">
                  <c:v>México</c:v>
                </c:pt>
                <c:pt idx="10">
                  <c:v>Guanajuato</c:v>
                </c:pt>
                <c:pt idx="11">
                  <c:v>Morelos</c:v>
                </c:pt>
                <c:pt idx="12">
                  <c:v>Colima</c:v>
                </c:pt>
                <c:pt idx="13">
                  <c:v>Nacional</c:v>
                </c:pt>
                <c:pt idx="14">
                  <c:v>Coahuila</c:v>
                </c:pt>
                <c:pt idx="15">
                  <c:v>Aguascalientes</c:v>
                </c:pt>
                <c:pt idx="16">
                  <c:v>Veracruz</c:v>
                </c:pt>
                <c:pt idx="17">
                  <c:v>Jalisco</c:v>
                </c:pt>
                <c:pt idx="18">
                  <c:v>Durango</c:v>
                </c:pt>
                <c:pt idx="19">
                  <c:v>Sinaloa</c:v>
                </c:pt>
                <c:pt idx="20">
                  <c:v>San Luis Potosí</c:v>
                </c:pt>
                <c:pt idx="21">
                  <c:v>Ciudad de México</c:v>
                </c:pt>
                <c:pt idx="22">
                  <c:v>Chiapas</c:v>
                </c:pt>
                <c:pt idx="23">
                  <c:v>Nayarit</c:v>
                </c:pt>
                <c:pt idx="24">
                  <c:v>Zacatecas</c:v>
                </c:pt>
                <c:pt idx="25">
                  <c:v>Michoacán</c:v>
                </c:pt>
                <c:pt idx="26">
                  <c:v>Yucatán</c:v>
                </c:pt>
                <c:pt idx="27">
                  <c:v>Baja California Sur</c:v>
                </c:pt>
                <c:pt idx="28">
                  <c:v>Nuevo León</c:v>
                </c:pt>
                <c:pt idx="29">
                  <c:v>Oaxaca</c:v>
                </c:pt>
                <c:pt idx="30">
                  <c:v>Quintana Roo</c:v>
                </c:pt>
                <c:pt idx="31">
                  <c:v>Campeche</c:v>
                </c:pt>
                <c:pt idx="32">
                  <c:v>Guerrero</c:v>
                </c:pt>
              </c:strCache>
            </c:strRef>
          </c:cat>
          <c:val>
            <c:numRef>
              <c:f>'F49'!$C$7:$C$39</c:f>
              <c:numCache>
                <c:formatCode>0.00</c:formatCode>
                <c:ptCount val="33"/>
                <c:pt idx="0">
                  <c:v>20.449532711037801</c:v>
                </c:pt>
                <c:pt idx="1">
                  <c:v>20.4593859881847</c:v>
                </c:pt>
                <c:pt idx="2">
                  <c:v>21.621742301982401</c:v>
                </c:pt>
                <c:pt idx="3">
                  <c:v>21.817421247053499</c:v>
                </c:pt>
                <c:pt idx="4">
                  <c:v>22.1222217152608</c:v>
                </c:pt>
                <c:pt idx="5">
                  <c:v>21.9180704586838</c:v>
                </c:pt>
                <c:pt idx="6">
                  <c:v>21.9028940648687</c:v>
                </c:pt>
                <c:pt idx="7">
                  <c:v>22.209251686749798</c:v>
                </c:pt>
                <c:pt idx="8">
                  <c:v>21.765953360378901</c:v>
                </c:pt>
                <c:pt idx="9">
                  <c:v>22.262797437976701</c:v>
                </c:pt>
                <c:pt idx="10">
                  <c:v>22.564021933014001</c:v>
                </c:pt>
                <c:pt idx="11">
                  <c:v>22.0603274381182</c:v>
                </c:pt>
                <c:pt idx="12">
                  <c:v>22.2228375089914</c:v>
                </c:pt>
                <c:pt idx="13">
                  <c:v>22.3590220572557</c:v>
                </c:pt>
                <c:pt idx="14">
                  <c:v>22.3765019337147</c:v>
                </c:pt>
                <c:pt idx="15">
                  <c:v>22.6169971705988</c:v>
                </c:pt>
                <c:pt idx="16">
                  <c:v>21.992752152529199</c:v>
                </c:pt>
                <c:pt idx="17">
                  <c:v>22.677796853980698</c:v>
                </c:pt>
                <c:pt idx="18">
                  <c:v>22.783432794506201</c:v>
                </c:pt>
                <c:pt idx="19">
                  <c:v>23.0963254861073</c:v>
                </c:pt>
                <c:pt idx="20">
                  <c:v>22.712634761964701</c:v>
                </c:pt>
                <c:pt idx="21">
                  <c:v>22.894427319873699</c:v>
                </c:pt>
                <c:pt idx="22">
                  <c:v>22.157995997299398</c:v>
                </c:pt>
                <c:pt idx="23">
                  <c:v>22.875180834998201</c:v>
                </c:pt>
                <c:pt idx="24">
                  <c:v>22.5443762659594</c:v>
                </c:pt>
                <c:pt idx="25">
                  <c:v>22.914384012036901</c:v>
                </c:pt>
                <c:pt idx="26">
                  <c:v>22.520460055774901</c:v>
                </c:pt>
                <c:pt idx="27">
                  <c:v>22.7065734018861</c:v>
                </c:pt>
                <c:pt idx="28">
                  <c:v>23.495447723720002</c:v>
                </c:pt>
                <c:pt idx="29">
                  <c:v>22.960005529587399</c:v>
                </c:pt>
                <c:pt idx="30">
                  <c:v>22.736062968190399</c:v>
                </c:pt>
                <c:pt idx="31">
                  <c:v>23.001271855759299</c:v>
                </c:pt>
                <c:pt idx="32">
                  <c:v>23.175827753337899</c:v>
                </c:pt>
              </c:numCache>
            </c:numRef>
          </c:val>
          <c:extLst>
            <c:ext xmlns:c16="http://schemas.microsoft.com/office/drawing/2014/chart" uri="{C3380CC4-5D6E-409C-BE32-E72D297353CC}">
              <c16:uniqueId val="{0000003A-CFA0-4678-B71C-3F1F2EB7F300}"/>
            </c:ext>
          </c:extLst>
        </c:ser>
        <c:ser>
          <c:idx val="2"/>
          <c:order val="2"/>
          <c:tx>
            <c:v>Diésel</c:v>
          </c:tx>
          <c:spPr>
            <a:solidFill>
              <a:srgbClr val="F8CBAD"/>
            </a:solidFill>
          </c:spPr>
          <c:invertIfNegative val="0"/>
          <c:dPt>
            <c:idx val="1"/>
            <c:invertIfNegative val="0"/>
            <c:bubble3D val="0"/>
            <c:extLst>
              <c:ext xmlns:c16="http://schemas.microsoft.com/office/drawing/2014/chart" uri="{C3380CC4-5D6E-409C-BE32-E72D297353CC}">
                <c16:uniqueId val="{0000003B-CFA0-4678-B71C-3F1F2EB7F300}"/>
              </c:ext>
            </c:extLst>
          </c:dPt>
          <c:dPt>
            <c:idx val="2"/>
            <c:invertIfNegative val="0"/>
            <c:bubble3D val="0"/>
            <c:extLst>
              <c:ext xmlns:c16="http://schemas.microsoft.com/office/drawing/2014/chart" uri="{C3380CC4-5D6E-409C-BE32-E72D297353CC}">
                <c16:uniqueId val="{0000003C-CFA0-4678-B71C-3F1F2EB7F300}"/>
              </c:ext>
            </c:extLst>
          </c:dPt>
          <c:dPt>
            <c:idx val="3"/>
            <c:invertIfNegative val="0"/>
            <c:bubble3D val="0"/>
            <c:extLst>
              <c:ext xmlns:c16="http://schemas.microsoft.com/office/drawing/2014/chart" uri="{C3380CC4-5D6E-409C-BE32-E72D297353CC}">
                <c16:uniqueId val="{0000003D-CFA0-4678-B71C-3F1F2EB7F300}"/>
              </c:ext>
            </c:extLst>
          </c:dPt>
          <c:dPt>
            <c:idx val="4"/>
            <c:invertIfNegative val="0"/>
            <c:bubble3D val="0"/>
            <c:extLst>
              <c:ext xmlns:c16="http://schemas.microsoft.com/office/drawing/2014/chart" uri="{C3380CC4-5D6E-409C-BE32-E72D297353CC}">
                <c16:uniqueId val="{0000003E-CFA0-4678-B71C-3F1F2EB7F300}"/>
              </c:ext>
            </c:extLst>
          </c:dPt>
          <c:dPt>
            <c:idx val="5"/>
            <c:invertIfNegative val="0"/>
            <c:bubble3D val="0"/>
            <c:extLst>
              <c:ext xmlns:c16="http://schemas.microsoft.com/office/drawing/2014/chart" uri="{C3380CC4-5D6E-409C-BE32-E72D297353CC}">
                <c16:uniqueId val="{0000003F-CFA0-4678-B71C-3F1F2EB7F300}"/>
              </c:ext>
            </c:extLst>
          </c:dPt>
          <c:dPt>
            <c:idx val="6"/>
            <c:invertIfNegative val="0"/>
            <c:bubble3D val="0"/>
            <c:extLst>
              <c:ext xmlns:c16="http://schemas.microsoft.com/office/drawing/2014/chart" uri="{C3380CC4-5D6E-409C-BE32-E72D297353CC}">
                <c16:uniqueId val="{00000040-CFA0-4678-B71C-3F1F2EB7F300}"/>
              </c:ext>
            </c:extLst>
          </c:dPt>
          <c:dPt>
            <c:idx val="8"/>
            <c:invertIfNegative val="0"/>
            <c:bubble3D val="0"/>
            <c:extLst>
              <c:ext xmlns:c16="http://schemas.microsoft.com/office/drawing/2014/chart" uri="{C3380CC4-5D6E-409C-BE32-E72D297353CC}">
                <c16:uniqueId val="{00000041-CFA0-4678-B71C-3F1F2EB7F300}"/>
              </c:ext>
            </c:extLst>
          </c:dPt>
          <c:dPt>
            <c:idx val="9"/>
            <c:invertIfNegative val="0"/>
            <c:bubble3D val="0"/>
            <c:extLst>
              <c:ext xmlns:c16="http://schemas.microsoft.com/office/drawing/2014/chart" uri="{C3380CC4-5D6E-409C-BE32-E72D297353CC}">
                <c16:uniqueId val="{00000042-CFA0-4678-B71C-3F1F2EB7F300}"/>
              </c:ext>
            </c:extLst>
          </c:dPt>
          <c:dPt>
            <c:idx val="10"/>
            <c:invertIfNegative val="0"/>
            <c:bubble3D val="0"/>
            <c:extLst>
              <c:ext xmlns:c16="http://schemas.microsoft.com/office/drawing/2014/chart" uri="{C3380CC4-5D6E-409C-BE32-E72D297353CC}">
                <c16:uniqueId val="{00000043-CFA0-4678-B71C-3F1F2EB7F300}"/>
              </c:ext>
            </c:extLst>
          </c:dPt>
          <c:dPt>
            <c:idx val="11"/>
            <c:invertIfNegative val="0"/>
            <c:bubble3D val="0"/>
            <c:extLst>
              <c:ext xmlns:c16="http://schemas.microsoft.com/office/drawing/2014/chart" uri="{C3380CC4-5D6E-409C-BE32-E72D297353CC}">
                <c16:uniqueId val="{00000044-CFA0-4678-B71C-3F1F2EB7F300}"/>
              </c:ext>
            </c:extLst>
          </c:dPt>
          <c:dPt>
            <c:idx val="12"/>
            <c:invertIfNegative val="0"/>
            <c:bubble3D val="0"/>
            <c:extLst>
              <c:ext xmlns:c16="http://schemas.microsoft.com/office/drawing/2014/chart" uri="{C3380CC4-5D6E-409C-BE32-E72D297353CC}">
                <c16:uniqueId val="{00000045-CFA0-4678-B71C-3F1F2EB7F300}"/>
              </c:ext>
            </c:extLst>
          </c:dPt>
          <c:dPt>
            <c:idx val="13"/>
            <c:invertIfNegative val="0"/>
            <c:bubble3D val="0"/>
            <c:spPr>
              <a:solidFill>
                <a:srgbClr val="C55A11"/>
              </a:solidFill>
            </c:spPr>
            <c:extLst>
              <c:ext xmlns:c16="http://schemas.microsoft.com/office/drawing/2014/chart" uri="{C3380CC4-5D6E-409C-BE32-E72D297353CC}">
                <c16:uniqueId val="{00000047-CFA0-4678-B71C-3F1F2EB7F300}"/>
              </c:ext>
            </c:extLst>
          </c:dPt>
          <c:dPt>
            <c:idx val="14"/>
            <c:invertIfNegative val="0"/>
            <c:bubble3D val="0"/>
            <c:extLst>
              <c:ext xmlns:c16="http://schemas.microsoft.com/office/drawing/2014/chart" uri="{C3380CC4-5D6E-409C-BE32-E72D297353CC}">
                <c16:uniqueId val="{00000048-CFA0-4678-B71C-3F1F2EB7F300}"/>
              </c:ext>
            </c:extLst>
          </c:dPt>
          <c:dPt>
            <c:idx val="15"/>
            <c:invertIfNegative val="0"/>
            <c:bubble3D val="0"/>
            <c:extLst>
              <c:ext xmlns:c16="http://schemas.microsoft.com/office/drawing/2014/chart" uri="{C3380CC4-5D6E-409C-BE32-E72D297353CC}">
                <c16:uniqueId val="{00000049-CFA0-4678-B71C-3F1F2EB7F300}"/>
              </c:ext>
            </c:extLst>
          </c:dPt>
          <c:dPt>
            <c:idx val="17"/>
            <c:invertIfNegative val="0"/>
            <c:bubble3D val="0"/>
            <c:spPr>
              <a:solidFill>
                <a:srgbClr val="C55A11"/>
              </a:solidFill>
            </c:spPr>
            <c:extLst>
              <c:ext xmlns:c16="http://schemas.microsoft.com/office/drawing/2014/chart" uri="{C3380CC4-5D6E-409C-BE32-E72D297353CC}">
                <c16:uniqueId val="{0000004B-CFA0-4678-B71C-3F1F2EB7F300}"/>
              </c:ext>
            </c:extLst>
          </c:dPt>
          <c:dPt>
            <c:idx val="19"/>
            <c:invertIfNegative val="0"/>
            <c:bubble3D val="0"/>
            <c:extLst>
              <c:ext xmlns:c16="http://schemas.microsoft.com/office/drawing/2014/chart" uri="{C3380CC4-5D6E-409C-BE32-E72D297353CC}">
                <c16:uniqueId val="{0000004C-CFA0-4678-B71C-3F1F2EB7F300}"/>
              </c:ext>
            </c:extLst>
          </c:dPt>
          <c:dPt>
            <c:idx val="20"/>
            <c:invertIfNegative val="0"/>
            <c:bubble3D val="0"/>
            <c:extLst>
              <c:ext xmlns:c16="http://schemas.microsoft.com/office/drawing/2014/chart" uri="{C3380CC4-5D6E-409C-BE32-E72D297353CC}">
                <c16:uniqueId val="{0000004D-CFA0-4678-B71C-3F1F2EB7F300}"/>
              </c:ext>
            </c:extLst>
          </c:dPt>
          <c:dPt>
            <c:idx val="21"/>
            <c:invertIfNegative val="0"/>
            <c:bubble3D val="0"/>
            <c:extLst>
              <c:ext xmlns:c16="http://schemas.microsoft.com/office/drawing/2014/chart" uri="{C3380CC4-5D6E-409C-BE32-E72D297353CC}">
                <c16:uniqueId val="{0000004E-CFA0-4678-B71C-3F1F2EB7F300}"/>
              </c:ext>
            </c:extLst>
          </c:dPt>
          <c:dPt>
            <c:idx val="22"/>
            <c:invertIfNegative val="0"/>
            <c:bubble3D val="0"/>
            <c:extLst>
              <c:ext xmlns:c16="http://schemas.microsoft.com/office/drawing/2014/chart" uri="{C3380CC4-5D6E-409C-BE32-E72D297353CC}">
                <c16:uniqueId val="{0000004F-CFA0-4678-B71C-3F1F2EB7F300}"/>
              </c:ext>
            </c:extLst>
          </c:dPt>
          <c:dPt>
            <c:idx val="23"/>
            <c:invertIfNegative val="0"/>
            <c:bubble3D val="0"/>
            <c:extLst>
              <c:ext xmlns:c16="http://schemas.microsoft.com/office/drawing/2014/chart" uri="{C3380CC4-5D6E-409C-BE32-E72D297353CC}">
                <c16:uniqueId val="{00000050-CFA0-4678-B71C-3F1F2EB7F300}"/>
              </c:ext>
            </c:extLst>
          </c:dPt>
          <c:dPt>
            <c:idx val="24"/>
            <c:invertIfNegative val="0"/>
            <c:bubble3D val="0"/>
            <c:extLst>
              <c:ext xmlns:c16="http://schemas.microsoft.com/office/drawing/2014/chart" uri="{C3380CC4-5D6E-409C-BE32-E72D297353CC}">
                <c16:uniqueId val="{00000051-CFA0-4678-B71C-3F1F2EB7F300}"/>
              </c:ext>
            </c:extLst>
          </c:dPt>
          <c:dPt>
            <c:idx val="25"/>
            <c:invertIfNegative val="0"/>
            <c:bubble3D val="0"/>
            <c:extLst>
              <c:ext xmlns:c16="http://schemas.microsoft.com/office/drawing/2014/chart" uri="{C3380CC4-5D6E-409C-BE32-E72D297353CC}">
                <c16:uniqueId val="{00000052-CFA0-4678-B71C-3F1F2EB7F300}"/>
              </c:ext>
            </c:extLst>
          </c:dPt>
          <c:dPt>
            <c:idx val="26"/>
            <c:invertIfNegative val="0"/>
            <c:bubble3D val="0"/>
            <c:extLst>
              <c:ext xmlns:c16="http://schemas.microsoft.com/office/drawing/2014/chart" uri="{C3380CC4-5D6E-409C-BE32-E72D297353CC}">
                <c16:uniqueId val="{00000053-CFA0-4678-B71C-3F1F2EB7F300}"/>
              </c:ext>
            </c:extLst>
          </c:dPt>
          <c:dPt>
            <c:idx val="27"/>
            <c:invertIfNegative val="0"/>
            <c:bubble3D val="0"/>
            <c:extLst>
              <c:ext xmlns:c16="http://schemas.microsoft.com/office/drawing/2014/chart" uri="{C3380CC4-5D6E-409C-BE32-E72D297353CC}">
                <c16:uniqueId val="{00000054-CFA0-4678-B71C-3F1F2EB7F300}"/>
              </c:ext>
            </c:extLst>
          </c:dPt>
          <c:dPt>
            <c:idx val="30"/>
            <c:invertIfNegative val="0"/>
            <c:bubble3D val="0"/>
            <c:extLst>
              <c:ext xmlns:c16="http://schemas.microsoft.com/office/drawing/2014/chart" uri="{C3380CC4-5D6E-409C-BE32-E72D297353CC}">
                <c16:uniqueId val="{00000055-CFA0-4678-B71C-3F1F2EB7F300}"/>
              </c:ext>
            </c:extLst>
          </c:dPt>
          <c:dPt>
            <c:idx val="32"/>
            <c:invertIfNegative val="0"/>
            <c:bubble3D val="0"/>
            <c:extLst>
              <c:ext xmlns:c16="http://schemas.microsoft.com/office/drawing/2014/chart" uri="{C3380CC4-5D6E-409C-BE32-E72D297353CC}">
                <c16:uniqueId val="{00000056-CFA0-4678-B71C-3F1F2EB7F300}"/>
              </c:ext>
            </c:extLst>
          </c:dPt>
          <c:dLbls>
            <c:dLbl>
              <c:idx val="13"/>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6="http://schemas.microsoft.com/office/drawing/2014/chart" uri="{C3380CC4-5D6E-409C-BE32-E72D297353CC}">
                  <c16:uniqueId val="{00000047-CFA0-4678-B71C-3F1F2EB7F300}"/>
                </c:ext>
              </c:extLst>
            </c:dLbl>
            <c:dLbl>
              <c:idx val="17"/>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6="http://schemas.microsoft.com/office/drawing/2014/chart" uri="{C3380CC4-5D6E-409C-BE32-E72D297353CC}">
                  <c16:uniqueId val="{0000004B-CFA0-4678-B71C-3F1F2EB7F300}"/>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'F49'!$A$7:$A$39</c:f>
              <c:strCache>
                <c:ptCount val="33"/>
                <c:pt idx="0">
                  <c:v>Tamaulipas</c:v>
                </c:pt>
                <c:pt idx="1">
                  <c:v>Chihuahua</c:v>
                </c:pt>
                <c:pt idx="2">
                  <c:v>Baja California</c:v>
                </c:pt>
                <c:pt idx="3">
                  <c:v>Tlaxcala</c:v>
                </c:pt>
                <c:pt idx="4">
                  <c:v>Querétaro</c:v>
                </c:pt>
                <c:pt idx="5">
                  <c:v>Puebla</c:v>
                </c:pt>
                <c:pt idx="6">
                  <c:v>Hidalgo</c:v>
                </c:pt>
                <c:pt idx="7">
                  <c:v>Sonora</c:v>
                </c:pt>
                <c:pt idx="8">
                  <c:v>Tabasco</c:v>
                </c:pt>
                <c:pt idx="9">
                  <c:v>México</c:v>
                </c:pt>
                <c:pt idx="10">
                  <c:v>Guanajuato</c:v>
                </c:pt>
                <c:pt idx="11">
                  <c:v>Morelos</c:v>
                </c:pt>
                <c:pt idx="12">
                  <c:v>Colima</c:v>
                </c:pt>
                <c:pt idx="13">
                  <c:v>Nacional</c:v>
                </c:pt>
                <c:pt idx="14">
                  <c:v>Coahuila</c:v>
                </c:pt>
                <c:pt idx="15">
                  <c:v>Aguascalientes</c:v>
                </c:pt>
                <c:pt idx="16">
                  <c:v>Veracruz</c:v>
                </c:pt>
                <c:pt idx="17">
                  <c:v>Jalisco</c:v>
                </c:pt>
                <c:pt idx="18">
                  <c:v>Durango</c:v>
                </c:pt>
                <c:pt idx="19">
                  <c:v>Sinaloa</c:v>
                </c:pt>
                <c:pt idx="20">
                  <c:v>San Luis Potosí</c:v>
                </c:pt>
                <c:pt idx="21">
                  <c:v>Ciudad de México</c:v>
                </c:pt>
                <c:pt idx="22">
                  <c:v>Chiapas</c:v>
                </c:pt>
                <c:pt idx="23">
                  <c:v>Nayarit</c:v>
                </c:pt>
                <c:pt idx="24">
                  <c:v>Zacatecas</c:v>
                </c:pt>
                <c:pt idx="25">
                  <c:v>Michoacán</c:v>
                </c:pt>
                <c:pt idx="26">
                  <c:v>Yucatán</c:v>
                </c:pt>
                <c:pt idx="27">
                  <c:v>Baja California Sur</c:v>
                </c:pt>
                <c:pt idx="28">
                  <c:v>Nuevo León</c:v>
                </c:pt>
                <c:pt idx="29">
                  <c:v>Oaxaca</c:v>
                </c:pt>
                <c:pt idx="30">
                  <c:v>Quintana Roo</c:v>
                </c:pt>
                <c:pt idx="31">
                  <c:v>Campeche</c:v>
                </c:pt>
                <c:pt idx="32">
                  <c:v>Guerrero</c:v>
                </c:pt>
              </c:strCache>
            </c:strRef>
          </c:cat>
          <c:val>
            <c:numRef>
              <c:f>'F49'!$D$7:$D$39</c:f>
              <c:numCache>
                <c:formatCode>0.00</c:formatCode>
                <c:ptCount val="33"/>
                <c:pt idx="0">
                  <c:v>21.2141532866791</c:v>
                </c:pt>
                <c:pt idx="1">
                  <c:v>21.4123892597466</c:v>
                </c:pt>
                <c:pt idx="2">
                  <c:v>20.763689317668199</c:v>
                </c:pt>
                <c:pt idx="3">
                  <c:v>21.078541161807401</c:v>
                </c:pt>
                <c:pt idx="4">
                  <c:v>21.068147389242899</c:v>
                </c:pt>
                <c:pt idx="5">
                  <c:v>21.224824725399198</c:v>
                </c:pt>
                <c:pt idx="6">
                  <c:v>21.455254848805399</c:v>
                </c:pt>
                <c:pt idx="7">
                  <c:v>22.033716595397699</c:v>
                </c:pt>
                <c:pt idx="8">
                  <c:v>21.6396636100127</c:v>
                </c:pt>
                <c:pt idx="9">
                  <c:v>21.492638606449901</c:v>
                </c:pt>
                <c:pt idx="10">
                  <c:v>21.424439415514598</c:v>
                </c:pt>
                <c:pt idx="11">
                  <c:v>21.612264781264098</c:v>
                </c:pt>
                <c:pt idx="12">
                  <c:v>21.8520243862116</c:v>
                </c:pt>
                <c:pt idx="13">
                  <c:v>21.708185384478099</c:v>
                </c:pt>
                <c:pt idx="14">
                  <c:v>21.683388315117099</c:v>
                </c:pt>
                <c:pt idx="15">
                  <c:v>21.5114974075018</c:v>
                </c:pt>
                <c:pt idx="16">
                  <c:v>21.936003757818401</c:v>
                </c:pt>
                <c:pt idx="17">
                  <c:v>21.6736414388951</c:v>
                </c:pt>
                <c:pt idx="18">
                  <c:v>21.755219766454299</c:v>
                </c:pt>
                <c:pt idx="19">
                  <c:v>21.367520026253299</c:v>
                </c:pt>
                <c:pt idx="20">
                  <c:v>21.820337713698802</c:v>
                </c:pt>
                <c:pt idx="21">
                  <c:v>21.846322718454399</c:v>
                </c:pt>
                <c:pt idx="22">
                  <c:v>22.205006485460601</c:v>
                </c:pt>
                <c:pt idx="23">
                  <c:v>22.050616102612501</c:v>
                </c:pt>
                <c:pt idx="24">
                  <c:v>21.592070781201802</c:v>
                </c:pt>
                <c:pt idx="25">
                  <c:v>22.2020137055293</c:v>
                </c:pt>
                <c:pt idx="26">
                  <c:v>22.433054066850701</c:v>
                </c:pt>
                <c:pt idx="27">
                  <c:v>22.179886812654399</c:v>
                </c:pt>
                <c:pt idx="28">
                  <c:v>21.702462260010201</c:v>
                </c:pt>
                <c:pt idx="29">
                  <c:v>22.797386142324299</c:v>
                </c:pt>
                <c:pt idx="30">
                  <c:v>22.7977854450919</c:v>
                </c:pt>
                <c:pt idx="31">
                  <c:v>22.995867331963002</c:v>
                </c:pt>
                <c:pt idx="32">
                  <c:v>23.126678206089998</c:v>
                </c:pt>
              </c:numCache>
            </c:numRef>
          </c:val>
          <c:extLst>
            <c:ext xmlns:c16="http://schemas.microsoft.com/office/drawing/2014/chart" uri="{C3380CC4-5D6E-409C-BE32-E72D297353CC}">
              <c16:uniqueId val="{00000057-CFA0-4678-B71C-3F1F2EB7F300}"/>
            </c:ext>
          </c:extLst>
        </c:ser>
        <c:dLbls>
          <c:showLegendKey val="0"/>
          <c:showVal val="0"/>
          <c:showCatName val="0"/>
          <c:showSerName val="0"/>
          <c:showPercent val="0"/>
          <c:showBubbleSize val="0"/>
        </c:dLbls>
        <c:gapWidth val="50"/>
        <c:overlap val="100"/>
        <c:axId val="127001344"/>
        <c:axId val="127002880"/>
      </c:barChart>
      <c:catAx>
        <c:axId val="127001344"/>
        <c:scaling>
          <c:orientation val="minMax"/>
        </c:scaling>
        <c:delete val="0"/>
        <c:axPos val="l"/>
        <c:numFmt formatCode="General" sourceLinked="0"/>
        <c:majorTickMark val="out"/>
        <c:minorTickMark val="none"/>
        <c:tickLblPos val="nextTo"/>
        <c:crossAx val="127002880"/>
        <c:crosses val="autoZero"/>
        <c:auto val="1"/>
        <c:lblAlgn val="ctr"/>
        <c:lblOffset val="100"/>
        <c:noMultiLvlLbl val="0"/>
      </c:catAx>
      <c:valAx>
        <c:axId val="127002880"/>
        <c:scaling>
          <c:orientation val="minMax"/>
          <c:min val="0"/>
        </c:scaling>
        <c:delete val="1"/>
        <c:axPos val="b"/>
        <c:numFmt formatCode="0.00" sourceLinked="1"/>
        <c:majorTickMark val="out"/>
        <c:minorTickMark val="none"/>
        <c:tickLblPos val="nextTo"/>
        <c:crossAx val="127001344"/>
        <c:crosses val="autoZero"/>
        <c:crossBetween val="between"/>
      </c:valAx>
      <c:spPr>
        <a:noFill/>
        <a:ln w="25400">
          <a:noFill/>
        </a:ln>
      </c:spPr>
    </c:plotArea>
    <c:legend>
      <c:legendPos val="b"/>
      <c:overlay val="0"/>
    </c:legend>
    <c:plotVisOnly val="1"/>
    <c:dispBlanksAs val="gap"/>
    <c:showDLblsOverMax val="0"/>
  </c:chart>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'F50'!$A$11</c:f>
              <c:strCache>
                <c:ptCount val="1"/>
                <c:pt idx="0">
                  <c:v>Contrataciones</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'F50'!$B$8:$E$9</c:f>
              <c:multiLvlStrCache>
                <c:ptCount val="4"/>
                <c:lvl>
                  <c:pt idx="0">
                    <c:v>Septiembre</c:v>
                  </c:pt>
                  <c:pt idx="1">
                    <c:v>Septiembre</c:v>
                  </c:pt>
                  <c:pt idx="2">
                    <c:v>Octubre</c:v>
                  </c:pt>
                  <c:pt idx="3">
                    <c:v>Octubre</c:v>
                  </c:pt>
                </c:lvl>
                <c:lvl>
                  <c:pt idx="0">
                    <c:v>Nacional</c:v>
                  </c:pt>
                  <c:pt idx="1">
                    <c:v>Jalisco</c:v>
                  </c:pt>
                  <c:pt idx="2">
                    <c:v>Nacional</c:v>
                  </c:pt>
                  <c:pt idx="3">
                    <c:v>Jalisco</c:v>
                  </c:pt>
                </c:lvl>
              </c:multiLvlStrCache>
            </c:multiLvlStrRef>
          </c:cat>
          <c:val>
            <c:numRef>
              <c:f>'F50'!$B$11:$E$11</c:f>
              <c:numCache>
                <c:formatCode>#,##0</c:formatCode>
                <c:ptCount val="4"/>
                <c:pt idx="0">
                  <c:v>1992097</c:v>
                </c:pt>
                <c:pt idx="1">
                  <c:v>165380</c:v>
                </c:pt>
                <c:pt idx="2">
                  <c:v>1587186</c:v>
                </c:pt>
                <c:pt idx="3">
                  <c:v>136368</c:v>
                </c:pt>
              </c:numCache>
            </c:numRef>
          </c:val>
          <c:extLst>
            <c:ext xmlns:c16="http://schemas.microsoft.com/office/drawing/2014/chart" uri="{C3380CC4-5D6E-409C-BE32-E72D297353CC}">
              <c16:uniqueId val="{00000000-F9D3-4CC9-88C6-7DFF4CC1C7ED}"/>
            </c:ext>
          </c:extLst>
        </c:ser>
        <c:ser>
          <c:idx val="2"/>
          <c:order val="2"/>
          <c:tx>
            <c:strRef>
              <c:f>'F50'!$A$12</c:f>
              <c:strCache>
                <c:ptCount val="1"/>
                <c:pt idx="0">
                  <c:v>Separaciones</c:v>
                </c:pt>
              </c:strCache>
            </c:strRef>
          </c:tx>
          <c:spPr>
            <a:solidFill>
              <a:schemeClr val="bg1">
                <a:lumMod val="50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'F50'!$B$8:$E$9</c:f>
              <c:multiLvlStrCache>
                <c:ptCount val="4"/>
                <c:lvl>
                  <c:pt idx="0">
                    <c:v>Septiembre</c:v>
                  </c:pt>
                  <c:pt idx="1">
                    <c:v>Septiembre</c:v>
                  </c:pt>
                  <c:pt idx="2">
                    <c:v>Octubre</c:v>
                  </c:pt>
                  <c:pt idx="3">
                    <c:v>Octubre</c:v>
                  </c:pt>
                </c:lvl>
                <c:lvl>
                  <c:pt idx="0">
                    <c:v>Nacional</c:v>
                  </c:pt>
                  <c:pt idx="1">
                    <c:v>Jalisco</c:v>
                  </c:pt>
                  <c:pt idx="2">
                    <c:v>Nacional</c:v>
                  </c:pt>
                  <c:pt idx="3">
                    <c:v>Jalisco</c:v>
                  </c:pt>
                </c:lvl>
              </c:multiLvlStrCache>
            </c:multiLvlStrRef>
          </c:cat>
          <c:val>
            <c:numRef>
              <c:f>'F50'!$B$12:$E$12</c:f>
              <c:numCache>
                <c:formatCode>#,##0</c:formatCode>
                <c:ptCount val="4"/>
                <c:pt idx="0">
                  <c:v>1818001</c:v>
                </c:pt>
                <c:pt idx="1">
                  <c:v>155624</c:v>
                </c:pt>
                <c:pt idx="2">
                  <c:v>1414518</c:v>
                </c:pt>
                <c:pt idx="3">
                  <c:v>125864</c:v>
                </c:pt>
              </c:numCache>
            </c:numRef>
          </c:val>
          <c:extLst>
            <c:ext xmlns:c16="http://schemas.microsoft.com/office/drawing/2014/chart" uri="{C3380CC4-5D6E-409C-BE32-E72D297353CC}">
              <c16:uniqueId val="{00000001-F9D3-4CC9-88C6-7DFF4CC1C7ED}"/>
            </c:ext>
          </c:extLst>
        </c:ser>
        <c:dLbls>
          <c:showLegendKey val="0"/>
          <c:showVal val="0"/>
          <c:showCatName val="0"/>
          <c:showSerName val="0"/>
          <c:showPercent val="0"/>
          <c:showBubbleSize val="0"/>
        </c:dLbls>
        <c:gapWidth val="33"/>
        <c:overlap val="-27"/>
        <c:axId val="881025071"/>
        <c:axId val="881017583"/>
        <c:extLst>
          <c:ext xmlns:c15="http://schemas.microsoft.com/office/drawing/2012/chart" uri="{02D57815-91ED-43cb-92C2-25804820EDAC}">
            <c15:filteredBarSeries>
              <c15:ser>
                <c:idx val="0"/>
                <c:order val="0"/>
                <c:tx>
                  <c:strRef>
                    <c:extLst>
                      <c:ext uri="{02D57815-91ED-43cb-92C2-25804820EDAC}">
                        <c15:formulaRef>
                          <c15:sqref>'F50'!$A$10</c15:sqref>
                        </c15:formulaRef>
                      </c:ext>
                    </c:extLst>
                    <c:strCache>
                      <c:ptCount val="1"/>
                      <c:pt idx="0">
                        <c:v>Trabajadores asegurados</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ormulaRef>
                          <c15:sqref>'F50'!$B$8:$E$9</c15:sqref>
                        </c15:formulaRef>
                      </c:ext>
                    </c:extLst>
                    <c:multiLvlStrCache>
                      <c:ptCount val="4"/>
                      <c:lvl>
                        <c:pt idx="0">
                          <c:v>Septiembre</c:v>
                        </c:pt>
                        <c:pt idx="1">
                          <c:v>Septiembre</c:v>
                        </c:pt>
                        <c:pt idx="2">
                          <c:v>Octubre</c:v>
                        </c:pt>
                        <c:pt idx="3">
                          <c:v>Octubre</c:v>
                        </c:pt>
                      </c:lvl>
                      <c:lvl>
                        <c:pt idx="0">
                          <c:v>Nacional</c:v>
                        </c:pt>
                        <c:pt idx="1">
                          <c:v>Jalisco</c:v>
                        </c:pt>
                        <c:pt idx="2">
                          <c:v>Nacional</c:v>
                        </c:pt>
                        <c:pt idx="3">
                          <c:v>Jalisco</c:v>
                        </c:pt>
                      </c:lvl>
                    </c:multiLvlStrCache>
                  </c:multiLvlStrRef>
                </c:cat>
                <c:val>
                  <c:numRef>
                    <c:extLst>
                      <c:ext uri="{02D57815-91ED-43cb-92C2-25804820EDAC}">
                        <c15:formulaRef>
                          <c15:sqref>'F50'!$B$10:$E$10</c15:sqref>
                        </c15:formulaRef>
                      </c:ext>
                    </c:extLst>
                    <c:numCache>
                      <c:formatCode>#,##0</c:formatCode>
                      <c:ptCount val="4"/>
                      <c:pt idx="0">
                        <c:v>20594919</c:v>
                      </c:pt>
                      <c:pt idx="1">
                        <c:v>1847731</c:v>
                      </c:pt>
                      <c:pt idx="2">
                        <c:v>20767587</c:v>
                      </c:pt>
                      <c:pt idx="3">
                        <c:v>1858235</c:v>
                      </c:pt>
                    </c:numCache>
                  </c:numRef>
                </c:val>
                <c:extLst>
                  <c:ext xmlns:c16="http://schemas.microsoft.com/office/drawing/2014/chart" uri="{C3380CC4-5D6E-409C-BE32-E72D297353CC}">
                    <c16:uniqueId val="{00000002-F9D3-4CC9-88C6-7DFF4CC1C7ED}"/>
                  </c:ext>
                </c:extLst>
              </c15:ser>
            </c15:filteredBarSeries>
          </c:ext>
        </c:extLst>
      </c:barChart>
      <c:catAx>
        <c:axId val="8810250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881017583"/>
        <c:crosses val="autoZero"/>
        <c:auto val="1"/>
        <c:lblAlgn val="ctr"/>
        <c:lblOffset val="100"/>
        <c:noMultiLvlLbl val="0"/>
      </c:catAx>
      <c:valAx>
        <c:axId val="881017583"/>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8810250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'F51'!$A$15</c:f>
              <c:strCache>
                <c:ptCount val="1"/>
                <c:pt idx="0">
                  <c:v>Jalisco</c:v>
                </c:pt>
              </c:strCache>
            </c:strRef>
          </c:tx>
          <c:spPr>
            <a:solidFill>
              <a:schemeClr val="bg1">
                <a:lumMod val="50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'F51'!$B$14:$C$14</c:f>
              <c:strCache>
                <c:ptCount val="2"/>
                <c:pt idx="0">
                  <c:v>Contrataciones</c:v>
                </c:pt>
                <c:pt idx="1">
                  <c:v>Separaciones</c:v>
                </c:pt>
              </c:strCache>
            </c:strRef>
          </c:cat>
          <c:val>
            <c:numRef>
              <c:f>'F51'!$B$15:$C$15</c:f>
              <c:numCache>
                <c:formatCode>0.00%</c:formatCode>
                <c:ptCount val="2"/>
                <c:pt idx="0">
                  <c:v>-0.1754262909662595</c:v>
                </c:pt>
                <c:pt idx="1">
                  <c:v>0.52693029352799048</c:v>
                </c:pt>
              </c:numCache>
            </c:numRef>
          </c:val>
          <c:extLst>
            <c:ext xmlns:c16="http://schemas.microsoft.com/office/drawing/2014/chart" uri="{C3380CC4-5D6E-409C-BE32-E72D297353CC}">
              <c16:uniqueId val="{00000000-665E-4612-9EE8-3BD6672E71D0}"/>
            </c:ext>
          </c:extLst>
        </c:ser>
        <c:ser>
          <c:idx val="1"/>
          <c:order val="1"/>
          <c:tx>
            <c:strRef>
              <c:f>'F51'!$A$16</c:f>
              <c:strCache>
                <c:ptCount val="1"/>
                <c:pt idx="0">
                  <c:v>Nacional</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'F51'!$B$14:$C$14</c:f>
              <c:strCache>
                <c:ptCount val="2"/>
                <c:pt idx="0">
                  <c:v>Contrataciones</c:v>
                </c:pt>
                <c:pt idx="1">
                  <c:v>Separaciones</c:v>
                </c:pt>
              </c:strCache>
            </c:strRef>
          </c:cat>
          <c:val>
            <c:numRef>
              <c:f>'F51'!$B$16:$C$16</c:f>
              <c:numCache>
                <c:formatCode>0.00%</c:formatCode>
                <c:ptCount val="2"/>
                <c:pt idx="0">
                  <c:v>-0.2032586766608252</c:v>
                </c:pt>
                <c:pt idx="1">
                  <c:v>-0.22193772170642367</c:v>
                </c:pt>
              </c:numCache>
            </c:numRef>
          </c:val>
          <c:extLst>
            <c:ext xmlns:c16="http://schemas.microsoft.com/office/drawing/2014/chart" uri="{C3380CC4-5D6E-409C-BE32-E72D297353CC}">
              <c16:uniqueId val="{00000001-665E-4612-9EE8-3BD6672E71D0}"/>
            </c:ext>
          </c:extLst>
        </c:ser>
        <c:dLbls>
          <c:showLegendKey val="0"/>
          <c:showVal val="0"/>
          <c:showCatName val="0"/>
          <c:showSerName val="0"/>
          <c:showPercent val="0"/>
          <c:showBubbleSize val="0"/>
        </c:dLbls>
        <c:gapWidth val="219"/>
        <c:overlap val="-27"/>
        <c:axId val="881026319"/>
        <c:axId val="881028399"/>
      </c:barChart>
      <c:catAx>
        <c:axId val="881026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881028399"/>
        <c:crosses val="autoZero"/>
        <c:auto val="1"/>
        <c:lblAlgn val="ctr"/>
        <c:lblOffset val="100"/>
        <c:noMultiLvlLbl val="0"/>
      </c:catAx>
      <c:valAx>
        <c:axId val="881028399"/>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8810263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lrMapOvr bg1="lt1" tx1="dk1" bg2="lt2" tx2="dk2" accent1="accent1" accent2="accent2" accent3="accent3" accent4="accent4" accent5="accent5" accent6="accent6" hlink="hlink" folHlink="folHlink"/>
  <c:chart>
    <c:title>
      <c:tx>
        <c:rich>
          <a:bodyPr/>
          <a:lstStyle/>
          <a:p>
            <a:pPr>
              <a:defRPr/>
            </a:pPr>
            <a:r>
              <a:rPr lang="es-MX"/>
              <a:t>Preliminares</a:t>
            </a:r>
          </a:p>
        </c:rich>
      </c:tx>
      <c:overlay val="0"/>
    </c:title>
    <c:autoTitleDeleted val="0"/>
    <c:plotArea>
      <c:layout/>
      <c:barChart>
        <c:barDir val="col"/>
        <c:grouping val="clustered"/>
        <c:varyColors val="0"/>
        <c:ser>
          <c:idx val="0"/>
          <c:order val="0"/>
          <c:tx>
            <c:strRef>
              <c:f>'F7'!$C$6</c:f>
              <c:strCache>
                <c:ptCount val="1"/>
                <c:pt idx="0">
                  <c:v>Nuevas inversiones</c:v>
                </c:pt>
              </c:strCache>
            </c:strRef>
          </c:tx>
          <c:spPr>
            <a:solidFill>
              <a:srgbClr val="AFB7BC"/>
            </a:solidFill>
          </c:spPr>
          <c:invertIfNegative val="0"/>
          <c:dPt>
            <c:idx val="5"/>
            <c:invertIfNegative val="0"/>
            <c:bubble3D val="0"/>
            <c:extLst>
              <c:ext xmlns:c16="http://schemas.microsoft.com/office/drawing/2014/chart" uri="{C3380CC4-5D6E-409C-BE32-E72D297353CC}">
                <c16:uniqueId val="{00000000-3A26-4E3E-9707-CF9A3395F5F3}"/>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'F7'!$A$8:$B$10</c:f>
              <c:multiLvlStrCache>
                <c:ptCount val="3"/>
                <c:lvl>
                  <c:pt idx="0">
                    <c:v>3er timestre</c:v>
                  </c:pt>
                  <c:pt idx="1">
                    <c:v>3er timestre</c:v>
                  </c:pt>
                  <c:pt idx="2">
                    <c:v>3er timestre</c:v>
                  </c:pt>
                </c:lvl>
                <c:lvl>
                  <c:pt idx="0">
                    <c:v>2019</c:v>
                  </c:pt>
                  <c:pt idx="1">
                    <c:v>2020</c:v>
                  </c:pt>
                  <c:pt idx="2">
                    <c:v>2021</c:v>
                  </c:pt>
                </c:lvl>
              </c:multiLvlStrCache>
            </c:multiLvlStrRef>
          </c:cat>
          <c:val>
            <c:numRef>
              <c:f>'F7'!$C$8:$C$10</c:f>
              <c:numCache>
                <c:formatCode>#,##0.0</c:formatCode>
                <c:ptCount val="3"/>
                <c:pt idx="0">
                  <c:v>170.24694411048694</c:v>
                </c:pt>
                <c:pt idx="1">
                  <c:v>103.46581482999999</c:v>
                </c:pt>
                <c:pt idx="2">
                  <c:v>69.49121122999999</c:v>
                </c:pt>
              </c:numCache>
            </c:numRef>
          </c:val>
          <c:extLst>
            <c:ext xmlns:c16="http://schemas.microsoft.com/office/drawing/2014/chart" uri="{C3380CC4-5D6E-409C-BE32-E72D297353CC}">
              <c16:uniqueId val="{00000001-3A26-4E3E-9707-CF9A3395F5F3}"/>
            </c:ext>
          </c:extLst>
        </c:ser>
        <c:ser>
          <c:idx val="1"/>
          <c:order val="1"/>
          <c:tx>
            <c:strRef>
              <c:f>'F7'!$D$6</c:f>
              <c:strCache>
                <c:ptCount val="1"/>
                <c:pt idx="0">
                  <c:v>Reinversión de utilidades</c:v>
                </c:pt>
              </c:strCache>
            </c:strRef>
          </c:tx>
          <c:spPr>
            <a:solidFill>
              <a:srgbClr val="BF9000"/>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'F7'!$A$8:$B$10</c:f>
              <c:multiLvlStrCache>
                <c:ptCount val="3"/>
                <c:lvl>
                  <c:pt idx="0">
                    <c:v>3er timestre</c:v>
                  </c:pt>
                  <c:pt idx="1">
                    <c:v>3er timestre</c:v>
                  </c:pt>
                  <c:pt idx="2">
                    <c:v>3er timestre</c:v>
                  </c:pt>
                </c:lvl>
                <c:lvl>
                  <c:pt idx="0">
                    <c:v>2019</c:v>
                  </c:pt>
                  <c:pt idx="1">
                    <c:v>2020</c:v>
                  </c:pt>
                  <c:pt idx="2">
                    <c:v>2021</c:v>
                  </c:pt>
                </c:lvl>
              </c:multiLvlStrCache>
            </c:multiLvlStrRef>
          </c:cat>
          <c:val>
            <c:numRef>
              <c:f>'F7'!$D$8:$D$10</c:f>
              <c:numCache>
                <c:formatCode>#,##0.0</c:formatCode>
                <c:ptCount val="3"/>
                <c:pt idx="0">
                  <c:v>16.05118534</c:v>
                </c:pt>
                <c:pt idx="1">
                  <c:v>34.037625399999996</c:v>
                </c:pt>
                <c:pt idx="2">
                  <c:v>-9.691763739999999</c:v>
                </c:pt>
              </c:numCache>
            </c:numRef>
          </c:val>
          <c:extLst>
            <c:ext xmlns:c16="http://schemas.microsoft.com/office/drawing/2014/chart" uri="{C3380CC4-5D6E-409C-BE32-E72D297353CC}">
              <c16:uniqueId val="{00000002-3A26-4E3E-9707-CF9A3395F5F3}"/>
            </c:ext>
          </c:extLst>
        </c:ser>
        <c:ser>
          <c:idx val="2"/>
          <c:order val="2"/>
          <c:tx>
            <c:strRef>
              <c:f>'F7'!$E$6</c:f>
              <c:strCache>
                <c:ptCount val="1"/>
                <c:pt idx="0">
                  <c:v>Cuentas entre compañías</c:v>
                </c:pt>
              </c:strCache>
            </c:strRef>
          </c:tx>
          <c:spPr>
            <a:solidFill>
              <a:srgbClr val="FFE699"/>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'F7'!$A$8:$B$10</c:f>
              <c:multiLvlStrCache>
                <c:ptCount val="3"/>
                <c:lvl>
                  <c:pt idx="0">
                    <c:v>3er timestre</c:v>
                  </c:pt>
                  <c:pt idx="1">
                    <c:v>3er timestre</c:v>
                  </c:pt>
                  <c:pt idx="2">
                    <c:v>3er timestre</c:v>
                  </c:pt>
                </c:lvl>
                <c:lvl>
                  <c:pt idx="0">
                    <c:v>2019</c:v>
                  </c:pt>
                  <c:pt idx="1">
                    <c:v>2020</c:v>
                  </c:pt>
                  <c:pt idx="2">
                    <c:v>2021</c:v>
                  </c:pt>
                </c:lvl>
              </c:multiLvlStrCache>
            </c:multiLvlStrRef>
          </c:cat>
          <c:val>
            <c:numRef>
              <c:f>'F7'!$E$8:$E$10</c:f>
              <c:numCache>
                <c:formatCode>#,##0.0</c:formatCode>
                <c:ptCount val="3"/>
                <c:pt idx="0">
                  <c:v>-24.743998830000027</c:v>
                </c:pt>
                <c:pt idx="1">
                  <c:v>-76.753026829999982</c:v>
                </c:pt>
                <c:pt idx="2">
                  <c:v>149.62179049999992</c:v>
                </c:pt>
              </c:numCache>
            </c:numRef>
          </c:val>
          <c:extLst>
            <c:ext xmlns:c16="http://schemas.microsoft.com/office/drawing/2014/chart" uri="{C3380CC4-5D6E-409C-BE32-E72D297353CC}">
              <c16:uniqueId val="{00000003-3A26-4E3E-9707-CF9A3395F5F3}"/>
            </c:ext>
          </c:extLst>
        </c:ser>
        <c:dLbls>
          <c:dLblPos val="outEnd"/>
          <c:showLegendKey val="0"/>
          <c:showVal val="1"/>
          <c:showCatName val="0"/>
          <c:showSerName val="0"/>
          <c:showPercent val="0"/>
          <c:showBubbleSize val="0"/>
        </c:dLbls>
        <c:gapWidth val="75"/>
        <c:overlap val="-25"/>
        <c:axId val="46503424"/>
        <c:axId val="46504960"/>
      </c:barChart>
      <c:catAx>
        <c:axId val="46503424"/>
        <c:scaling>
          <c:orientation val="minMax"/>
        </c:scaling>
        <c:delete val="0"/>
        <c:axPos val="b"/>
        <c:numFmt formatCode="General" sourceLinked="1"/>
        <c:majorTickMark val="none"/>
        <c:minorTickMark val="none"/>
        <c:tickLblPos val="low"/>
        <c:spPr>
          <a:ln>
            <a:noFill/>
          </a:ln>
        </c:spPr>
        <c:crossAx val="46504960"/>
        <c:crosses val="autoZero"/>
        <c:auto val="1"/>
        <c:lblAlgn val="ctr"/>
        <c:lblOffset val="100"/>
        <c:noMultiLvlLbl val="1"/>
      </c:catAx>
      <c:valAx>
        <c:axId val="46504960"/>
        <c:scaling>
          <c:orientation val="minMax"/>
        </c:scaling>
        <c:delete val="0"/>
        <c:axPos val="l"/>
        <c:numFmt formatCode="#,##0.0" sourceLinked="1"/>
        <c:majorTickMark val="out"/>
        <c:minorTickMark val="none"/>
        <c:tickLblPos val="nextTo"/>
        <c:crossAx val="46503424"/>
        <c:crosses val="autoZero"/>
        <c:crossBetween val="between"/>
      </c:valAx>
    </c:plotArea>
    <c:legend>
      <c:legendPos val="b"/>
      <c:overlay val="0"/>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968441103198776E-2"/>
          <c:y val="0.11300928560400536"/>
          <c:w val="0.90888839481367967"/>
          <c:h val="0.63778810108873063"/>
        </c:manualLayout>
      </c:layout>
      <c:lineChart>
        <c:grouping val="standard"/>
        <c:varyColors val="0"/>
        <c:ser>
          <c:idx val="0"/>
          <c:order val="0"/>
          <c:tx>
            <c:strRef>
              <c:f>'F52'!$H$3</c:f>
              <c:strCache>
                <c:ptCount val="1"/>
                <c:pt idx="0">
                  <c:v>Contrataciones</c:v>
                </c:pt>
              </c:strCache>
            </c:strRef>
          </c:tx>
          <c:spPr>
            <a:ln w="38100" cap="rnd">
              <a:solidFill>
                <a:srgbClr val="FFC000"/>
              </a:solidFill>
              <a:round/>
            </a:ln>
            <a:effectLst/>
          </c:spPr>
          <c:marker>
            <c:symbol val="none"/>
          </c:marker>
          <c:dLbls>
            <c:dLbl>
              <c:idx val="0"/>
              <c:layout>
                <c:manualLayout>
                  <c:x val="-3.0176551471314851E-3"/>
                  <c:y val="-0.1052551764362788"/>
                </c:manualLayout>
              </c:layout>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E1AB-4D46-A7FB-949BBE0BD0EE}"/>
                </c:ext>
              </c:extLst>
            </c:dLbl>
            <c:dLbl>
              <c:idx val="1"/>
              <c:delete val="1"/>
              <c:extLst>
                <c:ext xmlns:c15="http://schemas.microsoft.com/office/drawing/2012/chart" uri="{CE6537A1-D6FC-4f65-9D91-7224C49458BB}"/>
                <c:ext xmlns:c16="http://schemas.microsoft.com/office/drawing/2014/chart" uri="{C3380CC4-5D6E-409C-BE32-E72D297353CC}">
                  <c16:uniqueId val="{00000001-E1AB-4D46-A7FB-949BBE0BD0EE}"/>
                </c:ext>
              </c:extLst>
            </c:dLbl>
            <c:dLbl>
              <c:idx val="2"/>
              <c:delete val="1"/>
              <c:extLst>
                <c:ext xmlns:c15="http://schemas.microsoft.com/office/drawing/2012/chart" uri="{CE6537A1-D6FC-4f65-9D91-7224C49458BB}"/>
                <c:ext xmlns:c16="http://schemas.microsoft.com/office/drawing/2014/chart" uri="{C3380CC4-5D6E-409C-BE32-E72D297353CC}">
                  <c16:uniqueId val="{00000002-E1AB-4D46-A7FB-949BBE0BD0EE}"/>
                </c:ext>
              </c:extLst>
            </c:dLbl>
            <c:dLbl>
              <c:idx val="3"/>
              <c:delete val="1"/>
              <c:extLst>
                <c:ext xmlns:c15="http://schemas.microsoft.com/office/drawing/2012/chart" uri="{CE6537A1-D6FC-4f65-9D91-7224C49458BB}"/>
                <c:ext xmlns:c16="http://schemas.microsoft.com/office/drawing/2014/chart" uri="{C3380CC4-5D6E-409C-BE32-E72D297353CC}">
                  <c16:uniqueId val="{00000003-E1AB-4D46-A7FB-949BBE0BD0EE}"/>
                </c:ext>
              </c:extLst>
            </c:dLbl>
            <c:dLbl>
              <c:idx val="4"/>
              <c:delete val="1"/>
              <c:extLst>
                <c:ext xmlns:c15="http://schemas.microsoft.com/office/drawing/2012/chart" uri="{CE6537A1-D6FC-4f65-9D91-7224C49458BB}"/>
                <c:ext xmlns:c16="http://schemas.microsoft.com/office/drawing/2014/chart" uri="{C3380CC4-5D6E-409C-BE32-E72D297353CC}">
                  <c16:uniqueId val="{00000004-E1AB-4D46-A7FB-949BBE0BD0EE}"/>
                </c:ext>
              </c:extLst>
            </c:dLbl>
            <c:dLbl>
              <c:idx val="5"/>
              <c:delete val="1"/>
              <c:extLst>
                <c:ext xmlns:c15="http://schemas.microsoft.com/office/drawing/2012/chart" uri="{CE6537A1-D6FC-4f65-9D91-7224C49458BB}"/>
                <c:ext xmlns:c16="http://schemas.microsoft.com/office/drawing/2014/chart" uri="{C3380CC4-5D6E-409C-BE32-E72D297353CC}">
                  <c16:uniqueId val="{00000005-E1AB-4D46-A7FB-949BBE0BD0EE}"/>
                </c:ext>
              </c:extLst>
            </c:dLbl>
            <c:dLbl>
              <c:idx val="6"/>
              <c:delete val="1"/>
              <c:extLst>
                <c:ext xmlns:c15="http://schemas.microsoft.com/office/drawing/2012/chart" uri="{CE6537A1-D6FC-4f65-9D91-7224C49458BB}"/>
                <c:ext xmlns:c16="http://schemas.microsoft.com/office/drawing/2014/chart" uri="{C3380CC4-5D6E-409C-BE32-E72D297353CC}">
                  <c16:uniqueId val="{00000006-E1AB-4D46-A7FB-949BBE0BD0EE}"/>
                </c:ext>
              </c:extLst>
            </c:dLbl>
            <c:dLbl>
              <c:idx val="7"/>
              <c:layout>
                <c:manualLayout>
                  <c:x val="-6.4302581321246791E-2"/>
                  <c:y val="-5.6022408963585436E-2"/>
                </c:manualLayout>
              </c:layout>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E1AB-4D46-A7FB-949BBE0BD0EE}"/>
                </c:ext>
              </c:extLst>
            </c:dLbl>
            <c:dLbl>
              <c:idx val="8"/>
              <c:delete val="1"/>
              <c:extLst>
                <c:ext xmlns:c15="http://schemas.microsoft.com/office/drawing/2012/chart" uri="{CE6537A1-D6FC-4f65-9D91-7224C49458BB}"/>
                <c:ext xmlns:c16="http://schemas.microsoft.com/office/drawing/2014/chart" uri="{C3380CC4-5D6E-409C-BE32-E72D297353CC}">
                  <c16:uniqueId val="{00000008-E1AB-4D46-A7FB-949BBE0BD0EE}"/>
                </c:ext>
              </c:extLst>
            </c:dLbl>
            <c:dLbl>
              <c:idx val="9"/>
              <c:delete val="1"/>
              <c:extLst>
                <c:ext xmlns:c15="http://schemas.microsoft.com/office/drawing/2012/chart" uri="{CE6537A1-D6FC-4f65-9D91-7224C49458BB}"/>
                <c:ext xmlns:c16="http://schemas.microsoft.com/office/drawing/2014/chart" uri="{C3380CC4-5D6E-409C-BE32-E72D297353CC}">
                  <c16:uniqueId val="{00000009-E1AB-4D46-A7FB-949BBE0BD0EE}"/>
                </c:ext>
              </c:extLst>
            </c:dLbl>
            <c:dLbl>
              <c:idx val="10"/>
              <c:delete val="1"/>
              <c:extLst>
                <c:ext xmlns:c15="http://schemas.microsoft.com/office/drawing/2012/chart" uri="{CE6537A1-D6FC-4f65-9D91-7224C49458BB}"/>
                <c:ext xmlns:c16="http://schemas.microsoft.com/office/drawing/2014/chart" uri="{C3380CC4-5D6E-409C-BE32-E72D297353CC}">
                  <c16:uniqueId val="{0000000A-E1AB-4D46-A7FB-949BBE0BD0EE}"/>
                </c:ext>
              </c:extLst>
            </c:dLbl>
            <c:dLbl>
              <c:idx val="11"/>
              <c:delete val="1"/>
              <c:extLst>
                <c:ext xmlns:c15="http://schemas.microsoft.com/office/drawing/2012/chart" uri="{CE6537A1-D6FC-4f65-9D91-7224C49458BB}"/>
                <c:ext xmlns:c16="http://schemas.microsoft.com/office/drawing/2014/chart" uri="{C3380CC4-5D6E-409C-BE32-E72D297353CC}">
                  <c16:uniqueId val="{0000000B-E1AB-4D46-A7FB-949BBE0BD0EE}"/>
                </c:ext>
              </c:extLst>
            </c:dLbl>
            <c:dLbl>
              <c:idx val="12"/>
              <c:delete val="1"/>
              <c:extLst>
                <c:ext xmlns:c15="http://schemas.microsoft.com/office/drawing/2012/chart" uri="{CE6537A1-D6FC-4f65-9D91-7224C49458BB}"/>
                <c:ext xmlns:c16="http://schemas.microsoft.com/office/drawing/2014/chart" uri="{C3380CC4-5D6E-409C-BE32-E72D297353CC}">
                  <c16:uniqueId val="{0000000C-E1AB-4D46-A7FB-949BBE0BD0EE}"/>
                </c:ext>
              </c:extLst>
            </c:dLbl>
            <c:dLbl>
              <c:idx val="13"/>
              <c:delete val="1"/>
              <c:extLst>
                <c:ext xmlns:c15="http://schemas.microsoft.com/office/drawing/2012/chart" uri="{CE6537A1-D6FC-4f65-9D91-7224C49458BB}"/>
                <c:ext xmlns:c16="http://schemas.microsoft.com/office/drawing/2014/chart" uri="{C3380CC4-5D6E-409C-BE32-E72D297353CC}">
                  <c16:uniqueId val="{0000000D-E1AB-4D46-A7FB-949BBE0BD0EE}"/>
                </c:ext>
              </c:extLst>
            </c:dLbl>
            <c:dLbl>
              <c:idx val="14"/>
              <c:delete val="1"/>
              <c:extLst>
                <c:ext xmlns:c15="http://schemas.microsoft.com/office/drawing/2012/chart" uri="{CE6537A1-D6FC-4f65-9D91-7224C49458BB}"/>
                <c:ext xmlns:c16="http://schemas.microsoft.com/office/drawing/2014/chart" uri="{C3380CC4-5D6E-409C-BE32-E72D297353CC}">
                  <c16:uniqueId val="{0000000E-E1AB-4D46-A7FB-949BBE0BD0EE}"/>
                </c:ext>
              </c:extLst>
            </c:dLbl>
            <c:dLbl>
              <c:idx val="15"/>
              <c:delete val="1"/>
              <c:extLst>
                <c:ext xmlns:c15="http://schemas.microsoft.com/office/drawing/2012/chart" uri="{CE6537A1-D6FC-4f65-9D91-7224C49458BB}"/>
                <c:ext xmlns:c16="http://schemas.microsoft.com/office/drawing/2014/chart" uri="{C3380CC4-5D6E-409C-BE32-E72D297353CC}">
                  <c16:uniqueId val="{0000000F-E1AB-4D46-A7FB-949BBE0BD0EE}"/>
                </c:ext>
              </c:extLst>
            </c:dLbl>
            <c:dLbl>
              <c:idx val="16"/>
              <c:delete val="1"/>
              <c:extLst>
                <c:ext xmlns:c15="http://schemas.microsoft.com/office/drawing/2012/chart" uri="{CE6537A1-D6FC-4f65-9D91-7224C49458BB}"/>
                <c:ext xmlns:c16="http://schemas.microsoft.com/office/drawing/2014/chart" uri="{C3380CC4-5D6E-409C-BE32-E72D297353CC}">
                  <c16:uniqueId val="{00000010-E1AB-4D46-A7FB-949BBE0BD0EE}"/>
                </c:ext>
              </c:extLst>
            </c:dLbl>
            <c:dLbl>
              <c:idx val="17"/>
              <c:delete val="1"/>
              <c:extLst>
                <c:ext xmlns:c15="http://schemas.microsoft.com/office/drawing/2012/chart" uri="{CE6537A1-D6FC-4f65-9D91-7224C49458BB}"/>
                <c:ext xmlns:c16="http://schemas.microsoft.com/office/drawing/2014/chart" uri="{C3380CC4-5D6E-409C-BE32-E72D297353CC}">
                  <c16:uniqueId val="{00000011-E1AB-4D46-A7FB-949BBE0BD0EE}"/>
                </c:ext>
              </c:extLst>
            </c:dLbl>
            <c:dLbl>
              <c:idx val="18"/>
              <c:layout>
                <c:manualLayout>
                  <c:x val="-0.14184392938510321"/>
                  <c:y val="-5.378151260504202E-2"/>
                </c:manualLayout>
              </c:layout>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E1AB-4D46-A7FB-949BBE0BD0EE}"/>
                </c:ext>
              </c:extLst>
            </c:dLbl>
            <c:dLbl>
              <c:idx val="19"/>
              <c:delete val="1"/>
              <c:extLst>
                <c:ext xmlns:c15="http://schemas.microsoft.com/office/drawing/2012/chart" uri="{CE6537A1-D6FC-4f65-9D91-7224C49458BB}"/>
                <c:ext xmlns:c16="http://schemas.microsoft.com/office/drawing/2014/chart" uri="{C3380CC4-5D6E-409C-BE32-E72D297353CC}">
                  <c16:uniqueId val="{00000013-E1AB-4D46-A7FB-949BBE0BD0EE}"/>
                </c:ext>
              </c:extLst>
            </c:dLbl>
            <c:dLbl>
              <c:idx val="20"/>
              <c:delete val="1"/>
              <c:extLst>
                <c:ext xmlns:c15="http://schemas.microsoft.com/office/drawing/2012/chart" uri="{CE6537A1-D6FC-4f65-9D91-7224C49458BB}"/>
                <c:ext xmlns:c16="http://schemas.microsoft.com/office/drawing/2014/chart" uri="{C3380CC4-5D6E-409C-BE32-E72D297353CC}">
                  <c16:uniqueId val="{00000014-E1AB-4D46-A7FB-949BBE0BD0EE}"/>
                </c:ext>
              </c:extLst>
            </c:dLbl>
            <c:dLbl>
              <c:idx val="21"/>
              <c:layout>
                <c:manualLayout>
                  <c:x val="-4.9776358850795073E-2"/>
                  <c:y val="-6.7736192550399282E-2"/>
                </c:manualLayout>
              </c:layout>
              <c:spPr>
                <a:noFill/>
                <a:ln>
                  <a:noFill/>
                </a:ln>
                <a:effectLst/>
              </c:spPr>
              <c:txPr>
                <a:bodyPr rot="0" spcFirstLastPara="1" vertOverflow="ellipsis" vert="horz" wrap="square" anchor="ctr" anchorCtr="1"/>
                <a:lstStyle/>
                <a:p>
                  <a:pPr>
                    <a:defRPr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5-E1AB-4D46-A7FB-949BBE0BD0EE}"/>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'F52'!$G$4:$G$25</c:f>
              <c:strCache>
                <c:ptCount val="22"/>
                <c:pt idx="0">
                  <c:v>2000/Oct</c:v>
                </c:pt>
                <c:pt idx="1">
                  <c:v>2001/Oct</c:v>
                </c:pt>
                <c:pt idx="2">
                  <c:v>2002/Oct</c:v>
                </c:pt>
                <c:pt idx="3">
                  <c:v>2003/Oct</c:v>
                </c:pt>
                <c:pt idx="4">
                  <c:v>2004/Oct</c:v>
                </c:pt>
                <c:pt idx="5">
                  <c:v>2005/Oct</c:v>
                </c:pt>
                <c:pt idx="6">
                  <c:v>2006/Oct</c:v>
                </c:pt>
                <c:pt idx="7">
                  <c:v>2007/Oct</c:v>
                </c:pt>
                <c:pt idx="8">
                  <c:v>2008/Oct</c:v>
                </c:pt>
                <c:pt idx="9">
                  <c:v>2009/Oct</c:v>
                </c:pt>
                <c:pt idx="10">
                  <c:v>2010/Oct</c:v>
                </c:pt>
                <c:pt idx="11">
                  <c:v>2011/Oct</c:v>
                </c:pt>
                <c:pt idx="12">
                  <c:v>2012/Oct</c:v>
                </c:pt>
                <c:pt idx="13">
                  <c:v>2013/Oct</c:v>
                </c:pt>
                <c:pt idx="14">
                  <c:v>2014/Oct</c:v>
                </c:pt>
                <c:pt idx="15">
                  <c:v>2015/Oct</c:v>
                </c:pt>
                <c:pt idx="16">
                  <c:v>2016/Oct</c:v>
                </c:pt>
                <c:pt idx="17">
                  <c:v>2017/Oct</c:v>
                </c:pt>
                <c:pt idx="18">
                  <c:v>2018/Oct</c:v>
                </c:pt>
                <c:pt idx="19">
                  <c:v>2019/Oct</c:v>
                </c:pt>
                <c:pt idx="20">
                  <c:v>2020/Oct</c:v>
                </c:pt>
                <c:pt idx="21">
                  <c:v>2021/Oct</c:v>
                </c:pt>
              </c:strCache>
            </c:strRef>
          </c:cat>
          <c:val>
            <c:numRef>
              <c:f>'F52'!$H$4:$H$25</c:f>
              <c:numCache>
                <c:formatCode>0.00%</c:formatCode>
                <c:ptCount val="22"/>
                <c:pt idx="0">
                  <c:v>7.8905841546021163E-2</c:v>
                </c:pt>
                <c:pt idx="1">
                  <c:v>7.3074337002752066E-2</c:v>
                </c:pt>
                <c:pt idx="2">
                  <c:v>7.1173325477919158E-2</c:v>
                </c:pt>
                <c:pt idx="3">
                  <c:v>7.1121120785782865E-2</c:v>
                </c:pt>
                <c:pt idx="4">
                  <c:v>6.2982307105349217E-2</c:v>
                </c:pt>
                <c:pt idx="5">
                  <c:v>6.7612091000882349E-2</c:v>
                </c:pt>
                <c:pt idx="6">
                  <c:v>7.0420880699363156E-2</c:v>
                </c:pt>
                <c:pt idx="7">
                  <c:v>7.2376973111717313E-2</c:v>
                </c:pt>
                <c:pt idx="8">
                  <c:v>6.7082237404623671E-2</c:v>
                </c:pt>
                <c:pt idx="9">
                  <c:v>6.5493811660378112E-2</c:v>
                </c:pt>
                <c:pt idx="10">
                  <c:v>6.4102382112782463E-2</c:v>
                </c:pt>
                <c:pt idx="11">
                  <c:v>5.9113345347624018E-2</c:v>
                </c:pt>
                <c:pt idx="12">
                  <c:v>6.4198676105135091E-2</c:v>
                </c:pt>
                <c:pt idx="13">
                  <c:v>6.5702043009067221E-2</c:v>
                </c:pt>
                <c:pt idx="14">
                  <c:v>6.5983390861556343E-2</c:v>
                </c:pt>
                <c:pt idx="15">
                  <c:v>7.0431057070254641E-2</c:v>
                </c:pt>
                <c:pt idx="16">
                  <c:v>7.1419178661318236E-2</c:v>
                </c:pt>
                <c:pt idx="17">
                  <c:v>7.2931194322307644E-2</c:v>
                </c:pt>
                <c:pt idx="18">
                  <c:v>7.6327122167143976E-2</c:v>
                </c:pt>
                <c:pt idx="19">
                  <c:v>7.3999926723541595E-2</c:v>
                </c:pt>
                <c:pt idx="20">
                  <c:v>6.7646200318285069E-2</c:v>
                </c:pt>
                <c:pt idx="21">
                  <c:v>7.3385766601102659E-2</c:v>
                </c:pt>
              </c:numCache>
            </c:numRef>
          </c:val>
          <c:smooth val="0"/>
          <c:extLst>
            <c:ext xmlns:c16="http://schemas.microsoft.com/office/drawing/2014/chart" uri="{C3380CC4-5D6E-409C-BE32-E72D297353CC}">
              <c16:uniqueId val="{00000016-E1AB-4D46-A7FB-949BBE0BD0EE}"/>
            </c:ext>
          </c:extLst>
        </c:ser>
        <c:ser>
          <c:idx val="1"/>
          <c:order val="1"/>
          <c:tx>
            <c:strRef>
              <c:f>'F52'!$I$3</c:f>
              <c:strCache>
                <c:ptCount val="1"/>
                <c:pt idx="0">
                  <c:v>Separaciones</c:v>
                </c:pt>
              </c:strCache>
            </c:strRef>
          </c:tx>
          <c:spPr>
            <a:ln w="38100" cap="rnd">
              <a:solidFill>
                <a:schemeClr val="tx1">
                  <a:lumMod val="50000"/>
                  <a:lumOff val="50000"/>
                </a:schemeClr>
              </a:solidFill>
              <a:round/>
            </a:ln>
            <a:effectLst/>
          </c:spPr>
          <c:marker>
            <c:symbol val="none"/>
          </c:marker>
          <c:dLbls>
            <c:dLbl>
              <c:idx val="0"/>
              <c:layout>
                <c:manualLayout>
                  <c:x val="-2.3847208136905041E-2"/>
                  <c:y val="0.15289844866952607"/>
                </c:manualLayout>
              </c:layout>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7-E1AB-4D46-A7FB-949BBE0BD0EE}"/>
                </c:ext>
              </c:extLst>
            </c:dLbl>
            <c:dLbl>
              <c:idx val="1"/>
              <c:delete val="1"/>
              <c:extLst>
                <c:ext xmlns:c15="http://schemas.microsoft.com/office/drawing/2012/chart" uri="{CE6537A1-D6FC-4f65-9D91-7224C49458BB}"/>
                <c:ext xmlns:c16="http://schemas.microsoft.com/office/drawing/2014/chart" uri="{C3380CC4-5D6E-409C-BE32-E72D297353CC}">
                  <c16:uniqueId val="{00000018-E1AB-4D46-A7FB-949BBE0BD0EE}"/>
                </c:ext>
              </c:extLst>
            </c:dLbl>
            <c:dLbl>
              <c:idx val="2"/>
              <c:delete val="1"/>
              <c:extLst>
                <c:ext xmlns:c15="http://schemas.microsoft.com/office/drawing/2012/chart" uri="{CE6537A1-D6FC-4f65-9D91-7224C49458BB}"/>
                <c:ext xmlns:c16="http://schemas.microsoft.com/office/drawing/2014/chart" uri="{C3380CC4-5D6E-409C-BE32-E72D297353CC}">
                  <c16:uniqueId val="{00000019-E1AB-4D46-A7FB-949BBE0BD0EE}"/>
                </c:ext>
              </c:extLst>
            </c:dLbl>
            <c:dLbl>
              <c:idx val="3"/>
              <c:delete val="1"/>
              <c:extLst>
                <c:ext xmlns:c15="http://schemas.microsoft.com/office/drawing/2012/chart" uri="{CE6537A1-D6FC-4f65-9D91-7224C49458BB}"/>
                <c:ext xmlns:c16="http://schemas.microsoft.com/office/drawing/2014/chart" uri="{C3380CC4-5D6E-409C-BE32-E72D297353CC}">
                  <c16:uniqueId val="{0000001A-E1AB-4D46-A7FB-949BBE0BD0EE}"/>
                </c:ext>
              </c:extLst>
            </c:dLbl>
            <c:dLbl>
              <c:idx val="4"/>
              <c:delete val="1"/>
              <c:extLst>
                <c:ext xmlns:c15="http://schemas.microsoft.com/office/drawing/2012/chart" uri="{CE6537A1-D6FC-4f65-9D91-7224C49458BB}"/>
                <c:ext xmlns:c16="http://schemas.microsoft.com/office/drawing/2014/chart" uri="{C3380CC4-5D6E-409C-BE32-E72D297353CC}">
                  <c16:uniqueId val="{0000001B-E1AB-4D46-A7FB-949BBE0BD0EE}"/>
                </c:ext>
              </c:extLst>
            </c:dLbl>
            <c:dLbl>
              <c:idx val="5"/>
              <c:delete val="1"/>
              <c:extLst>
                <c:ext xmlns:c15="http://schemas.microsoft.com/office/drawing/2012/chart" uri="{CE6537A1-D6FC-4f65-9D91-7224C49458BB}"/>
                <c:ext xmlns:c16="http://schemas.microsoft.com/office/drawing/2014/chart" uri="{C3380CC4-5D6E-409C-BE32-E72D297353CC}">
                  <c16:uniqueId val="{0000001C-E1AB-4D46-A7FB-949BBE0BD0EE}"/>
                </c:ext>
              </c:extLst>
            </c:dLbl>
            <c:dLbl>
              <c:idx val="6"/>
              <c:delete val="1"/>
              <c:extLst>
                <c:ext xmlns:c15="http://schemas.microsoft.com/office/drawing/2012/chart" uri="{CE6537A1-D6FC-4f65-9D91-7224C49458BB}"/>
                <c:ext xmlns:c16="http://schemas.microsoft.com/office/drawing/2014/chart" uri="{C3380CC4-5D6E-409C-BE32-E72D297353CC}">
                  <c16:uniqueId val="{0000001D-E1AB-4D46-A7FB-949BBE0BD0EE}"/>
                </c:ext>
              </c:extLst>
            </c:dLbl>
            <c:dLbl>
              <c:idx val="7"/>
              <c:delete val="1"/>
              <c:extLst>
                <c:ext xmlns:c15="http://schemas.microsoft.com/office/drawing/2012/chart" uri="{CE6537A1-D6FC-4f65-9D91-7224C49458BB}"/>
                <c:ext xmlns:c16="http://schemas.microsoft.com/office/drawing/2014/chart" uri="{C3380CC4-5D6E-409C-BE32-E72D297353CC}">
                  <c16:uniqueId val="{0000001E-E1AB-4D46-A7FB-949BBE0BD0EE}"/>
                </c:ext>
              </c:extLst>
            </c:dLbl>
            <c:dLbl>
              <c:idx val="8"/>
              <c:layout>
                <c:manualLayout>
                  <c:x val="-6.619383371304817E-2"/>
                  <c:y val="0.10532212885154066"/>
                </c:manualLayout>
              </c:layout>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E1AB-4D46-A7FB-949BBE0BD0EE}"/>
                </c:ext>
              </c:extLst>
            </c:dLbl>
            <c:dLbl>
              <c:idx val="9"/>
              <c:delete val="1"/>
              <c:extLst>
                <c:ext xmlns:c15="http://schemas.microsoft.com/office/drawing/2012/chart" uri="{CE6537A1-D6FC-4f65-9D91-7224C49458BB}"/>
                <c:ext xmlns:c16="http://schemas.microsoft.com/office/drawing/2014/chart" uri="{C3380CC4-5D6E-409C-BE32-E72D297353CC}">
                  <c16:uniqueId val="{00000020-E1AB-4D46-A7FB-949BBE0BD0EE}"/>
                </c:ext>
              </c:extLst>
            </c:dLbl>
            <c:dLbl>
              <c:idx val="10"/>
              <c:delete val="1"/>
              <c:extLst>
                <c:ext xmlns:c15="http://schemas.microsoft.com/office/drawing/2012/chart" uri="{CE6537A1-D6FC-4f65-9D91-7224C49458BB}"/>
                <c:ext xmlns:c16="http://schemas.microsoft.com/office/drawing/2014/chart" uri="{C3380CC4-5D6E-409C-BE32-E72D297353CC}">
                  <c16:uniqueId val="{00000021-E1AB-4D46-A7FB-949BBE0BD0EE}"/>
                </c:ext>
              </c:extLst>
            </c:dLbl>
            <c:dLbl>
              <c:idx val="11"/>
              <c:delete val="1"/>
              <c:extLst>
                <c:ext xmlns:c15="http://schemas.microsoft.com/office/drawing/2012/chart" uri="{CE6537A1-D6FC-4f65-9D91-7224C49458BB}"/>
                <c:ext xmlns:c16="http://schemas.microsoft.com/office/drawing/2014/chart" uri="{C3380CC4-5D6E-409C-BE32-E72D297353CC}">
                  <c16:uniqueId val="{00000022-E1AB-4D46-A7FB-949BBE0BD0EE}"/>
                </c:ext>
              </c:extLst>
            </c:dLbl>
            <c:dLbl>
              <c:idx val="12"/>
              <c:delete val="1"/>
              <c:extLst>
                <c:ext xmlns:c15="http://schemas.microsoft.com/office/drawing/2012/chart" uri="{CE6537A1-D6FC-4f65-9D91-7224C49458BB}"/>
                <c:ext xmlns:c16="http://schemas.microsoft.com/office/drawing/2014/chart" uri="{C3380CC4-5D6E-409C-BE32-E72D297353CC}">
                  <c16:uniqueId val="{00000023-E1AB-4D46-A7FB-949BBE0BD0EE}"/>
                </c:ext>
              </c:extLst>
            </c:dLbl>
            <c:dLbl>
              <c:idx val="13"/>
              <c:delete val="1"/>
              <c:extLst>
                <c:ext xmlns:c15="http://schemas.microsoft.com/office/drawing/2012/chart" uri="{CE6537A1-D6FC-4f65-9D91-7224C49458BB}"/>
                <c:ext xmlns:c16="http://schemas.microsoft.com/office/drawing/2014/chart" uri="{C3380CC4-5D6E-409C-BE32-E72D297353CC}">
                  <c16:uniqueId val="{00000024-E1AB-4D46-A7FB-949BBE0BD0EE}"/>
                </c:ext>
              </c:extLst>
            </c:dLbl>
            <c:dLbl>
              <c:idx val="14"/>
              <c:delete val="1"/>
              <c:extLst>
                <c:ext xmlns:c15="http://schemas.microsoft.com/office/drawing/2012/chart" uri="{CE6537A1-D6FC-4f65-9D91-7224C49458BB}"/>
                <c:ext xmlns:c16="http://schemas.microsoft.com/office/drawing/2014/chart" uri="{C3380CC4-5D6E-409C-BE32-E72D297353CC}">
                  <c16:uniqueId val="{00000025-E1AB-4D46-A7FB-949BBE0BD0EE}"/>
                </c:ext>
              </c:extLst>
            </c:dLbl>
            <c:dLbl>
              <c:idx val="15"/>
              <c:delete val="1"/>
              <c:extLst>
                <c:ext xmlns:c15="http://schemas.microsoft.com/office/drawing/2012/chart" uri="{CE6537A1-D6FC-4f65-9D91-7224C49458BB}"/>
                <c:ext xmlns:c16="http://schemas.microsoft.com/office/drawing/2014/chart" uri="{C3380CC4-5D6E-409C-BE32-E72D297353CC}">
                  <c16:uniqueId val="{00000026-E1AB-4D46-A7FB-949BBE0BD0EE}"/>
                </c:ext>
              </c:extLst>
            </c:dLbl>
            <c:dLbl>
              <c:idx val="16"/>
              <c:delete val="1"/>
              <c:extLst>
                <c:ext xmlns:c15="http://schemas.microsoft.com/office/drawing/2012/chart" uri="{CE6537A1-D6FC-4f65-9D91-7224C49458BB}"/>
                <c:ext xmlns:c16="http://schemas.microsoft.com/office/drawing/2014/chart" uri="{C3380CC4-5D6E-409C-BE32-E72D297353CC}">
                  <c16:uniqueId val="{00000027-E1AB-4D46-A7FB-949BBE0BD0EE}"/>
                </c:ext>
              </c:extLst>
            </c:dLbl>
            <c:dLbl>
              <c:idx val="17"/>
              <c:delete val="1"/>
              <c:extLst>
                <c:ext xmlns:c15="http://schemas.microsoft.com/office/drawing/2012/chart" uri="{CE6537A1-D6FC-4f65-9D91-7224C49458BB}"/>
                <c:ext xmlns:c16="http://schemas.microsoft.com/office/drawing/2014/chart" uri="{C3380CC4-5D6E-409C-BE32-E72D297353CC}">
                  <c16:uniqueId val="{00000028-E1AB-4D46-A7FB-949BBE0BD0EE}"/>
                </c:ext>
              </c:extLst>
            </c:dLbl>
            <c:dLbl>
              <c:idx val="18"/>
              <c:layout>
                <c:manualLayout>
                  <c:x val="-9.5469931057691401E-2"/>
                  <c:y val="0.14284057067124034"/>
                </c:manualLayout>
              </c:layout>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9-E1AB-4D46-A7FB-949BBE0BD0EE}"/>
                </c:ext>
              </c:extLst>
            </c:dLbl>
            <c:dLbl>
              <c:idx val="19"/>
              <c:delete val="1"/>
              <c:extLst>
                <c:ext xmlns:c15="http://schemas.microsoft.com/office/drawing/2012/chart" uri="{CE6537A1-D6FC-4f65-9D91-7224C49458BB}"/>
                <c:ext xmlns:c16="http://schemas.microsoft.com/office/drawing/2014/chart" uri="{C3380CC4-5D6E-409C-BE32-E72D297353CC}">
                  <c16:uniqueId val="{0000002A-E1AB-4D46-A7FB-949BBE0BD0EE}"/>
                </c:ext>
              </c:extLst>
            </c:dLbl>
            <c:dLbl>
              <c:idx val="20"/>
              <c:delete val="1"/>
              <c:extLst>
                <c:ext xmlns:c15="http://schemas.microsoft.com/office/drawing/2012/chart" uri="{CE6537A1-D6FC-4f65-9D91-7224C49458BB}"/>
                <c:ext xmlns:c16="http://schemas.microsoft.com/office/drawing/2014/chart" uri="{C3380CC4-5D6E-409C-BE32-E72D297353CC}">
                  <c16:uniqueId val="{0000002B-E1AB-4D46-A7FB-949BBE0BD0EE}"/>
                </c:ext>
              </c:extLst>
            </c:dLbl>
            <c:dLbl>
              <c:idx val="21"/>
              <c:layout>
                <c:manualLayout>
                  <c:x val="-9.8872072392119622E-4"/>
                  <c:y val="0.17838933499649179"/>
                </c:manualLayout>
              </c:layout>
              <c:spPr>
                <a:noFill/>
                <a:ln>
                  <a:noFill/>
                </a:ln>
                <a:effectLst/>
              </c:spPr>
              <c:txPr>
                <a:bodyPr rot="0" spcFirstLastPara="1" vertOverflow="ellipsis" vert="horz" wrap="square" anchor="ctr" anchorCtr="1"/>
                <a:lstStyle/>
                <a:p>
                  <a:pPr>
                    <a:defRPr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C-E1AB-4D46-A7FB-949BBE0BD0EE}"/>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'F52'!$G$4:$G$25</c:f>
              <c:strCache>
                <c:ptCount val="22"/>
                <c:pt idx="0">
                  <c:v>2000/Oct</c:v>
                </c:pt>
                <c:pt idx="1">
                  <c:v>2001/Oct</c:v>
                </c:pt>
                <c:pt idx="2">
                  <c:v>2002/Oct</c:v>
                </c:pt>
                <c:pt idx="3">
                  <c:v>2003/Oct</c:v>
                </c:pt>
                <c:pt idx="4">
                  <c:v>2004/Oct</c:v>
                </c:pt>
                <c:pt idx="5">
                  <c:v>2005/Oct</c:v>
                </c:pt>
                <c:pt idx="6">
                  <c:v>2006/Oct</c:v>
                </c:pt>
                <c:pt idx="7">
                  <c:v>2007/Oct</c:v>
                </c:pt>
                <c:pt idx="8">
                  <c:v>2008/Oct</c:v>
                </c:pt>
                <c:pt idx="9">
                  <c:v>2009/Oct</c:v>
                </c:pt>
                <c:pt idx="10">
                  <c:v>2010/Oct</c:v>
                </c:pt>
                <c:pt idx="11">
                  <c:v>2011/Oct</c:v>
                </c:pt>
                <c:pt idx="12">
                  <c:v>2012/Oct</c:v>
                </c:pt>
                <c:pt idx="13">
                  <c:v>2013/Oct</c:v>
                </c:pt>
                <c:pt idx="14">
                  <c:v>2014/Oct</c:v>
                </c:pt>
                <c:pt idx="15">
                  <c:v>2015/Oct</c:v>
                </c:pt>
                <c:pt idx="16">
                  <c:v>2016/Oct</c:v>
                </c:pt>
                <c:pt idx="17">
                  <c:v>2017/Oct</c:v>
                </c:pt>
                <c:pt idx="18">
                  <c:v>2018/Oct</c:v>
                </c:pt>
                <c:pt idx="19">
                  <c:v>2019/Oct</c:v>
                </c:pt>
                <c:pt idx="20">
                  <c:v>2020/Oct</c:v>
                </c:pt>
                <c:pt idx="21">
                  <c:v>2021/Oct</c:v>
                </c:pt>
              </c:strCache>
            </c:strRef>
          </c:cat>
          <c:val>
            <c:numRef>
              <c:f>'F52'!$I$4:$I$25</c:f>
              <c:numCache>
                <c:formatCode>0.00%</c:formatCode>
                <c:ptCount val="22"/>
                <c:pt idx="0">
                  <c:v>6.8286934156083598E-2</c:v>
                </c:pt>
                <c:pt idx="1">
                  <c:v>6.5706506442331752E-2</c:v>
                </c:pt>
                <c:pt idx="2">
                  <c:v>6.2560287415742016E-2</c:v>
                </c:pt>
                <c:pt idx="3">
                  <c:v>6.2145913873619667E-2</c:v>
                </c:pt>
                <c:pt idx="4">
                  <c:v>5.9974289483872664E-2</c:v>
                </c:pt>
                <c:pt idx="5">
                  <c:v>5.782158223645311E-2</c:v>
                </c:pt>
                <c:pt idx="6">
                  <c:v>6.1507818256100903E-2</c:v>
                </c:pt>
                <c:pt idx="7">
                  <c:v>6.105376416950601E-2</c:v>
                </c:pt>
                <c:pt idx="8">
                  <c:v>6.6001644910954949E-2</c:v>
                </c:pt>
                <c:pt idx="9">
                  <c:v>5.4809592091612534E-2</c:v>
                </c:pt>
                <c:pt idx="10">
                  <c:v>5.5078176137232912E-2</c:v>
                </c:pt>
                <c:pt idx="11">
                  <c:v>5.1593664042492646E-2</c:v>
                </c:pt>
                <c:pt idx="12">
                  <c:v>5.72124411145375E-2</c:v>
                </c:pt>
                <c:pt idx="13">
                  <c:v>5.7117899449811119E-2</c:v>
                </c:pt>
                <c:pt idx="14">
                  <c:v>5.5094494378182562E-2</c:v>
                </c:pt>
                <c:pt idx="15">
                  <c:v>6.2108651916727597E-2</c:v>
                </c:pt>
                <c:pt idx="16">
                  <c:v>5.988600165172251E-2</c:v>
                </c:pt>
                <c:pt idx="17">
                  <c:v>6.1910526809203101E-2</c:v>
                </c:pt>
                <c:pt idx="18">
                  <c:v>7.1365592809091619E-2</c:v>
                </c:pt>
                <c:pt idx="19">
                  <c:v>6.6849456797239123E-2</c:v>
                </c:pt>
                <c:pt idx="20">
                  <c:v>5.7204638507124511E-2</c:v>
                </c:pt>
                <c:pt idx="21">
                  <c:v>6.7733090809289465E-2</c:v>
                </c:pt>
              </c:numCache>
            </c:numRef>
          </c:val>
          <c:smooth val="0"/>
          <c:extLst>
            <c:ext xmlns:c16="http://schemas.microsoft.com/office/drawing/2014/chart" uri="{C3380CC4-5D6E-409C-BE32-E72D297353CC}">
              <c16:uniqueId val="{0000002D-E1AB-4D46-A7FB-949BBE0BD0EE}"/>
            </c:ext>
          </c:extLst>
        </c:ser>
        <c:dLbls>
          <c:showLegendKey val="0"/>
          <c:showVal val="0"/>
          <c:showCatName val="0"/>
          <c:showSerName val="0"/>
          <c:showPercent val="0"/>
          <c:showBubbleSize val="0"/>
        </c:dLbls>
        <c:smooth val="0"/>
        <c:axId val="760884191"/>
        <c:axId val="760880031"/>
      </c:lineChart>
      <c:catAx>
        <c:axId val="7608841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760880031"/>
        <c:crosses val="autoZero"/>
        <c:auto val="1"/>
        <c:lblAlgn val="ctr"/>
        <c:lblOffset val="100"/>
        <c:noMultiLvlLbl val="0"/>
      </c:catAx>
      <c:valAx>
        <c:axId val="760880031"/>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760884191"/>
        <c:crosses val="autoZero"/>
        <c:crossBetween val="between"/>
      </c:valAx>
      <c:spPr>
        <a:noFill/>
        <a:ln>
          <a:noFill/>
        </a:ln>
        <a:effectLst/>
      </c:spPr>
    </c:plotArea>
    <c:legend>
      <c:legendPos val="b"/>
      <c:layout>
        <c:manualLayout>
          <c:xMode val="edge"/>
          <c:yMode val="edge"/>
          <c:x val="0.31602095192546836"/>
          <c:y val="0.95240382609077634"/>
          <c:w val="0.36795809614906327"/>
          <c:h val="4.568468098114241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99272346696959E-2"/>
          <c:y val="9.7185617034890953E-2"/>
          <c:w val="0.91123834245614754"/>
          <c:h val="0.68426714732947536"/>
        </c:manualLayout>
      </c:layout>
      <c:lineChart>
        <c:grouping val="standard"/>
        <c:varyColors val="0"/>
        <c:ser>
          <c:idx val="0"/>
          <c:order val="0"/>
          <c:tx>
            <c:strRef>
              <c:f>'F53'!$B$4</c:f>
              <c:strCache>
                <c:ptCount val="1"/>
                <c:pt idx="0">
                  <c:v>Contrataciones</c:v>
                </c:pt>
              </c:strCache>
            </c:strRef>
          </c:tx>
          <c:spPr>
            <a:ln w="38100" cap="rnd">
              <a:solidFill>
                <a:srgbClr val="FFC000"/>
              </a:solidFill>
              <a:round/>
            </a:ln>
            <a:effectLst/>
          </c:spPr>
          <c:marker>
            <c:symbol val="none"/>
          </c:marker>
          <c:dLbls>
            <c:dLbl>
              <c:idx val="0"/>
              <c:layout>
                <c:manualLayout>
                  <c:x val="-2.9552360445171611E-2"/>
                  <c:y val="-6.3205417607223494E-2"/>
                </c:manualLayout>
              </c:layout>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43A7-40C0-8DB8-8EDD741725C4}"/>
                </c:ext>
              </c:extLst>
            </c:dLbl>
            <c:dLbl>
              <c:idx val="7"/>
              <c:layout>
                <c:manualLayout>
                  <c:x val="-4.8674476027341478E-2"/>
                  <c:y val="-6.019563581640331E-2"/>
                </c:manualLayout>
              </c:layout>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43A7-40C0-8DB8-8EDD741725C4}"/>
                </c:ext>
              </c:extLst>
            </c:dLbl>
            <c:dLbl>
              <c:idx val="18"/>
              <c:layout>
                <c:manualLayout>
                  <c:x val="-0.11473269349301919"/>
                  <c:y val="-8.1264108352144468E-2"/>
                </c:manualLayout>
              </c:layout>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43A7-40C0-8DB8-8EDD741725C4}"/>
                </c:ext>
              </c:extLst>
            </c:dLbl>
            <c:dLbl>
              <c:idx val="21"/>
              <c:layout>
                <c:manualLayout>
                  <c:x val="-6.953496575334497E-3"/>
                  <c:y val="-7.2234762979683967E-2"/>
                </c:manualLayout>
              </c:layout>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CAE4-42D6-A040-4B9D3DD1DD1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'F53'!$A$5:$A$26</c:f>
              <c:strCache>
                <c:ptCount val="22"/>
                <c:pt idx="0">
                  <c:v>2000/Oct</c:v>
                </c:pt>
                <c:pt idx="1">
                  <c:v>2001/Oct</c:v>
                </c:pt>
                <c:pt idx="2">
                  <c:v>2002/Oct</c:v>
                </c:pt>
                <c:pt idx="3">
                  <c:v>2003/Oct</c:v>
                </c:pt>
                <c:pt idx="4">
                  <c:v>2004/Oct</c:v>
                </c:pt>
                <c:pt idx="5">
                  <c:v>2005/Oct</c:v>
                </c:pt>
                <c:pt idx="6">
                  <c:v>2006/Oct</c:v>
                </c:pt>
                <c:pt idx="7">
                  <c:v>2007/Oct</c:v>
                </c:pt>
                <c:pt idx="8">
                  <c:v>2008/Oct</c:v>
                </c:pt>
                <c:pt idx="9">
                  <c:v>2009/Oct</c:v>
                </c:pt>
                <c:pt idx="10">
                  <c:v>2010/Oct</c:v>
                </c:pt>
                <c:pt idx="11">
                  <c:v>2011/Oct</c:v>
                </c:pt>
                <c:pt idx="12">
                  <c:v>2012/Oct</c:v>
                </c:pt>
                <c:pt idx="13">
                  <c:v>2013/Oct</c:v>
                </c:pt>
                <c:pt idx="14">
                  <c:v>2014/Oct</c:v>
                </c:pt>
                <c:pt idx="15">
                  <c:v>2015/Oct</c:v>
                </c:pt>
                <c:pt idx="16">
                  <c:v>2016/Oct</c:v>
                </c:pt>
                <c:pt idx="17">
                  <c:v>2017/Oct</c:v>
                </c:pt>
                <c:pt idx="18">
                  <c:v>2018/Oct</c:v>
                </c:pt>
                <c:pt idx="19">
                  <c:v>2019/Oct</c:v>
                </c:pt>
                <c:pt idx="20">
                  <c:v>2020/Oct</c:v>
                </c:pt>
                <c:pt idx="21">
                  <c:v>2021/Oct</c:v>
                </c:pt>
              </c:strCache>
            </c:strRef>
          </c:cat>
          <c:val>
            <c:numRef>
              <c:f>'F53'!$B$5:$B$26</c:f>
              <c:numCache>
                <c:formatCode>0.00%</c:formatCode>
                <c:ptCount val="22"/>
                <c:pt idx="0">
                  <c:v>8.2587730607419876E-2</c:v>
                </c:pt>
                <c:pt idx="1">
                  <c:v>7.52756928210115E-2</c:v>
                </c:pt>
                <c:pt idx="2">
                  <c:v>7.0282365331419641E-2</c:v>
                </c:pt>
                <c:pt idx="3">
                  <c:v>7.1020894121532216E-2</c:v>
                </c:pt>
                <c:pt idx="4">
                  <c:v>6.6971998519634854E-2</c:v>
                </c:pt>
                <c:pt idx="5">
                  <c:v>7.2138345072473825E-2</c:v>
                </c:pt>
                <c:pt idx="6">
                  <c:v>7.4911431484847635E-2</c:v>
                </c:pt>
                <c:pt idx="7">
                  <c:v>7.7103920537980347E-2</c:v>
                </c:pt>
                <c:pt idx="8">
                  <c:v>7.116893941942673E-2</c:v>
                </c:pt>
                <c:pt idx="9">
                  <c:v>6.9059779309692107E-2</c:v>
                </c:pt>
                <c:pt idx="10">
                  <c:v>6.7629284218233318E-2</c:v>
                </c:pt>
                <c:pt idx="11">
                  <c:v>6.5645413070075237E-2</c:v>
                </c:pt>
                <c:pt idx="12">
                  <c:v>7.0501806653249621E-2</c:v>
                </c:pt>
                <c:pt idx="13">
                  <c:v>7.0476535685229477E-2</c:v>
                </c:pt>
                <c:pt idx="14">
                  <c:v>7.2596560660484671E-2</c:v>
                </c:pt>
                <c:pt idx="15">
                  <c:v>7.5338728411803002E-2</c:v>
                </c:pt>
                <c:pt idx="16">
                  <c:v>7.4974170061273687E-2</c:v>
                </c:pt>
                <c:pt idx="17">
                  <c:v>7.6280924764649066E-2</c:v>
                </c:pt>
                <c:pt idx="18">
                  <c:v>7.9771159410614342E-2</c:v>
                </c:pt>
                <c:pt idx="19">
                  <c:v>7.703837196556601E-2</c:v>
                </c:pt>
                <c:pt idx="20">
                  <c:v>7.1355268870517075E-2</c:v>
                </c:pt>
                <c:pt idx="21">
                  <c:v>7.6426115369108608E-2</c:v>
                </c:pt>
              </c:numCache>
            </c:numRef>
          </c:val>
          <c:smooth val="0"/>
          <c:extLst>
            <c:ext xmlns:c16="http://schemas.microsoft.com/office/drawing/2014/chart" uri="{C3380CC4-5D6E-409C-BE32-E72D297353CC}">
              <c16:uniqueId val="{00000015-43A7-40C0-8DB8-8EDD741725C4}"/>
            </c:ext>
          </c:extLst>
        </c:ser>
        <c:ser>
          <c:idx val="1"/>
          <c:order val="1"/>
          <c:tx>
            <c:strRef>
              <c:f>'F53'!$C$4</c:f>
              <c:strCache>
                <c:ptCount val="1"/>
                <c:pt idx="0">
                  <c:v>Separaciones</c:v>
                </c:pt>
              </c:strCache>
            </c:strRef>
          </c:tx>
          <c:spPr>
            <a:ln w="38100" cap="rnd">
              <a:solidFill>
                <a:schemeClr val="tx1">
                  <a:lumMod val="50000"/>
                  <a:lumOff val="50000"/>
                </a:schemeClr>
              </a:solidFill>
              <a:round/>
            </a:ln>
            <a:effectLst/>
          </c:spPr>
          <c:marker>
            <c:symbol val="none"/>
          </c:marker>
          <c:dLbls>
            <c:dLbl>
              <c:idx val="0"/>
              <c:layout>
                <c:manualLayout>
                  <c:x val="-3.3029108732838861E-2"/>
                  <c:y val="0.11738148984198646"/>
                </c:manualLayout>
              </c:layout>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6-43A7-40C0-8DB8-8EDD741725C4}"/>
                </c:ext>
              </c:extLst>
            </c:dLbl>
            <c:dLbl>
              <c:idx val="8"/>
              <c:layout>
                <c:manualLayout>
                  <c:x val="-7.8226836472513092E-2"/>
                  <c:y val="0.13544018058690746"/>
                </c:manualLayout>
              </c:layout>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43A7-40C0-8DB8-8EDD741725C4}"/>
                </c:ext>
              </c:extLst>
            </c:dLbl>
            <c:dLbl>
              <c:idx val="18"/>
              <c:layout>
                <c:manualLayout>
                  <c:x val="-0.15645367294502618"/>
                  <c:y val="0.16252821670428888"/>
                </c:manualLayout>
              </c:layout>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8-43A7-40C0-8DB8-8EDD741725C4}"/>
                </c:ext>
              </c:extLst>
            </c:dLbl>
            <c:dLbl>
              <c:idx val="21"/>
              <c:layout>
                <c:manualLayout>
                  <c:x val="-1.9122115582169738E-2"/>
                  <c:y val="0.11738148984198646"/>
                </c:manualLayout>
              </c:layout>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CAE4-42D6-A040-4B9D3DD1DD1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'F53'!$A$5:$A$26</c:f>
              <c:strCache>
                <c:ptCount val="22"/>
                <c:pt idx="0">
                  <c:v>2000/Oct</c:v>
                </c:pt>
                <c:pt idx="1">
                  <c:v>2001/Oct</c:v>
                </c:pt>
                <c:pt idx="2">
                  <c:v>2002/Oct</c:v>
                </c:pt>
                <c:pt idx="3">
                  <c:v>2003/Oct</c:v>
                </c:pt>
                <c:pt idx="4">
                  <c:v>2004/Oct</c:v>
                </c:pt>
                <c:pt idx="5">
                  <c:v>2005/Oct</c:v>
                </c:pt>
                <c:pt idx="6">
                  <c:v>2006/Oct</c:v>
                </c:pt>
                <c:pt idx="7">
                  <c:v>2007/Oct</c:v>
                </c:pt>
                <c:pt idx="8">
                  <c:v>2008/Oct</c:v>
                </c:pt>
                <c:pt idx="9">
                  <c:v>2009/Oct</c:v>
                </c:pt>
                <c:pt idx="10">
                  <c:v>2010/Oct</c:v>
                </c:pt>
                <c:pt idx="11">
                  <c:v>2011/Oct</c:v>
                </c:pt>
                <c:pt idx="12">
                  <c:v>2012/Oct</c:v>
                </c:pt>
                <c:pt idx="13">
                  <c:v>2013/Oct</c:v>
                </c:pt>
                <c:pt idx="14">
                  <c:v>2014/Oct</c:v>
                </c:pt>
                <c:pt idx="15">
                  <c:v>2015/Oct</c:v>
                </c:pt>
                <c:pt idx="16">
                  <c:v>2016/Oct</c:v>
                </c:pt>
                <c:pt idx="17">
                  <c:v>2017/Oct</c:v>
                </c:pt>
                <c:pt idx="18">
                  <c:v>2018/Oct</c:v>
                </c:pt>
                <c:pt idx="19">
                  <c:v>2019/Oct</c:v>
                </c:pt>
                <c:pt idx="20">
                  <c:v>2020/Oct</c:v>
                </c:pt>
                <c:pt idx="21">
                  <c:v>2021/Oct</c:v>
                </c:pt>
              </c:strCache>
            </c:strRef>
          </c:cat>
          <c:val>
            <c:numRef>
              <c:f>'F53'!$C$5:$C$26</c:f>
              <c:numCache>
                <c:formatCode>0.00%</c:formatCode>
                <c:ptCount val="22"/>
                <c:pt idx="0">
                  <c:v>7.3248497995165696E-2</c:v>
                </c:pt>
                <c:pt idx="1">
                  <c:v>7.0055432764259462E-2</c:v>
                </c:pt>
                <c:pt idx="2">
                  <c:v>6.5699226658061494E-2</c:v>
                </c:pt>
                <c:pt idx="3">
                  <c:v>6.2649855709626764E-2</c:v>
                </c:pt>
                <c:pt idx="4">
                  <c:v>6.2758343580062423E-2</c:v>
                </c:pt>
                <c:pt idx="5">
                  <c:v>6.3052396157588411E-2</c:v>
                </c:pt>
                <c:pt idx="6">
                  <c:v>6.5005158939676677E-2</c:v>
                </c:pt>
                <c:pt idx="7">
                  <c:v>6.6139850268496461E-2</c:v>
                </c:pt>
                <c:pt idx="8">
                  <c:v>6.8544557099866316E-2</c:v>
                </c:pt>
                <c:pt idx="9">
                  <c:v>6.3286264377743276E-2</c:v>
                </c:pt>
                <c:pt idx="10">
                  <c:v>5.8964809192945021E-2</c:v>
                </c:pt>
                <c:pt idx="11">
                  <c:v>5.7236765051784898E-2</c:v>
                </c:pt>
                <c:pt idx="12">
                  <c:v>6.127493510236548E-2</c:v>
                </c:pt>
                <c:pt idx="13">
                  <c:v>6.1853713174456877E-2</c:v>
                </c:pt>
                <c:pt idx="14">
                  <c:v>6.2676565953177082E-2</c:v>
                </c:pt>
                <c:pt idx="15">
                  <c:v>6.7226005994416763E-2</c:v>
                </c:pt>
                <c:pt idx="16">
                  <c:v>6.5848070486819996E-2</c:v>
                </c:pt>
                <c:pt idx="17">
                  <c:v>6.6356279665061704E-2</c:v>
                </c:pt>
                <c:pt idx="18">
                  <c:v>7.1753004333475354E-2</c:v>
                </c:pt>
                <c:pt idx="19">
                  <c:v>6.9319226547399235E-2</c:v>
                </c:pt>
                <c:pt idx="20">
                  <c:v>6.127424171222258E-2</c:v>
                </c:pt>
                <c:pt idx="21">
                  <c:v>6.8111812893813808E-2</c:v>
                </c:pt>
              </c:numCache>
            </c:numRef>
          </c:val>
          <c:smooth val="0"/>
          <c:extLst>
            <c:ext xmlns:c16="http://schemas.microsoft.com/office/drawing/2014/chart" uri="{C3380CC4-5D6E-409C-BE32-E72D297353CC}">
              <c16:uniqueId val="{0000002B-43A7-40C0-8DB8-8EDD741725C4}"/>
            </c:ext>
          </c:extLst>
        </c:ser>
        <c:dLbls>
          <c:showLegendKey val="0"/>
          <c:showVal val="0"/>
          <c:showCatName val="0"/>
          <c:showSerName val="0"/>
          <c:showPercent val="0"/>
          <c:showBubbleSize val="0"/>
        </c:dLbls>
        <c:smooth val="0"/>
        <c:axId val="760884191"/>
        <c:axId val="760880031"/>
      </c:lineChart>
      <c:catAx>
        <c:axId val="7608841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760880031"/>
        <c:crosses val="autoZero"/>
        <c:auto val="1"/>
        <c:lblAlgn val="ctr"/>
        <c:lblOffset val="100"/>
        <c:noMultiLvlLbl val="0"/>
      </c:catAx>
      <c:valAx>
        <c:axId val="760880031"/>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760884191"/>
        <c:crosses val="autoZero"/>
        <c:crossBetween val="between"/>
      </c:valAx>
      <c:spPr>
        <a:noFill/>
        <a:ln>
          <a:noFill/>
        </a:ln>
        <a:effectLst/>
      </c:spPr>
    </c:plotArea>
    <c:legend>
      <c:legendPos val="b"/>
      <c:layout>
        <c:manualLayout>
          <c:xMode val="edge"/>
          <c:yMode val="edge"/>
          <c:x val="0.31602095192546836"/>
          <c:y val="0.95240382609077634"/>
          <c:w val="0.36795809614906327"/>
          <c:h val="4.568468098114241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684594186137708E-2"/>
          <c:y val="0.11524432272052951"/>
          <c:w val="0.91123834245614754"/>
          <c:h val="0.68426714732947536"/>
        </c:manualLayout>
      </c:layout>
      <c:lineChart>
        <c:grouping val="standard"/>
        <c:varyColors val="0"/>
        <c:ser>
          <c:idx val="0"/>
          <c:order val="0"/>
          <c:tx>
            <c:strRef>
              <c:f>'F54'!$H$4</c:f>
              <c:strCache>
                <c:ptCount val="1"/>
                <c:pt idx="0">
                  <c:v>Contrataciones</c:v>
                </c:pt>
              </c:strCache>
            </c:strRef>
          </c:tx>
          <c:spPr>
            <a:ln w="38100" cap="rnd">
              <a:solidFill>
                <a:srgbClr val="FFC000"/>
              </a:solidFill>
              <a:round/>
            </a:ln>
            <a:effectLst/>
          </c:spPr>
          <c:marker>
            <c:symbol val="none"/>
          </c:marker>
          <c:dLbls>
            <c:dLbl>
              <c:idx val="0"/>
              <c:layout>
                <c:manualLayout>
                  <c:x val="-3.0176551471314851E-3"/>
                  <c:y val="-0.1052551764362788"/>
                </c:manualLayout>
              </c:layout>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D57C-4593-B98E-6FAF3C6D8D2C}"/>
                </c:ext>
              </c:extLst>
            </c:dLbl>
            <c:dLbl>
              <c:idx val="1"/>
              <c:delete val="1"/>
              <c:extLst>
                <c:ext xmlns:c15="http://schemas.microsoft.com/office/drawing/2012/chart" uri="{CE6537A1-D6FC-4f65-9D91-7224C49458BB}"/>
                <c:ext xmlns:c16="http://schemas.microsoft.com/office/drawing/2014/chart" uri="{C3380CC4-5D6E-409C-BE32-E72D297353CC}">
                  <c16:uniqueId val="{00000001-D57C-4593-B98E-6FAF3C6D8D2C}"/>
                </c:ext>
              </c:extLst>
            </c:dLbl>
            <c:dLbl>
              <c:idx val="2"/>
              <c:delete val="1"/>
              <c:extLst>
                <c:ext xmlns:c15="http://schemas.microsoft.com/office/drawing/2012/chart" uri="{CE6537A1-D6FC-4f65-9D91-7224C49458BB}"/>
                <c:ext xmlns:c16="http://schemas.microsoft.com/office/drawing/2014/chart" uri="{C3380CC4-5D6E-409C-BE32-E72D297353CC}">
                  <c16:uniqueId val="{00000002-D57C-4593-B98E-6FAF3C6D8D2C}"/>
                </c:ext>
              </c:extLst>
            </c:dLbl>
            <c:dLbl>
              <c:idx val="3"/>
              <c:delete val="1"/>
              <c:extLst>
                <c:ext xmlns:c15="http://schemas.microsoft.com/office/drawing/2012/chart" uri="{CE6537A1-D6FC-4f65-9D91-7224C49458BB}"/>
                <c:ext xmlns:c16="http://schemas.microsoft.com/office/drawing/2014/chart" uri="{C3380CC4-5D6E-409C-BE32-E72D297353CC}">
                  <c16:uniqueId val="{00000003-D57C-4593-B98E-6FAF3C6D8D2C}"/>
                </c:ext>
              </c:extLst>
            </c:dLbl>
            <c:dLbl>
              <c:idx val="4"/>
              <c:delete val="1"/>
              <c:extLst>
                <c:ext xmlns:c15="http://schemas.microsoft.com/office/drawing/2012/chart" uri="{CE6537A1-D6FC-4f65-9D91-7224C49458BB}"/>
                <c:ext xmlns:c16="http://schemas.microsoft.com/office/drawing/2014/chart" uri="{C3380CC4-5D6E-409C-BE32-E72D297353CC}">
                  <c16:uniqueId val="{00000004-D57C-4593-B98E-6FAF3C6D8D2C}"/>
                </c:ext>
              </c:extLst>
            </c:dLbl>
            <c:dLbl>
              <c:idx val="5"/>
              <c:delete val="1"/>
              <c:extLst>
                <c:ext xmlns:c15="http://schemas.microsoft.com/office/drawing/2012/chart" uri="{CE6537A1-D6FC-4f65-9D91-7224C49458BB}"/>
                <c:ext xmlns:c16="http://schemas.microsoft.com/office/drawing/2014/chart" uri="{C3380CC4-5D6E-409C-BE32-E72D297353CC}">
                  <c16:uniqueId val="{00000005-D57C-4593-B98E-6FAF3C6D8D2C}"/>
                </c:ext>
              </c:extLst>
            </c:dLbl>
            <c:dLbl>
              <c:idx val="6"/>
              <c:layout>
                <c:manualLayout>
                  <c:x val="-7.1273339897178586E-2"/>
                  <c:y val="0.1041965080451899"/>
                </c:manualLayout>
              </c:layout>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D57C-4593-B98E-6FAF3C6D8D2C}"/>
                </c:ext>
              </c:extLst>
            </c:dLbl>
            <c:dLbl>
              <c:idx val="7"/>
              <c:delete val="1"/>
              <c:extLst>
                <c:ext xmlns:c15="http://schemas.microsoft.com/office/drawing/2012/chart" uri="{CE6537A1-D6FC-4f65-9D91-7224C49458BB}"/>
                <c:ext xmlns:c16="http://schemas.microsoft.com/office/drawing/2014/chart" uri="{C3380CC4-5D6E-409C-BE32-E72D297353CC}">
                  <c16:uniqueId val="{00000007-D57C-4593-B98E-6FAF3C6D8D2C}"/>
                </c:ext>
              </c:extLst>
            </c:dLbl>
            <c:dLbl>
              <c:idx val="8"/>
              <c:delete val="1"/>
              <c:extLst>
                <c:ext xmlns:c15="http://schemas.microsoft.com/office/drawing/2012/chart" uri="{CE6537A1-D6FC-4f65-9D91-7224C49458BB}"/>
                <c:ext xmlns:c16="http://schemas.microsoft.com/office/drawing/2014/chart" uri="{C3380CC4-5D6E-409C-BE32-E72D297353CC}">
                  <c16:uniqueId val="{00000008-D57C-4593-B98E-6FAF3C6D8D2C}"/>
                </c:ext>
              </c:extLst>
            </c:dLbl>
            <c:dLbl>
              <c:idx val="9"/>
              <c:delete val="1"/>
              <c:extLst>
                <c:ext xmlns:c15="http://schemas.microsoft.com/office/drawing/2012/chart" uri="{CE6537A1-D6FC-4f65-9D91-7224C49458BB}"/>
                <c:ext xmlns:c16="http://schemas.microsoft.com/office/drawing/2014/chart" uri="{C3380CC4-5D6E-409C-BE32-E72D297353CC}">
                  <c16:uniqueId val="{00000009-D57C-4593-B98E-6FAF3C6D8D2C}"/>
                </c:ext>
              </c:extLst>
            </c:dLbl>
            <c:dLbl>
              <c:idx val="10"/>
              <c:delete val="1"/>
              <c:extLst>
                <c:ext xmlns:c15="http://schemas.microsoft.com/office/drawing/2012/chart" uri="{CE6537A1-D6FC-4f65-9D91-7224C49458BB}"/>
                <c:ext xmlns:c16="http://schemas.microsoft.com/office/drawing/2014/chart" uri="{C3380CC4-5D6E-409C-BE32-E72D297353CC}">
                  <c16:uniqueId val="{0000000A-D57C-4593-B98E-6FAF3C6D8D2C}"/>
                </c:ext>
              </c:extLst>
            </c:dLbl>
            <c:dLbl>
              <c:idx val="11"/>
              <c:delete val="1"/>
              <c:extLst>
                <c:ext xmlns:c15="http://schemas.microsoft.com/office/drawing/2012/chart" uri="{CE6537A1-D6FC-4f65-9D91-7224C49458BB}"/>
                <c:ext xmlns:c16="http://schemas.microsoft.com/office/drawing/2014/chart" uri="{C3380CC4-5D6E-409C-BE32-E72D297353CC}">
                  <c16:uniqueId val="{0000000B-D57C-4593-B98E-6FAF3C6D8D2C}"/>
                </c:ext>
              </c:extLst>
            </c:dLbl>
            <c:dLbl>
              <c:idx val="12"/>
              <c:layout>
                <c:manualLayout>
                  <c:x val="-9.2133829623182076E-2"/>
                  <c:y val="-7.8260869565217397E-2"/>
                </c:manualLayout>
              </c:layout>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D57C-4593-B98E-6FAF3C6D8D2C}"/>
                </c:ext>
              </c:extLst>
            </c:dLbl>
            <c:dLbl>
              <c:idx val="13"/>
              <c:delete val="1"/>
              <c:extLst>
                <c:ext xmlns:c15="http://schemas.microsoft.com/office/drawing/2012/chart" uri="{CE6537A1-D6FC-4f65-9D91-7224C49458BB}"/>
                <c:ext xmlns:c16="http://schemas.microsoft.com/office/drawing/2014/chart" uri="{C3380CC4-5D6E-409C-BE32-E72D297353CC}">
                  <c16:uniqueId val="{0000000D-D57C-4593-B98E-6FAF3C6D8D2C}"/>
                </c:ext>
              </c:extLst>
            </c:dLbl>
            <c:dLbl>
              <c:idx val="14"/>
              <c:delete val="1"/>
              <c:extLst>
                <c:ext xmlns:c15="http://schemas.microsoft.com/office/drawing/2012/chart" uri="{CE6537A1-D6FC-4f65-9D91-7224C49458BB}"/>
                <c:ext xmlns:c16="http://schemas.microsoft.com/office/drawing/2014/chart" uri="{C3380CC4-5D6E-409C-BE32-E72D297353CC}">
                  <c16:uniqueId val="{0000000E-D57C-4593-B98E-6FAF3C6D8D2C}"/>
                </c:ext>
              </c:extLst>
            </c:dLbl>
            <c:dLbl>
              <c:idx val="15"/>
              <c:delete val="1"/>
              <c:extLst>
                <c:ext xmlns:c15="http://schemas.microsoft.com/office/drawing/2012/chart" uri="{CE6537A1-D6FC-4f65-9D91-7224C49458BB}"/>
                <c:ext xmlns:c16="http://schemas.microsoft.com/office/drawing/2014/chart" uri="{C3380CC4-5D6E-409C-BE32-E72D297353CC}">
                  <c16:uniqueId val="{0000000F-D57C-4593-B98E-6FAF3C6D8D2C}"/>
                </c:ext>
              </c:extLst>
            </c:dLbl>
            <c:dLbl>
              <c:idx val="16"/>
              <c:delete val="1"/>
              <c:extLst>
                <c:ext xmlns:c15="http://schemas.microsoft.com/office/drawing/2012/chart" uri="{CE6537A1-D6FC-4f65-9D91-7224C49458BB}"/>
                <c:ext xmlns:c16="http://schemas.microsoft.com/office/drawing/2014/chart" uri="{C3380CC4-5D6E-409C-BE32-E72D297353CC}">
                  <c16:uniqueId val="{00000010-D57C-4593-B98E-6FAF3C6D8D2C}"/>
                </c:ext>
              </c:extLst>
            </c:dLbl>
            <c:dLbl>
              <c:idx val="17"/>
              <c:delete val="1"/>
              <c:extLst>
                <c:ext xmlns:c15="http://schemas.microsoft.com/office/drawing/2012/chart" uri="{CE6537A1-D6FC-4f65-9D91-7224C49458BB}"/>
                <c:ext xmlns:c16="http://schemas.microsoft.com/office/drawing/2014/chart" uri="{C3380CC4-5D6E-409C-BE32-E72D297353CC}">
                  <c16:uniqueId val="{00000011-D57C-4593-B98E-6FAF3C6D8D2C}"/>
                </c:ext>
              </c:extLst>
            </c:dLbl>
            <c:dLbl>
              <c:idx val="18"/>
              <c:layout>
                <c:manualLayout>
                  <c:x val="-1.2168619006835369E-2"/>
                  <c:y val="-9.1030697249800299E-2"/>
                </c:manualLayout>
              </c:layout>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D57C-4593-B98E-6FAF3C6D8D2C}"/>
                </c:ext>
              </c:extLst>
            </c:dLbl>
            <c:dLbl>
              <c:idx val="19"/>
              <c:delete val="1"/>
              <c:extLst>
                <c:ext xmlns:c15="http://schemas.microsoft.com/office/drawing/2012/chart" uri="{CE6537A1-D6FC-4f65-9D91-7224C49458BB}"/>
                <c:ext xmlns:c16="http://schemas.microsoft.com/office/drawing/2014/chart" uri="{C3380CC4-5D6E-409C-BE32-E72D297353CC}">
                  <c16:uniqueId val="{00000000-0771-4DBB-9C1B-7B42BD487B06}"/>
                </c:ext>
              </c:extLst>
            </c:dLbl>
            <c:dLbl>
              <c:idx val="20"/>
              <c:delete val="1"/>
              <c:extLst>
                <c:ext xmlns:c15="http://schemas.microsoft.com/office/drawing/2012/chart" uri="{CE6537A1-D6FC-4f65-9D91-7224C49458BB}"/>
                <c:ext xmlns:c16="http://schemas.microsoft.com/office/drawing/2014/chart" uri="{C3380CC4-5D6E-409C-BE32-E72D297353CC}">
                  <c16:uniqueId val="{00000000-6A75-4490-9629-F05208552CF2}"/>
                </c:ext>
              </c:extLst>
            </c:dLbl>
            <c:dLbl>
              <c:idx val="21"/>
              <c:layout>
                <c:manualLayout>
                  <c:x val="0"/>
                  <c:y val="-0.2608695652173913"/>
                </c:manualLayout>
              </c:layout>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5112-4193-9E82-D2E80D2F6DCE}"/>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'F54'!$G$5:$G$26</c:f>
              <c:strCache>
                <c:ptCount val="22"/>
                <c:pt idx="0">
                  <c:v>2020/Ene</c:v>
                </c:pt>
                <c:pt idx="1">
                  <c:v>2020/Feb</c:v>
                </c:pt>
                <c:pt idx="2">
                  <c:v>2020/Mar</c:v>
                </c:pt>
                <c:pt idx="3">
                  <c:v>2020/Abr</c:v>
                </c:pt>
                <c:pt idx="4">
                  <c:v>2020/May</c:v>
                </c:pt>
                <c:pt idx="5">
                  <c:v>2020/Jun</c:v>
                </c:pt>
                <c:pt idx="6">
                  <c:v>2020/Jul</c:v>
                </c:pt>
                <c:pt idx="7">
                  <c:v>2020/Ago</c:v>
                </c:pt>
                <c:pt idx="8">
                  <c:v>2020/Sep</c:v>
                </c:pt>
                <c:pt idx="9">
                  <c:v>2020/Oct</c:v>
                </c:pt>
                <c:pt idx="10">
                  <c:v>2020/Nov</c:v>
                </c:pt>
                <c:pt idx="11">
                  <c:v>2020/Dic</c:v>
                </c:pt>
                <c:pt idx="12">
                  <c:v>2021/Ene</c:v>
                </c:pt>
                <c:pt idx="13">
                  <c:v>2021/Feb</c:v>
                </c:pt>
                <c:pt idx="14">
                  <c:v>2021/Mar</c:v>
                </c:pt>
                <c:pt idx="15">
                  <c:v>2021/Abr</c:v>
                </c:pt>
                <c:pt idx="16">
                  <c:v>2021/May</c:v>
                </c:pt>
                <c:pt idx="17">
                  <c:v>2021/Jun</c:v>
                </c:pt>
                <c:pt idx="18">
                  <c:v>2021/Jul</c:v>
                </c:pt>
                <c:pt idx="19">
                  <c:v>2021/Aug</c:v>
                </c:pt>
                <c:pt idx="20">
                  <c:v>2021/Sep</c:v>
                </c:pt>
                <c:pt idx="21">
                  <c:v>2021/Oct</c:v>
                </c:pt>
              </c:strCache>
            </c:strRef>
          </c:cat>
          <c:val>
            <c:numRef>
              <c:f>'F54'!$H$5:$H$26</c:f>
              <c:numCache>
                <c:formatCode>0.00%</c:formatCode>
                <c:ptCount val="22"/>
                <c:pt idx="0">
                  <c:v>9.1796983251321268E-2</c:v>
                </c:pt>
                <c:pt idx="1">
                  <c:v>7.4060673592438592E-2</c:v>
                </c:pt>
                <c:pt idx="2">
                  <c:v>6.7605380088867545E-2</c:v>
                </c:pt>
                <c:pt idx="3">
                  <c:v>4.7226132306088485E-2</c:v>
                </c:pt>
                <c:pt idx="4">
                  <c:v>4.4762427668607552E-2</c:v>
                </c:pt>
                <c:pt idx="5">
                  <c:v>5.6896566453938882E-2</c:v>
                </c:pt>
                <c:pt idx="6">
                  <c:v>6.1836816085984729E-2</c:v>
                </c:pt>
                <c:pt idx="7">
                  <c:v>6.5533273888595714E-2</c:v>
                </c:pt>
                <c:pt idx="8">
                  <c:v>6.7376746167768856E-2</c:v>
                </c:pt>
                <c:pt idx="9">
                  <c:v>6.7646200318285069E-2</c:v>
                </c:pt>
                <c:pt idx="10">
                  <c:v>6.0786508825000599E-2</c:v>
                </c:pt>
                <c:pt idx="11">
                  <c:v>4.760591496023011E-2</c:v>
                </c:pt>
                <c:pt idx="12">
                  <c:v>7.141706050286438E-2</c:v>
                </c:pt>
                <c:pt idx="13">
                  <c:v>6.3734046080124035E-2</c:v>
                </c:pt>
                <c:pt idx="14">
                  <c:v>6.8556053135390566E-2</c:v>
                </c:pt>
                <c:pt idx="15">
                  <c:v>6.4360279289010225E-2</c:v>
                </c:pt>
                <c:pt idx="16">
                  <c:v>6.8521436632487095E-2</c:v>
                </c:pt>
                <c:pt idx="17">
                  <c:v>8.3364043530674961E-2</c:v>
                </c:pt>
                <c:pt idx="18">
                  <c:v>0.18653655064807084</c:v>
                </c:pt>
                <c:pt idx="19">
                  <c:v>9.2350548837715415E-2</c:v>
                </c:pt>
                <c:pt idx="20">
                  <c:v>8.9504370495488789E-2</c:v>
                </c:pt>
                <c:pt idx="21">
                  <c:v>7.3385766601102659E-2</c:v>
                </c:pt>
              </c:numCache>
            </c:numRef>
          </c:val>
          <c:smooth val="0"/>
          <c:extLst>
            <c:ext xmlns:c16="http://schemas.microsoft.com/office/drawing/2014/chart" uri="{C3380CC4-5D6E-409C-BE32-E72D297353CC}">
              <c16:uniqueId val="{00000013-D57C-4593-B98E-6FAF3C6D8D2C}"/>
            </c:ext>
          </c:extLst>
        </c:ser>
        <c:ser>
          <c:idx val="1"/>
          <c:order val="1"/>
          <c:tx>
            <c:strRef>
              <c:f>'F54'!$I$4</c:f>
              <c:strCache>
                <c:ptCount val="1"/>
                <c:pt idx="0">
                  <c:v>Separaciones</c:v>
                </c:pt>
              </c:strCache>
            </c:strRef>
          </c:tx>
          <c:spPr>
            <a:ln w="38100" cap="rnd">
              <a:solidFill>
                <a:schemeClr val="tx1">
                  <a:lumMod val="50000"/>
                  <a:lumOff val="50000"/>
                </a:schemeClr>
              </a:solidFill>
              <a:round/>
            </a:ln>
            <a:effectLst/>
          </c:spPr>
          <c:marker>
            <c:symbol val="none"/>
          </c:marker>
          <c:dLbls>
            <c:dLbl>
              <c:idx val="0"/>
              <c:layout>
                <c:manualLayout>
                  <c:x val="-3.7754201287574049E-2"/>
                  <c:y val="0.15172290210711614"/>
                </c:manualLayout>
              </c:layout>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4-D57C-4593-B98E-6FAF3C6D8D2C}"/>
                </c:ext>
              </c:extLst>
            </c:dLbl>
            <c:dLbl>
              <c:idx val="1"/>
              <c:delete val="1"/>
              <c:extLst>
                <c:ext xmlns:c15="http://schemas.microsoft.com/office/drawing/2012/chart" uri="{CE6537A1-D6FC-4f65-9D91-7224C49458BB}"/>
                <c:ext xmlns:c16="http://schemas.microsoft.com/office/drawing/2014/chart" uri="{C3380CC4-5D6E-409C-BE32-E72D297353CC}">
                  <c16:uniqueId val="{00000015-D57C-4593-B98E-6FAF3C6D8D2C}"/>
                </c:ext>
              </c:extLst>
            </c:dLbl>
            <c:dLbl>
              <c:idx val="2"/>
              <c:delete val="1"/>
              <c:extLst>
                <c:ext xmlns:c15="http://schemas.microsoft.com/office/drawing/2012/chart" uri="{CE6537A1-D6FC-4f65-9D91-7224C49458BB}"/>
                <c:ext xmlns:c16="http://schemas.microsoft.com/office/drawing/2014/chart" uri="{C3380CC4-5D6E-409C-BE32-E72D297353CC}">
                  <c16:uniqueId val="{00000016-D57C-4593-B98E-6FAF3C6D8D2C}"/>
                </c:ext>
              </c:extLst>
            </c:dLbl>
            <c:dLbl>
              <c:idx val="3"/>
              <c:delete val="1"/>
              <c:extLst>
                <c:ext xmlns:c15="http://schemas.microsoft.com/office/drawing/2012/chart" uri="{CE6537A1-D6FC-4f65-9D91-7224C49458BB}"/>
                <c:ext xmlns:c16="http://schemas.microsoft.com/office/drawing/2014/chart" uri="{C3380CC4-5D6E-409C-BE32-E72D297353CC}">
                  <c16:uniqueId val="{00000017-D57C-4593-B98E-6FAF3C6D8D2C}"/>
                </c:ext>
              </c:extLst>
            </c:dLbl>
            <c:dLbl>
              <c:idx val="4"/>
              <c:delete val="1"/>
              <c:extLst>
                <c:ext xmlns:c15="http://schemas.microsoft.com/office/drawing/2012/chart" uri="{CE6537A1-D6FC-4f65-9D91-7224C49458BB}"/>
                <c:ext xmlns:c16="http://schemas.microsoft.com/office/drawing/2014/chart" uri="{C3380CC4-5D6E-409C-BE32-E72D297353CC}">
                  <c16:uniqueId val="{00000018-D57C-4593-B98E-6FAF3C6D8D2C}"/>
                </c:ext>
              </c:extLst>
            </c:dLbl>
            <c:dLbl>
              <c:idx val="5"/>
              <c:delete val="1"/>
              <c:extLst>
                <c:ext xmlns:c15="http://schemas.microsoft.com/office/drawing/2012/chart" uri="{CE6537A1-D6FC-4f65-9D91-7224C49458BB}"/>
                <c:ext xmlns:c16="http://schemas.microsoft.com/office/drawing/2014/chart" uri="{C3380CC4-5D6E-409C-BE32-E72D297353CC}">
                  <c16:uniqueId val="{00000019-D57C-4593-B98E-6FAF3C6D8D2C}"/>
                </c:ext>
              </c:extLst>
            </c:dLbl>
            <c:dLbl>
              <c:idx val="6"/>
              <c:layout>
                <c:manualLayout>
                  <c:x val="-5.0412850171175166E-2"/>
                  <c:y val="-9.3708165997322623E-2"/>
                </c:manualLayout>
              </c:layout>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A-D57C-4593-B98E-6FAF3C6D8D2C}"/>
                </c:ext>
              </c:extLst>
            </c:dLbl>
            <c:dLbl>
              <c:idx val="7"/>
              <c:delete val="1"/>
              <c:extLst>
                <c:ext xmlns:c15="http://schemas.microsoft.com/office/drawing/2012/chart" uri="{CE6537A1-D6FC-4f65-9D91-7224C49458BB}"/>
                <c:ext xmlns:c16="http://schemas.microsoft.com/office/drawing/2014/chart" uri="{C3380CC4-5D6E-409C-BE32-E72D297353CC}">
                  <c16:uniqueId val="{0000001B-D57C-4593-B98E-6FAF3C6D8D2C}"/>
                </c:ext>
              </c:extLst>
            </c:dLbl>
            <c:dLbl>
              <c:idx val="8"/>
              <c:delete val="1"/>
              <c:extLst>
                <c:ext xmlns:c15="http://schemas.microsoft.com/office/drawing/2012/chart" uri="{CE6537A1-D6FC-4f65-9D91-7224C49458BB}"/>
                <c:ext xmlns:c16="http://schemas.microsoft.com/office/drawing/2014/chart" uri="{C3380CC4-5D6E-409C-BE32-E72D297353CC}">
                  <c16:uniqueId val="{0000001C-D57C-4593-B98E-6FAF3C6D8D2C}"/>
                </c:ext>
              </c:extLst>
            </c:dLbl>
            <c:dLbl>
              <c:idx val="9"/>
              <c:delete val="1"/>
              <c:extLst>
                <c:ext xmlns:c15="http://schemas.microsoft.com/office/drawing/2012/chart" uri="{CE6537A1-D6FC-4f65-9D91-7224C49458BB}"/>
                <c:ext xmlns:c16="http://schemas.microsoft.com/office/drawing/2014/chart" uri="{C3380CC4-5D6E-409C-BE32-E72D297353CC}">
                  <c16:uniqueId val="{0000001D-D57C-4593-B98E-6FAF3C6D8D2C}"/>
                </c:ext>
              </c:extLst>
            </c:dLbl>
            <c:dLbl>
              <c:idx val="10"/>
              <c:delete val="1"/>
              <c:extLst>
                <c:ext xmlns:c15="http://schemas.microsoft.com/office/drawing/2012/chart" uri="{CE6537A1-D6FC-4f65-9D91-7224C49458BB}"/>
                <c:ext xmlns:c16="http://schemas.microsoft.com/office/drawing/2014/chart" uri="{C3380CC4-5D6E-409C-BE32-E72D297353CC}">
                  <c16:uniqueId val="{0000001E-D57C-4593-B98E-6FAF3C6D8D2C}"/>
                </c:ext>
              </c:extLst>
            </c:dLbl>
            <c:dLbl>
              <c:idx val="11"/>
              <c:delete val="1"/>
              <c:extLst>
                <c:ext xmlns:c15="http://schemas.microsoft.com/office/drawing/2012/chart" uri="{CE6537A1-D6FC-4f65-9D91-7224C49458BB}"/>
                <c:ext xmlns:c16="http://schemas.microsoft.com/office/drawing/2014/chart" uri="{C3380CC4-5D6E-409C-BE32-E72D297353CC}">
                  <c16:uniqueId val="{0000001F-D57C-4593-B98E-6FAF3C6D8D2C}"/>
                </c:ext>
              </c:extLst>
            </c:dLbl>
            <c:dLbl>
              <c:idx val="12"/>
              <c:layout>
                <c:manualLayout>
                  <c:x val="-4.5197727739674232E-2"/>
                  <c:y val="0.13913043478260859"/>
                </c:manualLayout>
              </c:layout>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D57C-4593-B98E-6FAF3C6D8D2C}"/>
                </c:ext>
              </c:extLst>
            </c:dLbl>
            <c:dLbl>
              <c:idx val="13"/>
              <c:delete val="1"/>
              <c:extLst>
                <c:ext xmlns:c15="http://schemas.microsoft.com/office/drawing/2012/chart" uri="{CE6537A1-D6FC-4f65-9D91-7224C49458BB}"/>
                <c:ext xmlns:c16="http://schemas.microsoft.com/office/drawing/2014/chart" uri="{C3380CC4-5D6E-409C-BE32-E72D297353CC}">
                  <c16:uniqueId val="{00000021-D57C-4593-B98E-6FAF3C6D8D2C}"/>
                </c:ext>
              </c:extLst>
            </c:dLbl>
            <c:dLbl>
              <c:idx val="14"/>
              <c:delete val="1"/>
              <c:extLst>
                <c:ext xmlns:c15="http://schemas.microsoft.com/office/drawing/2012/chart" uri="{CE6537A1-D6FC-4f65-9D91-7224C49458BB}"/>
                <c:ext xmlns:c16="http://schemas.microsoft.com/office/drawing/2014/chart" uri="{C3380CC4-5D6E-409C-BE32-E72D297353CC}">
                  <c16:uniqueId val="{00000022-D57C-4593-B98E-6FAF3C6D8D2C}"/>
                </c:ext>
              </c:extLst>
            </c:dLbl>
            <c:dLbl>
              <c:idx val="15"/>
              <c:delete val="1"/>
              <c:extLst>
                <c:ext xmlns:c15="http://schemas.microsoft.com/office/drawing/2012/chart" uri="{CE6537A1-D6FC-4f65-9D91-7224C49458BB}"/>
                <c:ext xmlns:c16="http://schemas.microsoft.com/office/drawing/2014/chart" uri="{C3380CC4-5D6E-409C-BE32-E72D297353CC}">
                  <c16:uniqueId val="{00000023-D57C-4593-B98E-6FAF3C6D8D2C}"/>
                </c:ext>
              </c:extLst>
            </c:dLbl>
            <c:dLbl>
              <c:idx val="16"/>
              <c:delete val="1"/>
              <c:extLst>
                <c:ext xmlns:c15="http://schemas.microsoft.com/office/drawing/2012/chart" uri="{CE6537A1-D6FC-4f65-9D91-7224C49458BB}"/>
                <c:ext xmlns:c16="http://schemas.microsoft.com/office/drawing/2014/chart" uri="{C3380CC4-5D6E-409C-BE32-E72D297353CC}">
                  <c16:uniqueId val="{00000024-D57C-4593-B98E-6FAF3C6D8D2C}"/>
                </c:ext>
              </c:extLst>
            </c:dLbl>
            <c:dLbl>
              <c:idx val="17"/>
              <c:delete val="1"/>
              <c:extLst>
                <c:ext xmlns:c15="http://schemas.microsoft.com/office/drawing/2012/chart" uri="{CE6537A1-D6FC-4f65-9D91-7224C49458BB}"/>
                <c:ext xmlns:c16="http://schemas.microsoft.com/office/drawing/2014/chart" uri="{C3380CC4-5D6E-409C-BE32-E72D297353CC}">
                  <c16:uniqueId val="{00000025-D57C-4593-B98E-6FAF3C6D8D2C}"/>
                </c:ext>
              </c:extLst>
            </c:dLbl>
            <c:dLbl>
              <c:idx val="18"/>
              <c:layout>
                <c:manualLayout>
                  <c:x val="-0.15297692465735893"/>
                  <c:y val="-3.9671801894328437E-2"/>
                </c:manualLayout>
              </c:layout>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6-D57C-4593-B98E-6FAF3C6D8D2C}"/>
                </c:ext>
              </c:extLst>
            </c:dLbl>
            <c:dLbl>
              <c:idx val="19"/>
              <c:delete val="1"/>
              <c:extLst>
                <c:ext xmlns:c15="http://schemas.microsoft.com/office/drawing/2012/chart" uri="{CE6537A1-D6FC-4f65-9D91-7224C49458BB}"/>
                <c:ext xmlns:c16="http://schemas.microsoft.com/office/drawing/2014/chart" uri="{C3380CC4-5D6E-409C-BE32-E72D297353CC}">
                  <c16:uniqueId val="{00000001-0771-4DBB-9C1B-7B42BD487B06}"/>
                </c:ext>
              </c:extLst>
            </c:dLbl>
            <c:dLbl>
              <c:idx val="20"/>
              <c:delete val="1"/>
              <c:extLst>
                <c:ext xmlns:c15="http://schemas.microsoft.com/office/drawing/2012/chart" uri="{CE6537A1-D6FC-4f65-9D91-7224C49458BB}"/>
                <c:ext xmlns:c16="http://schemas.microsoft.com/office/drawing/2014/chart" uri="{C3380CC4-5D6E-409C-BE32-E72D297353CC}">
                  <c16:uniqueId val="{00000001-6A75-4490-9629-F05208552CF2}"/>
                </c:ext>
              </c:extLst>
            </c:dLbl>
            <c:dLbl>
              <c:idx val="21"/>
              <c:layout>
                <c:manualLayout>
                  <c:x val="-1.2168619006835496E-2"/>
                  <c:y val="0.1072463768115942"/>
                </c:manualLayout>
              </c:layout>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5112-4193-9E82-D2E80D2F6DCE}"/>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'F54'!$G$5:$G$26</c:f>
              <c:strCache>
                <c:ptCount val="22"/>
                <c:pt idx="0">
                  <c:v>2020/Ene</c:v>
                </c:pt>
                <c:pt idx="1">
                  <c:v>2020/Feb</c:v>
                </c:pt>
                <c:pt idx="2">
                  <c:v>2020/Mar</c:v>
                </c:pt>
                <c:pt idx="3">
                  <c:v>2020/Abr</c:v>
                </c:pt>
                <c:pt idx="4">
                  <c:v>2020/May</c:v>
                </c:pt>
                <c:pt idx="5">
                  <c:v>2020/Jun</c:v>
                </c:pt>
                <c:pt idx="6">
                  <c:v>2020/Jul</c:v>
                </c:pt>
                <c:pt idx="7">
                  <c:v>2020/Ago</c:v>
                </c:pt>
                <c:pt idx="8">
                  <c:v>2020/Sep</c:v>
                </c:pt>
                <c:pt idx="9">
                  <c:v>2020/Oct</c:v>
                </c:pt>
                <c:pt idx="10">
                  <c:v>2020/Nov</c:v>
                </c:pt>
                <c:pt idx="11">
                  <c:v>2020/Dic</c:v>
                </c:pt>
                <c:pt idx="12">
                  <c:v>2021/Ene</c:v>
                </c:pt>
                <c:pt idx="13">
                  <c:v>2021/Feb</c:v>
                </c:pt>
                <c:pt idx="14">
                  <c:v>2021/Mar</c:v>
                </c:pt>
                <c:pt idx="15">
                  <c:v>2021/Abr</c:v>
                </c:pt>
                <c:pt idx="16">
                  <c:v>2021/May</c:v>
                </c:pt>
                <c:pt idx="17">
                  <c:v>2021/Jun</c:v>
                </c:pt>
                <c:pt idx="18">
                  <c:v>2021/Jul</c:v>
                </c:pt>
                <c:pt idx="19">
                  <c:v>2021/Aug</c:v>
                </c:pt>
                <c:pt idx="20">
                  <c:v>2021/Sep</c:v>
                </c:pt>
                <c:pt idx="21">
                  <c:v>2021/Oct</c:v>
                </c:pt>
              </c:strCache>
            </c:strRef>
          </c:cat>
          <c:val>
            <c:numRef>
              <c:f>'F54'!$I$5:$I$26</c:f>
              <c:numCache>
                <c:formatCode>0.00%</c:formatCode>
                <c:ptCount val="22"/>
                <c:pt idx="0">
                  <c:v>8.6532187743683375E-2</c:v>
                </c:pt>
                <c:pt idx="1">
                  <c:v>6.5533312368128677E-2</c:v>
                </c:pt>
                <c:pt idx="2">
                  <c:v>7.0894789130648381E-2</c:v>
                </c:pt>
                <c:pt idx="3">
                  <c:v>6.8491104055926122E-2</c:v>
                </c:pt>
                <c:pt idx="4">
                  <c:v>5.8020452753281319E-2</c:v>
                </c:pt>
                <c:pt idx="5">
                  <c:v>6.518867843931278E-2</c:v>
                </c:pt>
                <c:pt idx="6">
                  <c:v>6.9371382991848557E-2</c:v>
                </c:pt>
                <c:pt idx="7">
                  <c:v>5.6513634378468874E-2</c:v>
                </c:pt>
                <c:pt idx="8">
                  <c:v>6.1067628206758241E-2</c:v>
                </c:pt>
                <c:pt idx="9">
                  <c:v>5.7204638507124511E-2</c:v>
                </c:pt>
                <c:pt idx="10">
                  <c:v>5.140563539284173E-2</c:v>
                </c:pt>
                <c:pt idx="11">
                  <c:v>6.1592918763378565E-2</c:v>
                </c:pt>
                <c:pt idx="12">
                  <c:v>6.7633882857465799E-2</c:v>
                </c:pt>
                <c:pt idx="13">
                  <c:v>5.6175457438720787E-2</c:v>
                </c:pt>
                <c:pt idx="14">
                  <c:v>6.6959263569523281E-2</c:v>
                </c:pt>
                <c:pt idx="15">
                  <c:v>6.0348426514343273E-2</c:v>
                </c:pt>
                <c:pt idx="16">
                  <c:v>6.5920102753514384E-2</c:v>
                </c:pt>
                <c:pt idx="17">
                  <c:v>8.0520215181913296E-2</c:v>
                </c:pt>
                <c:pt idx="18">
                  <c:v>0.18336558860161778</c:v>
                </c:pt>
                <c:pt idx="19">
                  <c:v>8.6148070566792259E-2</c:v>
                </c:pt>
                <c:pt idx="20">
                  <c:v>8.4224381146389818E-2</c:v>
                </c:pt>
                <c:pt idx="21">
                  <c:v>6.7733090809289465E-2</c:v>
                </c:pt>
              </c:numCache>
            </c:numRef>
          </c:val>
          <c:smooth val="0"/>
          <c:extLst>
            <c:ext xmlns:c16="http://schemas.microsoft.com/office/drawing/2014/chart" uri="{C3380CC4-5D6E-409C-BE32-E72D297353CC}">
              <c16:uniqueId val="{00000027-D57C-4593-B98E-6FAF3C6D8D2C}"/>
            </c:ext>
          </c:extLst>
        </c:ser>
        <c:dLbls>
          <c:showLegendKey val="0"/>
          <c:showVal val="0"/>
          <c:showCatName val="0"/>
          <c:showSerName val="0"/>
          <c:showPercent val="0"/>
          <c:showBubbleSize val="0"/>
        </c:dLbls>
        <c:smooth val="0"/>
        <c:axId val="760884191"/>
        <c:axId val="760880031"/>
      </c:lineChart>
      <c:catAx>
        <c:axId val="7608841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760880031"/>
        <c:crosses val="autoZero"/>
        <c:auto val="1"/>
        <c:lblAlgn val="ctr"/>
        <c:lblOffset val="100"/>
        <c:noMultiLvlLbl val="0"/>
      </c:catAx>
      <c:valAx>
        <c:axId val="760880031"/>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760884191"/>
        <c:crosses val="autoZero"/>
        <c:crossBetween val="between"/>
      </c:valAx>
      <c:spPr>
        <a:noFill/>
        <a:ln>
          <a:noFill/>
        </a:ln>
        <a:effectLst/>
      </c:spPr>
    </c:plotArea>
    <c:legend>
      <c:legendPos val="b"/>
      <c:layout>
        <c:manualLayout>
          <c:xMode val="edge"/>
          <c:yMode val="edge"/>
          <c:x val="0.31602095192546836"/>
          <c:y val="0.95240382609077634"/>
          <c:w val="0.36795809614906327"/>
          <c:h val="4.568468098114241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'F55'!$B$6:$B$7</c:f>
              <c:strCache>
                <c:ptCount val="2"/>
                <c:pt idx="0">
                  <c:v>tasa de contratación</c:v>
                </c:pt>
                <c:pt idx="1">
                  <c:v>sep-21</c:v>
                </c:pt>
              </c:strCache>
            </c:strRef>
          </c:tx>
          <c:spPr>
            <a:solidFill>
              <a:srgbClr val="7C878E"/>
            </a:solidFill>
            <a:ln>
              <a:noFill/>
            </a:ln>
            <a:effectLst/>
          </c:spPr>
          <c:invertIfNegative val="0"/>
          <c:cat>
            <c:strRef>
              <c:f>'F55'!$A$8:$A$40</c:f>
              <c:strCache>
                <c:ptCount val="33"/>
                <c:pt idx="0">
                  <c:v>Tlaxcala</c:v>
                </c:pt>
                <c:pt idx="1">
                  <c:v>Oaxaca</c:v>
                </c:pt>
                <c:pt idx="2">
                  <c:v>San Luis Potosí</c:v>
                </c:pt>
                <c:pt idx="3">
                  <c:v>Chiapas</c:v>
                </c:pt>
                <c:pt idx="4">
                  <c:v>Morelos</c:v>
                </c:pt>
                <c:pt idx="5">
                  <c:v>Aguascalientes</c:v>
                </c:pt>
                <c:pt idx="6">
                  <c:v>Veracruz</c:v>
                </c:pt>
                <c:pt idx="7">
                  <c:v>Puebla</c:v>
                </c:pt>
                <c:pt idx="8">
                  <c:v>Tamaulipas</c:v>
                </c:pt>
                <c:pt idx="9">
                  <c:v>Michoacán</c:v>
                </c:pt>
                <c:pt idx="10">
                  <c:v>Durango</c:v>
                </c:pt>
                <c:pt idx="11">
                  <c:v>Yucatán</c:v>
                </c:pt>
                <c:pt idx="12">
                  <c:v>Coahuila</c:v>
                </c:pt>
                <c:pt idx="13">
                  <c:v>Hidalgo</c:v>
                </c:pt>
                <c:pt idx="14">
                  <c:v>Colima</c:v>
                </c:pt>
                <c:pt idx="15">
                  <c:v>Zacatecas</c:v>
                </c:pt>
                <c:pt idx="16">
                  <c:v>Guanajuato</c:v>
                </c:pt>
                <c:pt idx="17">
                  <c:v>Jalisco</c:v>
                </c:pt>
                <c:pt idx="18">
                  <c:v>Chihuahua</c:v>
                </c:pt>
                <c:pt idx="19">
                  <c:v>Nacional</c:v>
                </c:pt>
                <c:pt idx="20">
                  <c:v>Querétaro</c:v>
                </c:pt>
                <c:pt idx="21">
                  <c:v>Ciudad de México</c:v>
                </c:pt>
                <c:pt idx="22">
                  <c:v>Estado de México</c:v>
                </c:pt>
                <c:pt idx="23">
                  <c:v>Guerrero</c:v>
                </c:pt>
                <c:pt idx="24">
                  <c:v>Nuevo León</c:v>
                </c:pt>
                <c:pt idx="25">
                  <c:v>Sonora</c:v>
                </c:pt>
                <c:pt idx="26">
                  <c:v>Campeche</c:v>
                </c:pt>
                <c:pt idx="27">
                  <c:v>Nayarit</c:v>
                </c:pt>
                <c:pt idx="28">
                  <c:v>Baja California</c:v>
                </c:pt>
                <c:pt idx="29">
                  <c:v>Sinaloa</c:v>
                </c:pt>
                <c:pt idx="30">
                  <c:v>Tabasco</c:v>
                </c:pt>
                <c:pt idx="31">
                  <c:v>Quintana Roo</c:v>
                </c:pt>
                <c:pt idx="32">
                  <c:v>Baja California Sur</c:v>
                </c:pt>
              </c:strCache>
            </c:strRef>
          </c:cat>
          <c:val>
            <c:numRef>
              <c:f>'F55'!$B$8:$B$40</c:f>
              <c:numCache>
                <c:formatCode>0.00%</c:formatCode>
                <c:ptCount val="33"/>
                <c:pt idx="0">
                  <c:v>5.6759723216416098E-2</c:v>
                </c:pt>
                <c:pt idx="1">
                  <c:v>7.4019368839686003E-2</c:v>
                </c:pt>
                <c:pt idx="2">
                  <c:v>7.0100575089939901E-2</c:v>
                </c:pt>
                <c:pt idx="3">
                  <c:v>6.9273521238586697E-2</c:v>
                </c:pt>
                <c:pt idx="4">
                  <c:v>7.1469035479832202E-2</c:v>
                </c:pt>
                <c:pt idx="5">
                  <c:v>8.0616129127445493E-2</c:v>
                </c:pt>
                <c:pt idx="6">
                  <c:v>6.8025462129875799E-2</c:v>
                </c:pt>
                <c:pt idx="7">
                  <c:v>8.3590185759639002E-2</c:v>
                </c:pt>
                <c:pt idx="8">
                  <c:v>7.7904737012562703E-2</c:v>
                </c:pt>
                <c:pt idx="9">
                  <c:v>8.7043994302215003E-2</c:v>
                </c:pt>
                <c:pt idx="10">
                  <c:v>8.7289590527873703E-2</c:v>
                </c:pt>
                <c:pt idx="11">
                  <c:v>8.1247715302197904E-2</c:v>
                </c:pt>
                <c:pt idx="12">
                  <c:v>9.0820018844095199E-2</c:v>
                </c:pt>
                <c:pt idx="13">
                  <c:v>8.0054348053995805E-2</c:v>
                </c:pt>
                <c:pt idx="14">
                  <c:v>8.4671686958969705E-2</c:v>
                </c:pt>
                <c:pt idx="15">
                  <c:v>7.62454701950466E-2</c:v>
                </c:pt>
                <c:pt idx="16">
                  <c:v>7.9769414535865002E-2</c:v>
                </c:pt>
                <c:pt idx="17">
                  <c:v>8.9504370495488803E-2</c:v>
                </c:pt>
                <c:pt idx="18">
                  <c:v>8.6277451481103204E-2</c:v>
                </c:pt>
                <c:pt idx="19">
                  <c:v>9.6727595772530095E-2</c:v>
                </c:pt>
                <c:pt idx="20">
                  <c:v>0.10326621156615901</c:v>
                </c:pt>
                <c:pt idx="21">
                  <c:v>0.113689896024025</c:v>
                </c:pt>
                <c:pt idx="22">
                  <c:v>9.7115562321265295E-2</c:v>
                </c:pt>
                <c:pt idx="23">
                  <c:v>8.4980856484950906E-2</c:v>
                </c:pt>
                <c:pt idx="24">
                  <c:v>0.107780193440654</c:v>
                </c:pt>
                <c:pt idx="25">
                  <c:v>0.105897053037424</c:v>
                </c:pt>
                <c:pt idx="26">
                  <c:v>0.102059704889428</c:v>
                </c:pt>
                <c:pt idx="27">
                  <c:v>9.8043130990415298E-2</c:v>
                </c:pt>
                <c:pt idx="28">
                  <c:v>0.10664454545985901</c:v>
                </c:pt>
                <c:pt idx="29">
                  <c:v>0.130635741727643</c:v>
                </c:pt>
                <c:pt idx="30">
                  <c:v>0.127330706818536</c:v>
                </c:pt>
                <c:pt idx="31">
                  <c:v>0.13833710144515399</c:v>
                </c:pt>
                <c:pt idx="32">
                  <c:v>0.149587535328042</c:v>
                </c:pt>
              </c:numCache>
            </c:numRef>
          </c:val>
          <c:extLst>
            <c:ext xmlns:c16="http://schemas.microsoft.com/office/drawing/2014/chart" uri="{C3380CC4-5D6E-409C-BE32-E72D297353CC}">
              <c16:uniqueId val="{00000000-6358-44F1-A7A4-B3F8E4AE6739}"/>
            </c:ext>
          </c:extLst>
        </c:ser>
        <c:ser>
          <c:idx val="1"/>
          <c:order val="1"/>
          <c:tx>
            <c:strRef>
              <c:f>'F55'!$C$6:$C$7</c:f>
              <c:strCache>
                <c:ptCount val="2"/>
                <c:pt idx="0">
                  <c:v>tasa de contratación</c:v>
                </c:pt>
                <c:pt idx="1">
                  <c:v>oct-21</c:v>
                </c:pt>
              </c:strCache>
            </c:strRef>
          </c:tx>
          <c:spPr>
            <a:solidFill>
              <a:srgbClr val="FBBB27"/>
            </a:solidFill>
            <a:ln>
              <a:noFill/>
            </a:ln>
            <a:effectLst/>
          </c:spPr>
          <c:invertIfNegative val="0"/>
          <c:cat>
            <c:strRef>
              <c:f>'F55'!$A$8:$A$40</c:f>
              <c:strCache>
                <c:ptCount val="33"/>
                <c:pt idx="0">
                  <c:v>Tlaxcala</c:v>
                </c:pt>
                <c:pt idx="1">
                  <c:v>Oaxaca</c:v>
                </c:pt>
                <c:pt idx="2">
                  <c:v>San Luis Potosí</c:v>
                </c:pt>
                <c:pt idx="3">
                  <c:v>Chiapas</c:v>
                </c:pt>
                <c:pt idx="4">
                  <c:v>Morelos</c:v>
                </c:pt>
                <c:pt idx="5">
                  <c:v>Aguascalientes</c:v>
                </c:pt>
                <c:pt idx="6">
                  <c:v>Veracruz</c:v>
                </c:pt>
                <c:pt idx="7">
                  <c:v>Puebla</c:v>
                </c:pt>
                <c:pt idx="8">
                  <c:v>Tamaulipas</c:v>
                </c:pt>
                <c:pt idx="9">
                  <c:v>Michoacán</c:v>
                </c:pt>
                <c:pt idx="10">
                  <c:v>Durango</c:v>
                </c:pt>
                <c:pt idx="11">
                  <c:v>Yucatán</c:v>
                </c:pt>
                <c:pt idx="12">
                  <c:v>Coahuila</c:v>
                </c:pt>
                <c:pt idx="13">
                  <c:v>Hidalgo</c:v>
                </c:pt>
                <c:pt idx="14">
                  <c:v>Colima</c:v>
                </c:pt>
                <c:pt idx="15">
                  <c:v>Zacatecas</c:v>
                </c:pt>
                <c:pt idx="16">
                  <c:v>Guanajuato</c:v>
                </c:pt>
                <c:pt idx="17">
                  <c:v>Jalisco</c:v>
                </c:pt>
                <c:pt idx="18">
                  <c:v>Chihuahua</c:v>
                </c:pt>
                <c:pt idx="19">
                  <c:v>Nacional</c:v>
                </c:pt>
                <c:pt idx="20">
                  <c:v>Querétaro</c:v>
                </c:pt>
                <c:pt idx="21">
                  <c:v>Ciudad de México</c:v>
                </c:pt>
                <c:pt idx="22">
                  <c:v>Estado de México</c:v>
                </c:pt>
                <c:pt idx="23">
                  <c:v>Guerrero</c:v>
                </c:pt>
                <c:pt idx="24">
                  <c:v>Nuevo León</c:v>
                </c:pt>
                <c:pt idx="25">
                  <c:v>Sonora</c:v>
                </c:pt>
                <c:pt idx="26">
                  <c:v>Campeche</c:v>
                </c:pt>
                <c:pt idx="27">
                  <c:v>Nayarit</c:v>
                </c:pt>
                <c:pt idx="28">
                  <c:v>Baja California</c:v>
                </c:pt>
                <c:pt idx="29">
                  <c:v>Sinaloa</c:v>
                </c:pt>
                <c:pt idx="30">
                  <c:v>Tabasco</c:v>
                </c:pt>
                <c:pt idx="31">
                  <c:v>Quintana Roo</c:v>
                </c:pt>
                <c:pt idx="32">
                  <c:v>Baja California Sur</c:v>
                </c:pt>
              </c:strCache>
            </c:strRef>
          </c:cat>
          <c:val>
            <c:numRef>
              <c:f>'F55'!$C$8:$C$40</c:f>
              <c:numCache>
                <c:formatCode>0.00%</c:formatCode>
                <c:ptCount val="33"/>
                <c:pt idx="0">
                  <c:v>5.39232926191721E-2</c:v>
                </c:pt>
                <c:pt idx="1">
                  <c:v>5.5797352520990502E-2</c:v>
                </c:pt>
                <c:pt idx="2">
                  <c:v>5.7960221955687903E-2</c:v>
                </c:pt>
                <c:pt idx="3">
                  <c:v>5.8363095874591001E-2</c:v>
                </c:pt>
                <c:pt idx="4">
                  <c:v>6.0296990092485798E-2</c:v>
                </c:pt>
                <c:pt idx="5">
                  <c:v>6.11147571861195E-2</c:v>
                </c:pt>
                <c:pt idx="6">
                  <c:v>6.2077826573738601E-2</c:v>
                </c:pt>
                <c:pt idx="7">
                  <c:v>6.4685469944905802E-2</c:v>
                </c:pt>
                <c:pt idx="8">
                  <c:v>6.6031650833705796E-2</c:v>
                </c:pt>
                <c:pt idx="9">
                  <c:v>6.6932810184272995E-2</c:v>
                </c:pt>
                <c:pt idx="10">
                  <c:v>6.7690261505662402E-2</c:v>
                </c:pt>
                <c:pt idx="11">
                  <c:v>6.8100276572530496E-2</c:v>
                </c:pt>
                <c:pt idx="12">
                  <c:v>6.8249877515922902E-2</c:v>
                </c:pt>
                <c:pt idx="13">
                  <c:v>6.8399889016345194E-2</c:v>
                </c:pt>
                <c:pt idx="14">
                  <c:v>6.8622333822367695E-2</c:v>
                </c:pt>
                <c:pt idx="15">
                  <c:v>6.9323218937074396E-2</c:v>
                </c:pt>
                <c:pt idx="16">
                  <c:v>7.0943598750975806E-2</c:v>
                </c:pt>
                <c:pt idx="17">
                  <c:v>7.33857666011027E-2</c:v>
                </c:pt>
                <c:pt idx="18">
                  <c:v>7.3561936367311301E-2</c:v>
                </c:pt>
                <c:pt idx="19">
                  <c:v>7.6426115369108594E-2</c:v>
                </c:pt>
                <c:pt idx="20">
                  <c:v>7.6475430777528594E-2</c:v>
                </c:pt>
                <c:pt idx="21">
                  <c:v>7.9743087628920503E-2</c:v>
                </c:pt>
                <c:pt idx="22">
                  <c:v>8.0439158016666304E-2</c:v>
                </c:pt>
                <c:pt idx="23">
                  <c:v>8.1717756971871905E-2</c:v>
                </c:pt>
                <c:pt idx="24">
                  <c:v>8.1895459333024903E-2</c:v>
                </c:pt>
                <c:pt idx="25">
                  <c:v>8.2688310757543196E-2</c:v>
                </c:pt>
                <c:pt idx="26">
                  <c:v>8.3249665959582997E-2</c:v>
                </c:pt>
                <c:pt idx="27">
                  <c:v>8.5046123468978496E-2</c:v>
                </c:pt>
                <c:pt idx="28">
                  <c:v>8.6577686283458702E-2</c:v>
                </c:pt>
                <c:pt idx="29">
                  <c:v>9.7677384283753305E-2</c:v>
                </c:pt>
                <c:pt idx="30">
                  <c:v>9.9440488301118998E-2</c:v>
                </c:pt>
                <c:pt idx="31">
                  <c:v>0.117701010990029</c:v>
                </c:pt>
                <c:pt idx="32">
                  <c:v>0.11814609163053701</c:v>
                </c:pt>
              </c:numCache>
            </c:numRef>
          </c:val>
          <c:extLst>
            <c:ext xmlns:c16="http://schemas.microsoft.com/office/drawing/2014/chart" uri="{C3380CC4-5D6E-409C-BE32-E72D297353CC}">
              <c16:uniqueId val="{00000001-6358-44F1-A7A4-B3F8E4AE6739}"/>
            </c:ext>
          </c:extLst>
        </c:ser>
        <c:dLbls>
          <c:showLegendKey val="0"/>
          <c:showVal val="0"/>
          <c:showCatName val="0"/>
          <c:showSerName val="0"/>
          <c:showPercent val="0"/>
          <c:showBubbleSize val="0"/>
        </c:dLbls>
        <c:gapWidth val="151"/>
        <c:overlap val="-27"/>
        <c:axId val="422225088"/>
        <c:axId val="3045520"/>
      </c:barChart>
      <c:lineChart>
        <c:grouping val="standard"/>
        <c:varyColors val="0"/>
        <c:ser>
          <c:idx val="2"/>
          <c:order val="2"/>
          <c:tx>
            <c:strRef>
              <c:f>'F55'!$D$6:$D$7</c:f>
              <c:strCache>
                <c:ptCount val="2"/>
                <c:pt idx="0">
                  <c:v>tasa de separación</c:v>
                </c:pt>
                <c:pt idx="1">
                  <c:v>sep-21</c:v>
                </c:pt>
              </c:strCache>
            </c:strRef>
          </c:tx>
          <c:spPr>
            <a:ln w="28575" cap="rnd">
              <a:solidFill>
                <a:srgbClr val="393D3F"/>
              </a:solidFill>
              <a:round/>
            </a:ln>
            <a:effectLst/>
          </c:spPr>
          <c:marker>
            <c:symbol val="none"/>
          </c:marker>
          <c:cat>
            <c:strRef>
              <c:f>'F55'!$A$8:$A$40</c:f>
              <c:strCache>
                <c:ptCount val="33"/>
                <c:pt idx="0">
                  <c:v>Tlaxcala</c:v>
                </c:pt>
                <c:pt idx="1">
                  <c:v>Oaxaca</c:v>
                </c:pt>
                <c:pt idx="2">
                  <c:v>San Luis Potosí</c:v>
                </c:pt>
                <c:pt idx="3">
                  <c:v>Chiapas</c:v>
                </c:pt>
                <c:pt idx="4">
                  <c:v>Morelos</c:v>
                </c:pt>
                <c:pt idx="5">
                  <c:v>Aguascalientes</c:v>
                </c:pt>
                <c:pt idx="6">
                  <c:v>Veracruz</c:v>
                </c:pt>
                <c:pt idx="7">
                  <c:v>Puebla</c:v>
                </c:pt>
                <c:pt idx="8">
                  <c:v>Tamaulipas</c:v>
                </c:pt>
                <c:pt idx="9">
                  <c:v>Michoacán</c:v>
                </c:pt>
                <c:pt idx="10">
                  <c:v>Durango</c:v>
                </c:pt>
                <c:pt idx="11">
                  <c:v>Yucatán</c:v>
                </c:pt>
                <c:pt idx="12">
                  <c:v>Coahuila</c:v>
                </c:pt>
                <c:pt idx="13">
                  <c:v>Hidalgo</c:v>
                </c:pt>
                <c:pt idx="14">
                  <c:v>Colima</c:v>
                </c:pt>
                <c:pt idx="15">
                  <c:v>Zacatecas</c:v>
                </c:pt>
                <c:pt idx="16">
                  <c:v>Guanajuato</c:v>
                </c:pt>
                <c:pt idx="17">
                  <c:v>Jalisco</c:v>
                </c:pt>
                <c:pt idx="18">
                  <c:v>Chihuahua</c:v>
                </c:pt>
                <c:pt idx="19">
                  <c:v>Nacional</c:v>
                </c:pt>
                <c:pt idx="20">
                  <c:v>Querétaro</c:v>
                </c:pt>
                <c:pt idx="21">
                  <c:v>Ciudad de México</c:v>
                </c:pt>
                <c:pt idx="22">
                  <c:v>Estado de México</c:v>
                </c:pt>
                <c:pt idx="23">
                  <c:v>Guerrero</c:v>
                </c:pt>
                <c:pt idx="24">
                  <c:v>Nuevo León</c:v>
                </c:pt>
                <c:pt idx="25">
                  <c:v>Sonora</c:v>
                </c:pt>
                <c:pt idx="26">
                  <c:v>Campeche</c:v>
                </c:pt>
                <c:pt idx="27">
                  <c:v>Nayarit</c:v>
                </c:pt>
                <c:pt idx="28">
                  <c:v>Baja California</c:v>
                </c:pt>
                <c:pt idx="29">
                  <c:v>Sinaloa</c:v>
                </c:pt>
                <c:pt idx="30">
                  <c:v>Tabasco</c:v>
                </c:pt>
                <c:pt idx="31">
                  <c:v>Quintana Roo</c:v>
                </c:pt>
                <c:pt idx="32">
                  <c:v>Baja California Sur</c:v>
                </c:pt>
              </c:strCache>
            </c:strRef>
          </c:cat>
          <c:val>
            <c:numRef>
              <c:f>'F55'!$D$8:$D$40</c:f>
              <c:numCache>
                <c:formatCode>0.00%</c:formatCode>
                <c:ptCount val="33"/>
                <c:pt idx="0">
                  <c:v>5.8744929611071299E-2</c:v>
                </c:pt>
                <c:pt idx="1">
                  <c:v>6.9406602231336198E-2</c:v>
                </c:pt>
                <c:pt idx="2">
                  <c:v>6.5625465017550302E-2</c:v>
                </c:pt>
                <c:pt idx="3">
                  <c:v>6.6166698310233502E-2</c:v>
                </c:pt>
                <c:pt idx="4">
                  <c:v>5.8891856252647999E-2</c:v>
                </c:pt>
                <c:pt idx="5">
                  <c:v>7.3103366874207001E-2</c:v>
                </c:pt>
                <c:pt idx="6">
                  <c:v>6.1609905830138499E-2</c:v>
                </c:pt>
                <c:pt idx="7">
                  <c:v>7.7303495505495506E-2</c:v>
                </c:pt>
                <c:pt idx="8">
                  <c:v>6.5138894412973006E-2</c:v>
                </c:pt>
                <c:pt idx="9">
                  <c:v>8.0388688777859499E-2</c:v>
                </c:pt>
                <c:pt idx="10">
                  <c:v>8.0868278243709901E-2</c:v>
                </c:pt>
                <c:pt idx="11">
                  <c:v>6.4357684564967793E-2</c:v>
                </c:pt>
                <c:pt idx="12">
                  <c:v>8.5136719924623599E-2</c:v>
                </c:pt>
                <c:pt idx="13">
                  <c:v>6.8660546919228599E-2</c:v>
                </c:pt>
                <c:pt idx="14">
                  <c:v>7.7218664226898506E-2</c:v>
                </c:pt>
                <c:pt idx="15">
                  <c:v>6.9406175526387906E-2</c:v>
                </c:pt>
                <c:pt idx="16">
                  <c:v>7.0423298033878798E-2</c:v>
                </c:pt>
                <c:pt idx="17">
                  <c:v>8.4224381146389804E-2</c:v>
                </c:pt>
                <c:pt idx="18">
                  <c:v>7.9332652366360196E-2</c:v>
                </c:pt>
                <c:pt idx="19">
                  <c:v>8.8274248614427703E-2</c:v>
                </c:pt>
                <c:pt idx="20">
                  <c:v>9.8858120114140399E-2</c:v>
                </c:pt>
                <c:pt idx="21">
                  <c:v>0.106730159851113</c:v>
                </c:pt>
                <c:pt idx="22">
                  <c:v>8.6148303600957099E-2</c:v>
                </c:pt>
                <c:pt idx="23">
                  <c:v>9.5145313585764293E-2</c:v>
                </c:pt>
                <c:pt idx="24">
                  <c:v>9.7870698712897303E-2</c:v>
                </c:pt>
                <c:pt idx="25">
                  <c:v>8.9154631164610795E-2</c:v>
                </c:pt>
                <c:pt idx="26">
                  <c:v>0.107817774911808</c:v>
                </c:pt>
                <c:pt idx="27">
                  <c:v>8.76347843450479E-2</c:v>
                </c:pt>
                <c:pt idx="28">
                  <c:v>9.65107465809876E-2</c:v>
                </c:pt>
                <c:pt idx="29">
                  <c:v>0.108823442530943</c:v>
                </c:pt>
                <c:pt idx="30">
                  <c:v>0.11093286784209699</c:v>
                </c:pt>
                <c:pt idx="31">
                  <c:v>0.143181139533892</c:v>
                </c:pt>
                <c:pt idx="32">
                  <c:v>0.113899694431988</c:v>
                </c:pt>
              </c:numCache>
            </c:numRef>
          </c:val>
          <c:smooth val="0"/>
          <c:extLst>
            <c:ext xmlns:c16="http://schemas.microsoft.com/office/drawing/2014/chart" uri="{C3380CC4-5D6E-409C-BE32-E72D297353CC}">
              <c16:uniqueId val="{00000002-6358-44F1-A7A4-B3F8E4AE6739}"/>
            </c:ext>
          </c:extLst>
        </c:ser>
        <c:ser>
          <c:idx val="3"/>
          <c:order val="3"/>
          <c:tx>
            <c:strRef>
              <c:f>'F55'!$E$6:$E$7</c:f>
              <c:strCache>
                <c:ptCount val="2"/>
                <c:pt idx="0">
                  <c:v>tasa de separación</c:v>
                </c:pt>
                <c:pt idx="1">
                  <c:v>oct-21</c:v>
                </c:pt>
              </c:strCache>
            </c:strRef>
          </c:tx>
          <c:spPr>
            <a:ln w="28575" cap="rnd">
              <a:solidFill>
                <a:srgbClr val="95682B"/>
              </a:solidFill>
              <a:round/>
            </a:ln>
            <a:effectLst/>
          </c:spPr>
          <c:marker>
            <c:symbol val="none"/>
          </c:marker>
          <c:cat>
            <c:strRef>
              <c:f>'F55'!$A$8:$A$40</c:f>
              <c:strCache>
                <c:ptCount val="33"/>
                <c:pt idx="0">
                  <c:v>Tlaxcala</c:v>
                </c:pt>
                <c:pt idx="1">
                  <c:v>Oaxaca</c:v>
                </c:pt>
                <c:pt idx="2">
                  <c:v>San Luis Potosí</c:v>
                </c:pt>
                <c:pt idx="3">
                  <c:v>Chiapas</c:v>
                </c:pt>
                <c:pt idx="4">
                  <c:v>Morelos</c:v>
                </c:pt>
                <c:pt idx="5">
                  <c:v>Aguascalientes</c:v>
                </c:pt>
                <c:pt idx="6">
                  <c:v>Veracruz</c:v>
                </c:pt>
                <c:pt idx="7">
                  <c:v>Puebla</c:v>
                </c:pt>
                <c:pt idx="8">
                  <c:v>Tamaulipas</c:v>
                </c:pt>
                <c:pt idx="9">
                  <c:v>Michoacán</c:v>
                </c:pt>
                <c:pt idx="10">
                  <c:v>Durango</c:v>
                </c:pt>
                <c:pt idx="11">
                  <c:v>Yucatán</c:v>
                </c:pt>
                <c:pt idx="12">
                  <c:v>Coahuila</c:v>
                </c:pt>
                <c:pt idx="13">
                  <c:v>Hidalgo</c:v>
                </c:pt>
                <c:pt idx="14">
                  <c:v>Colima</c:v>
                </c:pt>
                <c:pt idx="15">
                  <c:v>Zacatecas</c:v>
                </c:pt>
                <c:pt idx="16">
                  <c:v>Guanajuato</c:v>
                </c:pt>
                <c:pt idx="17">
                  <c:v>Jalisco</c:v>
                </c:pt>
                <c:pt idx="18">
                  <c:v>Chihuahua</c:v>
                </c:pt>
                <c:pt idx="19">
                  <c:v>Nacional</c:v>
                </c:pt>
                <c:pt idx="20">
                  <c:v>Querétaro</c:v>
                </c:pt>
                <c:pt idx="21">
                  <c:v>Ciudad de México</c:v>
                </c:pt>
                <c:pt idx="22">
                  <c:v>Estado de México</c:v>
                </c:pt>
                <c:pt idx="23">
                  <c:v>Guerrero</c:v>
                </c:pt>
                <c:pt idx="24">
                  <c:v>Nuevo León</c:v>
                </c:pt>
                <c:pt idx="25">
                  <c:v>Sonora</c:v>
                </c:pt>
                <c:pt idx="26">
                  <c:v>Campeche</c:v>
                </c:pt>
                <c:pt idx="27">
                  <c:v>Nayarit</c:v>
                </c:pt>
                <c:pt idx="28">
                  <c:v>Baja California</c:v>
                </c:pt>
                <c:pt idx="29">
                  <c:v>Sinaloa</c:v>
                </c:pt>
                <c:pt idx="30">
                  <c:v>Tabasco</c:v>
                </c:pt>
                <c:pt idx="31">
                  <c:v>Quintana Roo</c:v>
                </c:pt>
                <c:pt idx="32">
                  <c:v>Baja California Sur</c:v>
                </c:pt>
              </c:strCache>
            </c:strRef>
          </c:cat>
          <c:val>
            <c:numRef>
              <c:f>'F55'!$E$8:$E$40</c:f>
              <c:numCache>
                <c:formatCode>0.00%</c:formatCode>
                <c:ptCount val="33"/>
                <c:pt idx="0">
                  <c:v>4.9836034409011E-2</c:v>
                </c:pt>
                <c:pt idx="1">
                  <c:v>4.8730130855138602E-2</c:v>
                </c:pt>
                <c:pt idx="2">
                  <c:v>6.1795679508639699E-2</c:v>
                </c:pt>
                <c:pt idx="3">
                  <c:v>4.9607562180542797E-2</c:v>
                </c:pt>
                <c:pt idx="4">
                  <c:v>4.89915986162427E-2</c:v>
                </c:pt>
                <c:pt idx="5">
                  <c:v>5.8251198544970802E-2</c:v>
                </c:pt>
                <c:pt idx="6">
                  <c:v>5.31320534377741E-2</c:v>
                </c:pt>
                <c:pt idx="7">
                  <c:v>6.0337143327028997E-2</c:v>
                </c:pt>
                <c:pt idx="8">
                  <c:v>6.1822101266825497E-2</c:v>
                </c:pt>
                <c:pt idx="9">
                  <c:v>6.2439496611810301E-2</c:v>
                </c:pt>
                <c:pt idx="10">
                  <c:v>5.8849531558667602E-2</c:v>
                </c:pt>
                <c:pt idx="11">
                  <c:v>5.3748953337900598E-2</c:v>
                </c:pt>
                <c:pt idx="12">
                  <c:v>6.5780198574185406E-2</c:v>
                </c:pt>
                <c:pt idx="13">
                  <c:v>5.5918369037216802E-2</c:v>
                </c:pt>
                <c:pt idx="14">
                  <c:v>7.0837095135989195E-2</c:v>
                </c:pt>
                <c:pt idx="15">
                  <c:v>5.1521475320771601E-2</c:v>
                </c:pt>
                <c:pt idx="16">
                  <c:v>6.1796448087431698E-2</c:v>
                </c:pt>
                <c:pt idx="17">
                  <c:v>6.7733090809289506E-2</c:v>
                </c:pt>
                <c:pt idx="18">
                  <c:v>6.8116353046500197E-2</c:v>
                </c:pt>
                <c:pt idx="19">
                  <c:v>6.8111812893813795E-2</c:v>
                </c:pt>
                <c:pt idx="20">
                  <c:v>6.9638818709134104E-2</c:v>
                </c:pt>
                <c:pt idx="21">
                  <c:v>7.1755190411986802E-2</c:v>
                </c:pt>
                <c:pt idx="22">
                  <c:v>6.6635729912543698E-2</c:v>
                </c:pt>
                <c:pt idx="23">
                  <c:v>6.2664982591204094E-2</c:v>
                </c:pt>
                <c:pt idx="24">
                  <c:v>7.3276353143869599E-2</c:v>
                </c:pt>
                <c:pt idx="25">
                  <c:v>7.21122208974284E-2</c:v>
                </c:pt>
                <c:pt idx="26">
                  <c:v>7.8312661830315003E-2</c:v>
                </c:pt>
                <c:pt idx="27">
                  <c:v>7.3883935457995306E-2</c:v>
                </c:pt>
                <c:pt idx="28">
                  <c:v>8.3325645868432704E-2</c:v>
                </c:pt>
                <c:pt idx="29">
                  <c:v>8.1461639318480605E-2</c:v>
                </c:pt>
                <c:pt idx="30">
                  <c:v>8.3566863087583307E-2</c:v>
                </c:pt>
                <c:pt idx="31">
                  <c:v>9.5019165962177604E-2</c:v>
                </c:pt>
                <c:pt idx="32">
                  <c:v>9.0991607717857095E-2</c:v>
                </c:pt>
              </c:numCache>
            </c:numRef>
          </c:val>
          <c:smooth val="0"/>
          <c:extLst>
            <c:ext xmlns:c16="http://schemas.microsoft.com/office/drawing/2014/chart" uri="{C3380CC4-5D6E-409C-BE32-E72D297353CC}">
              <c16:uniqueId val="{00000003-6358-44F1-A7A4-B3F8E4AE6739}"/>
            </c:ext>
          </c:extLst>
        </c:ser>
        <c:dLbls>
          <c:showLegendKey val="0"/>
          <c:showVal val="0"/>
          <c:showCatName val="0"/>
          <c:showSerName val="0"/>
          <c:showPercent val="0"/>
          <c:showBubbleSize val="0"/>
        </c:dLbls>
        <c:marker val="1"/>
        <c:smooth val="0"/>
        <c:axId val="422225088"/>
        <c:axId val="3045520"/>
      </c:lineChart>
      <c:catAx>
        <c:axId val="422225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045520"/>
        <c:crosses val="autoZero"/>
        <c:auto val="1"/>
        <c:lblAlgn val="ctr"/>
        <c:lblOffset val="100"/>
        <c:noMultiLvlLbl val="0"/>
      </c:catAx>
      <c:valAx>
        <c:axId val="30455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4222250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'F56'!$B$6</c:f>
              <c:strCache>
                <c:ptCount val="1"/>
                <c:pt idx="0">
                  <c:v>tasa de contratación</c:v>
                </c:pt>
              </c:strCache>
            </c:strRef>
          </c:tx>
          <c:spPr>
            <a:solidFill>
              <a:sysClr val="window" lastClr="FFFFFF">
                <a:lumMod val="75000"/>
              </a:sysClr>
            </a:solidFill>
          </c:spPr>
          <c:invertIfNegative val="0"/>
          <c:dPt>
            <c:idx val="10"/>
            <c:invertIfNegative val="0"/>
            <c:bubble3D val="0"/>
            <c:spPr>
              <a:solidFill>
                <a:srgbClr val="606868"/>
              </a:solidFill>
            </c:spPr>
            <c:extLst>
              <c:ext xmlns:c16="http://schemas.microsoft.com/office/drawing/2014/chart" uri="{C3380CC4-5D6E-409C-BE32-E72D297353CC}">
                <c16:uniqueId val="{00000001-26EB-4CB7-B763-124182FCB6A9}"/>
              </c:ext>
            </c:extLst>
          </c:dPt>
          <c:dPt>
            <c:idx val="14"/>
            <c:invertIfNegative val="0"/>
            <c:bubble3D val="0"/>
            <c:extLst>
              <c:ext xmlns:c16="http://schemas.microsoft.com/office/drawing/2014/chart" uri="{C3380CC4-5D6E-409C-BE32-E72D297353CC}">
                <c16:uniqueId val="{00000002-26EB-4CB7-B763-124182FCB6A9}"/>
              </c:ext>
            </c:extLst>
          </c:dPt>
          <c:dPt>
            <c:idx val="19"/>
            <c:invertIfNegative val="0"/>
            <c:bubble3D val="0"/>
            <c:spPr>
              <a:solidFill>
                <a:sysClr val="window" lastClr="FFFFFF">
                  <a:lumMod val="50000"/>
                </a:sysClr>
              </a:solidFill>
            </c:spPr>
            <c:extLst>
              <c:ext xmlns:c16="http://schemas.microsoft.com/office/drawing/2014/chart" uri="{C3380CC4-5D6E-409C-BE32-E72D297353CC}">
                <c16:uniqueId val="{00000004-26EB-4CB7-B763-124182FCB6A9}"/>
              </c:ext>
            </c:extLst>
          </c:dPt>
          <c:dPt>
            <c:idx val="31"/>
            <c:invertIfNegative val="0"/>
            <c:bubble3D val="0"/>
            <c:extLst>
              <c:ext xmlns:c16="http://schemas.microsoft.com/office/drawing/2014/chart" uri="{C3380CC4-5D6E-409C-BE32-E72D297353CC}">
                <c16:uniqueId val="{00000005-26EB-4CB7-B763-124182FCB6A9}"/>
              </c:ext>
            </c:extLst>
          </c:dPt>
          <c:dLbls>
            <c:dLbl>
              <c:idx val="10"/>
              <c:spPr>
                <a:noFill/>
                <a:ln>
                  <a:noFill/>
                </a:ln>
                <a:effectLst/>
              </c:spPr>
              <c:txPr>
                <a:bodyPr wrap="square" lIns="38100" tIns="19050" rIns="38100" bIns="19050" anchor="ctr">
                  <a:spAutoFit/>
                </a:bodyPr>
                <a:lstStyle/>
                <a:p>
                  <a:pPr>
                    <a:defRPr b="1">
                      <a:solidFill>
                        <a:schemeClr val="bg1"/>
                      </a:solidFill>
                    </a:defRPr>
                  </a:pPr>
                  <a:endParaRPr lang="es-MX"/>
                </a:p>
              </c:txPr>
              <c:showLegendKey val="0"/>
              <c:showVal val="1"/>
              <c:showCatName val="0"/>
              <c:showSerName val="0"/>
              <c:showPercent val="0"/>
              <c:showBubbleSize val="0"/>
              <c:extLst>
                <c:ext xmlns:c16="http://schemas.microsoft.com/office/drawing/2014/chart" uri="{C3380CC4-5D6E-409C-BE32-E72D297353CC}">
                  <c16:uniqueId val="{00000001-26EB-4CB7-B763-124182FCB6A9}"/>
                </c:ext>
              </c:extLst>
            </c:dLbl>
            <c:dLbl>
              <c:idx val="19"/>
              <c:spPr>
                <a:noFill/>
                <a:ln>
                  <a:noFill/>
                </a:ln>
                <a:effectLst/>
              </c:spPr>
              <c:txPr>
                <a:bodyPr wrap="square" lIns="38100" tIns="19050" rIns="38100" bIns="19050" anchor="ctr">
                  <a:spAutoFit/>
                </a:bodyPr>
                <a:lstStyle/>
                <a:p>
                  <a:pPr>
                    <a:defRPr b="1">
                      <a:solidFill>
                        <a:schemeClr val="bg1"/>
                      </a:solidFill>
                    </a:defRPr>
                  </a:pPr>
                  <a:endParaRPr lang="es-MX"/>
                </a:p>
              </c:txPr>
              <c:showLegendKey val="0"/>
              <c:showVal val="1"/>
              <c:showCatName val="0"/>
              <c:showSerName val="0"/>
              <c:showPercent val="0"/>
              <c:showBubbleSize val="0"/>
              <c:extLst>
                <c:ext xmlns:c16="http://schemas.microsoft.com/office/drawing/2014/chart" uri="{C3380CC4-5D6E-409C-BE32-E72D297353CC}">
                  <c16:uniqueId val="{00000004-26EB-4CB7-B763-124182FCB6A9}"/>
                </c:ext>
              </c:extLst>
            </c:dLbl>
            <c:spPr>
              <a:noFill/>
              <a:ln>
                <a:noFill/>
              </a:ln>
              <a:effectLst/>
            </c:spPr>
            <c:txPr>
              <a:bodyPr wrap="square" lIns="38100" tIns="19050" rIns="38100" bIns="19050" anchor="ctr">
                <a:spAutoFit/>
              </a:bodyPr>
              <a:lstStyle/>
              <a:p>
                <a:pPr>
                  <a:defRPr b="1">
                    <a:solidFill>
                      <a:sysClr val="windowText" lastClr="000000"/>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'F56'!$A$8:$A$40</c:f>
              <c:strCache>
                <c:ptCount val="33"/>
                <c:pt idx="0">
                  <c:v>Tlaxcala</c:v>
                </c:pt>
                <c:pt idx="1">
                  <c:v>Oaxaca</c:v>
                </c:pt>
                <c:pt idx="2">
                  <c:v>San Luis Potosí</c:v>
                </c:pt>
                <c:pt idx="3">
                  <c:v>Chiapas</c:v>
                </c:pt>
                <c:pt idx="4">
                  <c:v>Morelos</c:v>
                </c:pt>
                <c:pt idx="5">
                  <c:v>Aguascalientes</c:v>
                </c:pt>
                <c:pt idx="6">
                  <c:v>Veracruz</c:v>
                </c:pt>
                <c:pt idx="7">
                  <c:v>Puebla</c:v>
                </c:pt>
                <c:pt idx="8">
                  <c:v>Tamaulipas</c:v>
                </c:pt>
                <c:pt idx="9">
                  <c:v>Michoacán</c:v>
                </c:pt>
                <c:pt idx="10">
                  <c:v>Durango</c:v>
                </c:pt>
                <c:pt idx="11">
                  <c:v>Yucatán</c:v>
                </c:pt>
                <c:pt idx="12">
                  <c:v>Coahuila</c:v>
                </c:pt>
                <c:pt idx="13">
                  <c:v>Hidalgo</c:v>
                </c:pt>
                <c:pt idx="14">
                  <c:v>Colima</c:v>
                </c:pt>
                <c:pt idx="15">
                  <c:v>Zacatecas</c:v>
                </c:pt>
                <c:pt idx="16">
                  <c:v>Guanajuato</c:v>
                </c:pt>
                <c:pt idx="17">
                  <c:v>Jalisco</c:v>
                </c:pt>
                <c:pt idx="18">
                  <c:v>Chihuahua</c:v>
                </c:pt>
                <c:pt idx="19">
                  <c:v>Nacional</c:v>
                </c:pt>
                <c:pt idx="20">
                  <c:v>Querétaro</c:v>
                </c:pt>
                <c:pt idx="21">
                  <c:v>Ciudad de México</c:v>
                </c:pt>
                <c:pt idx="22">
                  <c:v>Estado de México</c:v>
                </c:pt>
                <c:pt idx="23">
                  <c:v>Guerrero</c:v>
                </c:pt>
                <c:pt idx="24">
                  <c:v>Nuevo León</c:v>
                </c:pt>
                <c:pt idx="25">
                  <c:v>Sonora</c:v>
                </c:pt>
                <c:pt idx="26">
                  <c:v>Campeche</c:v>
                </c:pt>
                <c:pt idx="27">
                  <c:v>Nayarit</c:v>
                </c:pt>
                <c:pt idx="28">
                  <c:v>Baja California</c:v>
                </c:pt>
                <c:pt idx="29">
                  <c:v>Sinaloa</c:v>
                </c:pt>
                <c:pt idx="30">
                  <c:v>Tabasco</c:v>
                </c:pt>
                <c:pt idx="31">
                  <c:v>Quintana Roo</c:v>
                </c:pt>
                <c:pt idx="32">
                  <c:v>Baja California Sur</c:v>
                </c:pt>
              </c:strCache>
            </c:strRef>
          </c:cat>
          <c:val>
            <c:numRef>
              <c:f>'F56'!$C$8:$C$40</c:f>
              <c:numCache>
                <c:formatCode>0.00%</c:formatCode>
                <c:ptCount val="33"/>
                <c:pt idx="0">
                  <c:v>5.39232926191721E-2</c:v>
                </c:pt>
                <c:pt idx="1">
                  <c:v>5.5797352520990502E-2</c:v>
                </c:pt>
                <c:pt idx="2">
                  <c:v>5.7960221955687903E-2</c:v>
                </c:pt>
                <c:pt idx="3">
                  <c:v>5.8363095874591001E-2</c:v>
                </c:pt>
                <c:pt idx="4">
                  <c:v>6.0296990092485798E-2</c:v>
                </c:pt>
                <c:pt idx="5">
                  <c:v>6.11147571861195E-2</c:v>
                </c:pt>
                <c:pt idx="6">
                  <c:v>6.2077826573738601E-2</c:v>
                </c:pt>
                <c:pt idx="7">
                  <c:v>6.4685469944905802E-2</c:v>
                </c:pt>
                <c:pt idx="8">
                  <c:v>6.6031650833705796E-2</c:v>
                </c:pt>
                <c:pt idx="9">
                  <c:v>6.6932810184272995E-2</c:v>
                </c:pt>
                <c:pt idx="10">
                  <c:v>6.7690261505662402E-2</c:v>
                </c:pt>
                <c:pt idx="11">
                  <c:v>6.8100276572530496E-2</c:v>
                </c:pt>
                <c:pt idx="12">
                  <c:v>6.8249877515922902E-2</c:v>
                </c:pt>
                <c:pt idx="13">
                  <c:v>6.8399889016345194E-2</c:v>
                </c:pt>
                <c:pt idx="14">
                  <c:v>6.8622333822367695E-2</c:v>
                </c:pt>
                <c:pt idx="15">
                  <c:v>6.9323218937074396E-2</c:v>
                </c:pt>
                <c:pt idx="16">
                  <c:v>7.0943598750975806E-2</c:v>
                </c:pt>
                <c:pt idx="17">
                  <c:v>7.33857666011027E-2</c:v>
                </c:pt>
                <c:pt idx="18">
                  <c:v>7.3561936367311301E-2</c:v>
                </c:pt>
                <c:pt idx="19">
                  <c:v>7.6426115369108594E-2</c:v>
                </c:pt>
                <c:pt idx="20">
                  <c:v>7.6475430777528594E-2</c:v>
                </c:pt>
                <c:pt idx="21">
                  <c:v>7.9743087628920503E-2</c:v>
                </c:pt>
                <c:pt idx="22">
                  <c:v>8.0439158016666304E-2</c:v>
                </c:pt>
                <c:pt idx="23">
                  <c:v>8.1717756971871905E-2</c:v>
                </c:pt>
                <c:pt idx="24">
                  <c:v>8.1895459333024903E-2</c:v>
                </c:pt>
                <c:pt idx="25">
                  <c:v>8.2688310757543196E-2</c:v>
                </c:pt>
                <c:pt idx="26">
                  <c:v>8.3249665959582997E-2</c:v>
                </c:pt>
                <c:pt idx="27">
                  <c:v>8.5046123468978496E-2</c:v>
                </c:pt>
                <c:pt idx="28">
                  <c:v>8.6577686283458702E-2</c:v>
                </c:pt>
                <c:pt idx="29">
                  <c:v>9.7677384283753305E-2</c:v>
                </c:pt>
                <c:pt idx="30">
                  <c:v>9.9440488301118998E-2</c:v>
                </c:pt>
                <c:pt idx="31">
                  <c:v>0.117701010990029</c:v>
                </c:pt>
                <c:pt idx="32">
                  <c:v>0.11814609163053701</c:v>
                </c:pt>
              </c:numCache>
            </c:numRef>
          </c:val>
          <c:extLst>
            <c:ext xmlns:c16="http://schemas.microsoft.com/office/drawing/2014/chart" uri="{C3380CC4-5D6E-409C-BE32-E72D297353CC}">
              <c16:uniqueId val="{00000006-26EB-4CB7-B763-124182FCB6A9}"/>
            </c:ext>
          </c:extLst>
        </c:ser>
        <c:ser>
          <c:idx val="1"/>
          <c:order val="1"/>
          <c:tx>
            <c:strRef>
              <c:f>'F56'!$E$6</c:f>
              <c:strCache>
                <c:ptCount val="1"/>
                <c:pt idx="0">
                  <c:v>tasa de separación</c:v>
                </c:pt>
              </c:strCache>
            </c:strRef>
          </c:tx>
          <c:spPr>
            <a:solidFill>
              <a:srgbClr val="FFC000"/>
            </a:solidFill>
          </c:spPr>
          <c:invertIfNegative val="0"/>
          <c:dPt>
            <c:idx val="10"/>
            <c:invertIfNegative val="0"/>
            <c:bubble3D val="0"/>
            <c:spPr>
              <a:solidFill>
                <a:srgbClr val="FFC000">
                  <a:lumMod val="75000"/>
                </a:srgbClr>
              </a:solidFill>
            </c:spPr>
            <c:extLst>
              <c:ext xmlns:c16="http://schemas.microsoft.com/office/drawing/2014/chart" uri="{C3380CC4-5D6E-409C-BE32-E72D297353CC}">
                <c16:uniqueId val="{00000008-26EB-4CB7-B763-124182FCB6A9}"/>
              </c:ext>
            </c:extLst>
          </c:dPt>
          <c:dPt>
            <c:idx val="14"/>
            <c:invertIfNegative val="0"/>
            <c:bubble3D val="0"/>
            <c:extLst>
              <c:ext xmlns:c16="http://schemas.microsoft.com/office/drawing/2014/chart" uri="{C3380CC4-5D6E-409C-BE32-E72D297353CC}">
                <c16:uniqueId val="{00000009-26EB-4CB7-B763-124182FCB6A9}"/>
              </c:ext>
            </c:extLst>
          </c:dPt>
          <c:dPt>
            <c:idx val="19"/>
            <c:invertIfNegative val="0"/>
            <c:bubble3D val="0"/>
            <c:spPr>
              <a:solidFill>
                <a:srgbClr val="FFC000">
                  <a:lumMod val="75000"/>
                </a:srgbClr>
              </a:solidFill>
            </c:spPr>
            <c:extLst>
              <c:ext xmlns:c16="http://schemas.microsoft.com/office/drawing/2014/chart" uri="{C3380CC4-5D6E-409C-BE32-E72D297353CC}">
                <c16:uniqueId val="{0000000B-26EB-4CB7-B763-124182FCB6A9}"/>
              </c:ext>
            </c:extLst>
          </c:dPt>
          <c:dPt>
            <c:idx val="31"/>
            <c:invertIfNegative val="0"/>
            <c:bubble3D val="0"/>
            <c:extLst>
              <c:ext xmlns:c16="http://schemas.microsoft.com/office/drawing/2014/chart" uri="{C3380CC4-5D6E-409C-BE32-E72D297353CC}">
                <c16:uniqueId val="{0000000C-26EB-4CB7-B763-124182FCB6A9}"/>
              </c:ext>
            </c:extLst>
          </c:dPt>
          <c:dLbls>
            <c:dLbl>
              <c:idx val="10"/>
              <c:spPr>
                <a:noFill/>
                <a:ln>
                  <a:noFill/>
                </a:ln>
                <a:effectLst/>
              </c:spPr>
              <c:txPr>
                <a:bodyPr wrap="square" lIns="38100" tIns="19050" rIns="38100" bIns="19050" anchor="ctr">
                  <a:spAutoFit/>
                </a:bodyPr>
                <a:lstStyle/>
                <a:p>
                  <a:pPr>
                    <a:defRPr b="1">
                      <a:solidFill>
                        <a:schemeClr val="bg1"/>
                      </a:solidFill>
                    </a:defRPr>
                  </a:pPr>
                  <a:endParaRPr lang="es-MX"/>
                </a:p>
              </c:txPr>
              <c:showLegendKey val="0"/>
              <c:showVal val="1"/>
              <c:showCatName val="0"/>
              <c:showSerName val="0"/>
              <c:showPercent val="0"/>
              <c:showBubbleSize val="0"/>
              <c:extLst>
                <c:ext xmlns:c16="http://schemas.microsoft.com/office/drawing/2014/chart" uri="{C3380CC4-5D6E-409C-BE32-E72D297353CC}">
                  <c16:uniqueId val="{00000008-26EB-4CB7-B763-124182FCB6A9}"/>
                </c:ext>
              </c:extLst>
            </c:dLbl>
            <c:dLbl>
              <c:idx val="19"/>
              <c:spPr>
                <a:noFill/>
                <a:ln>
                  <a:noFill/>
                </a:ln>
                <a:effectLst/>
              </c:spPr>
              <c:txPr>
                <a:bodyPr wrap="square" lIns="38100" tIns="19050" rIns="38100" bIns="19050" anchor="ctr">
                  <a:spAutoFit/>
                </a:bodyPr>
                <a:lstStyle/>
                <a:p>
                  <a:pPr>
                    <a:defRPr b="1">
                      <a:solidFill>
                        <a:schemeClr val="bg1"/>
                      </a:solidFill>
                    </a:defRPr>
                  </a:pPr>
                  <a:endParaRPr lang="es-MX"/>
                </a:p>
              </c:txPr>
              <c:showLegendKey val="0"/>
              <c:showVal val="1"/>
              <c:showCatName val="0"/>
              <c:showSerName val="0"/>
              <c:showPercent val="0"/>
              <c:showBubbleSize val="0"/>
              <c:extLst>
                <c:ext xmlns:c16="http://schemas.microsoft.com/office/drawing/2014/chart" uri="{C3380CC4-5D6E-409C-BE32-E72D297353CC}">
                  <c16:uniqueId val="{0000000B-26EB-4CB7-B763-124182FCB6A9}"/>
                </c:ext>
              </c:extLst>
            </c:dLbl>
            <c:spPr>
              <a:noFill/>
              <a:ln>
                <a:noFill/>
              </a:ln>
              <a:effectLst/>
            </c:spPr>
            <c:txPr>
              <a:bodyPr wrap="square" lIns="38100" tIns="19050" rIns="38100" bIns="19050" anchor="ctr">
                <a:spAutoFit/>
              </a:bodyPr>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'F56'!$A$8:$A$40</c:f>
              <c:strCache>
                <c:ptCount val="33"/>
                <c:pt idx="0">
                  <c:v>Tlaxcala</c:v>
                </c:pt>
                <c:pt idx="1">
                  <c:v>Oaxaca</c:v>
                </c:pt>
                <c:pt idx="2">
                  <c:v>San Luis Potosí</c:v>
                </c:pt>
                <c:pt idx="3">
                  <c:v>Chiapas</c:v>
                </c:pt>
                <c:pt idx="4">
                  <c:v>Morelos</c:v>
                </c:pt>
                <c:pt idx="5">
                  <c:v>Aguascalientes</c:v>
                </c:pt>
                <c:pt idx="6">
                  <c:v>Veracruz</c:v>
                </c:pt>
                <c:pt idx="7">
                  <c:v>Puebla</c:v>
                </c:pt>
                <c:pt idx="8">
                  <c:v>Tamaulipas</c:v>
                </c:pt>
                <c:pt idx="9">
                  <c:v>Michoacán</c:v>
                </c:pt>
                <c:pt idx="10">
                  <c:v>Durango</c:v>
                </c:pt>
                <c:pt idx="11">
                  <c:v>Yucatán</c:v>
                </c:pt>
                <c:pt idx="12">
                  <c:v>Coahuila</c:v>
                </c:pt>
                <c:pt idx="13">
                  <c:v>Hidalgo</c:v>
                </c:pt>
                <c:pt idx="14">
                  <c:v>Colima</c:v>
                </c:pt>
                <c:pt idx="15">
                  <c:v>Zacatecas</c:v>
                </c:pt>
                <c:pt idx="16">
                  <c:v>Guanajuato</c:v>
                </c:pt>
                <c:pt idx="17">
                  <c:v>Jalisco</c:v>
                </c:pt>
                <c:pt idx="18">
                  <c:v>Chihuahua</c:v>
                </c:pt>
                <c:pt idx="19">
                  <c:v>Nacional</c:v>
                </c:pt>
                <c:pt idx="20">
                  <c:v>Querétaro</c:v>
                </c:pt>
                <c:pt idx="21">
                  <c:v>Ciudad de México</c:v>
                </c:pt>
                <c:pt idx="22">
                  <c:v>Estado de México</c:v>
                </c:pt>
                <c:pt idx="23">
                  <c:v>Guerrero</c:v>
                </c:pt>
                <c:pt idx="24">
                  <c:v>Nuevo León</c:v>
                </c:pt>
                <c:pt idx="25">
                  <c:v>Sonora</c:v>
                </c:pt>
                <c:pt idx="26">
                  <c:v>Campeche</c:v>
                </c:pt>
                <c:pt idx="27">
                  <c:v>Nayarit</c:v>
                </c:pt>
                <c:pt idx="28">
                  <c:v>Baja California</c:v>
                </c:pt>
                <c:pt idx="29">
                  <c:v>Sinaloa</c:v>
                </c:pt>
                <c:pt idx="30">
                  <c:v>Tabasco</c:v>
                </c:pt>
                <c:pt idx="31">
                  <c:v>Quintana Roo</c:v>
                </c:pt>
                <c:pt idx="32">
                  <c:v>Baja California Sur</c:v>
                </c:pt>
              </c:strCache>
            </c:strRef>
          </c:cat>
          <c:val>
            <c:numRef>
              <c:f>'F56'!$E$8:$E$40</c:f>
              <c:numCache>
                <c:formatCode>0.00%</c:formatCode>
                <c:ptCount val="33"/>
                <c:pt idx="0">
                  <c:v>4.9836034409011E-2</c:v>
                </c:pt>
                <c:pt idx="1">
                  <c:v>4.8730130855138602E-2</c:v>
                </c:pt>
                <c:pt idx="2">
                  <c:v>6.1795679508639699E-2</c:v>
                </c:pt>
                <c:pt idx="3">
                  <c:v>4.9607562180542797E-2</c:v>
                </c:pt>
                <c:pt idx="4">
                  <c:v>4.89915986162427E-2</c:v>
                </c:pt>
                <c:pt idx="5">
                  <c:v>5.8251198544970802E-2</c:v>
                </c:pt>
                <c:pt idx="6">
                  <c:v>5.31320534377741E-2</c:v>
                </c:pt>
                <c:pt idx="7">
                  <c:v>6.0337143327028997E-2</c:v>
                </c:pt>
                <c:pt idx="8">
                  <c:v>6.1822101266825497E-2</c:v>
                </c:pt>
                <c:pt idx="9">
                  <c:v>6.2439496611810301E-2</c:v>
                </c:pt>
                <c:pt idx="10">
                  <c:v>5.8849531558667602E-2</c:v>
                </c:pt>
                <c:pt idx="11">
                  <c:v>5.3748953337900598E-2</c:v>
                </c:pt>
                <c:pt idx="12">
                  <c:v>6.5780198574185406E-2</c:v>
                </c:pt>
                <c:pt idx="13">
                  <c:v>5.5918369037216802E-2</c:v>
                </c:pt>
                <c:pt idx="14">
                  <c:v>7.0837095135989195E-2</c:v>
                </c:pt>
                <c:pt idx="15">
                  <c:v>5.1521475320771601E-2</c:v>
                </c:pt>
                <c:pt idx="16">
                  <c:v>6.1796448087431698E-2</c:v>
                </c:pt>
                <c:pt idx="17">
                  <c:v>6.7733090809289506E-2</c:v>
                </c:pt>
                <c:pt idx="18">
                  <c:v>6.8116353046500197E-2</c:v>
                </c:pt>
                <c:pt idx="19">
                  <c:v>6.8111812893813795E-2</c:v>
                </c:pt>
                <c:pt idx="20">
                  <c:v>6.9638818709134104E-2</c:v>
                </c:pt>
                <c:pt idx="21">
                  <c:v>7.1755190411986802E-2</c:v>
                </c:pt>
                <c:pt idx="22">
                  <c:v>6.6635729912543698E-2</c:v>
                </c:pt>
                <c:pt idx="23">
                  <c:v>6.2664982591204094E-2</c:v>
                </c:pt>
                <c:pt idx="24">
                  <c:v>7.3276353143869599E-2</c:v>
                </c:pt>
                <c:pt idx="25">
                  <c:v>7.21122208974284E-2</c:v>
                </c:pt>
                <c:pt idx="26">
                  <c:v>7.8312661830315003E-2</c:v>
                </c:pt>
                <c:pt idx="27">
                  <c:v>7.3883935457995306E-2</c:v>
                </c:pt>
                <c:pt idx="28">
                  <c:v>8.3325645868432704E-2</c:v>
                </c:pt>
                <c:pt idx="29">
                  <c:v>8.1461639318480605E-2</c:v>
                </c:pt>
                <c:pt idx="30">
                  <c:v>8.3566863087583307E-2</c:v>
                </c:pt>
                <c:pt idx="31">
                  <c:v>9.5019165962177604E-2</c:v>
                </c:pt>
                <c:pt idx="32">
                  <c:v>9.0991607717857095E-2</c:v>
                </c:pt>
              </c:numCache>
            </c:numRef>
          </c:val>
          <c:extLst>
            <c:ext xmlns:c16="http://schemas.microsoft.com/office/drawing/2014/chart" uri="{C3380CC4-5D6E-409C-BE32-E72D297353CC}">
              <c16:uniqueId val="{0000000D-26EB-4CB7-B763-124182FCB6A9}"/>
            </c:ext>
          </c:extLst>
        </c:ser>
        <c:dLbls>
          <c:showLegendKey val="0"/>
          <c:showVal val="0"/>
          <c:showCatName val="0"/>
          <c:showSerName val="0"/>
          <c:showPercent val="0"/>
          <c:showBubbleSize val="0"/>
        </c:dLbls>
        <c:gapWidth val="60"/>
        <c:overlap val="100"/>
        <c:axId val="127001344"/>
        <c:axId val="127002880"/>
      </c:barChart>
      <c:catAx>
        <c:axId val="127001344"/>
        <c:scaling>
          <c:orientation val="minMax"/>
        </c:scaling>
        <c:delete val="0"/>
        <c:axPos val="l"/>
        <c:numFmt formatCode="General" sourceLinked="0"/>
        <c:majorTickMark val="out"/>
        <c:minorTickMark val="none"/>
        <c:tickLblPos val="nextTo"/>
        <c:crossAx val="127002880"/>
        <c:crosses val="autoZero"/>
        <c:auto val="1"/>
        <c:lblAlgn val="ctr"/>
        <c:lblOffset val="100"/>
        <c:noMultiLvlLbl val="0"/>
      </c:catAx>
      <c:valAx>
        <c:axId val="127002880"/>
        <c:scaling>
          <c:orientation val="minMax"/>
          <c:min val="0"/>
        </c:scaling>
        <c:delete val="1"/>
        <c:axPos val="b"/>
        <c:numFmt formatCode="0.00%" sourceLinked="1"/>
        <c:majorTickMark val="out"/>
        <c:minorTickMark val="none"/>
        <c:tickLblPos val="nextTo"/>
        <c:crossAx val="127001344"/>
        <c:crosses val="autoZero"/>
        <c:crossBetween val="between"/>
      </c:valAx>
      <c:spPr>
        <a:noFill/>
        <a:ln w="25400">
          <a:noFill/>
        </a:ln>
      </c:spPr>
    </c:plotArea>
    <c:legend>
      <c:legendPos val="b"/>
      <c:overlay val="0"/>
    </c:legend>
    <c:plotVisOnly val="1"/>
    <c:dispBlanksAs val="gap"/>
    <c:showDLblsOverMax val="0"/>
  </c:chart>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'F56'!$B$6</c:f>
              <c:strCache>
                <c:ptCount val="1"/>
                <c:pt idx="0">
                  <c:v>tasa de contratación</c:v>
                </c:pt>
              </c:strCache>
            </c:strRef>
          </c:tx>
          <c:spPr>
            <a:solidFill>
              <a:sysClr val="window" lastClr="FFFFFF">
                <a:lumMod val="75000"/>
              </a:sysClr>
            </a:solidFill>
          </c:spPr>
          <c:invertIfNegative val="0"/>
          <c:dPt>
            <c:idx val="10"/>
            <c:invertIfNegative val="0"/>
            <c:bubble3D val="0"/>
            <c:spPr>
              <a:solidFill>
                <a:srgbClr val="606868"/>
              </a:solidFill>
            </c:spPr>
            <c:extLst>
              <c:ext xmlns:c16="http://schemas.microsoft.com/office/drawing/2014/chart" uri="{C3380CC4-5D6E-409C-BE32-E72D297353CC}">
                <c16:uniqueId val="{00000001-0DBE-4004-B1CC-DB963D9372EE}"/>
              </c:ext>
            </c:extLst>
          </c:dPt>
          <c:dPt>
            <c:idx val="14"/>
            <c:invertIfNegative val="0"/>
            <c:bubble3D val="0"/>
            <c:extLst>
              <c:ext xmlns:c16="http://schemas.microsoft.com/office/drawing/2014/chart" uri="{C3380CC4-5D6E-409C-BE32-E72D297353CC}">
                <c16:uniqueId val="{00000002-0DBE-4004-B1CC-DB963D9372EE}"/>
              </c:ext>
            </c:extLst>
          </c:dPt>
          <c:dPt>
            <c:idx val="19"/>
            <c:invertIfNegative val="0"/>
            <c:bubble3D val="0"/>
            <c:spPr>
              <a:solidFill>
                <a:sysClr val="window" lastClr="FFFFFF">
                  <a:lumMod val="50000"/>
                </a:sysClr>
              </a:solidFill>
            </c:spPr>
            <c:extLst>
              <c:ext xmlns:c16="http://schemas.microsoft.com/office/drawing/2014/chart" uri="{C3380CC4-5D6E-409C-BE32-E72D297353CC}">
                <c16:uniqueId val="{00000004-0DBE-4004-B1CC-DB963D9372EE}"/>
              </c:ext>
            </c:extLst>
          </c:dPt>
          <c:dPt>
            <c:idx val="31"/>
            <c:invertIfNegative val="0"/>
            <c:bubble3D val="0"/>
            <c:extLst>
              <c:ext xmlns:c16="http://schemas.microsoft.com/office/drawing/2014/chart" uri="{C3380CC4-5D6E-409C-BE32-E72D297353CC}">
                <c16:uniqueId val="{00000005-0DBE-4004-B1CC-DB963D9372EE}"/>
              </c:ext>
            </c:extLst>
          </c:dPt>
          <c:dLbls>
            <c:spPr>
              <a:noFill/>
              <a:ln>
                <a:noFill/>
              </a:ln>
              <a:effectLst/>
            </c:spPr>
            <c:txPr>
              <a:bodyPr wrap="square" lIns="38100" tIns="19050" rIns="38100" bIns="19050" anchor="ctr">
                <a:spAutoFit/>
              </a:bodyPr>
              <a:lstStyle/>
              <a:p>
                <a:pPr>
                  <a:defRPr b="1">
                    <a:solidFill>
                      <a:sysClr val="windowText" lastClr="000000"/>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'F56'!$A$8:$A$40</c:f>
              <c:strCache>
                <c:ptCount val="33"/>
                <c:pt idx="0">
                  <c:v>Tlaxcala</c:v>
                </c:pt>
                <c:pt idx="1">
                  <c:v>Oaxaca</c:v>
                </c:pt>
                <c:pt idx="2">
                  <c:v>San Luis Potosí</c:v>
                </c:pt>
                <c:pt idx="3">
                  <c:v>Chiapas</c:v>
                </c:pt>
                <c:pt idx="4">
                  <c:v>Morelos</c:v>
                </c:pt>
                <c:pt idx="5">
                  <c:v>Aguascalientes</c:v>
                </c:pt>
                <c:pt idx="6">
                  <c:v>Veracruz</c:v>
                </c:pt>
                <c:pt idx="7">
                  <c:v>Puebla</c:v>
                </c:pt>
                <c:pt idx="8">
                  <c:v>Tamaulipas</c:v>
                </c:pt>
                <c:pt idx="9">
                  <c:v>Michoacán</c:v>
                </c:pt>
                <c:pt idx="10">
                  <c:v>Durango</c:v>
                </c:pt>
                <c:pt idx="11">
                  <c:v>Yucatán</c:v>
                </c:pt>
                <c:pt idx="12">
                  <c:v>Coahuila</c:v>
                </c:pt>
                <c:pt idx="13">
                  <c:v>Hidalgo</c:v>
                </c:pt>
                <c:pt idx="14">
                  <c:v>Colima</c:v>
                </c:pt>
                <c:pt idx="15">
                  <c:v>Zacatecas</c:v>
                </c:pt>
                <c:pt idx="16">
                  <c:v>Guanajuato</c:v>
                </c:pt>
                <c:pt idx="17">
                  <c:v>Jalisco</c:v>
                </c:pt>
                <c:pt idx="18">
                  <c:v>Chihuahua</c:v>
                </c:pt>
                <c:pt idx="19">
                  <c:v>Nacional</c:v>
                </c:pt>
                <c:pt idx="20">
                  <c:v>Querétaro</c:v>
                </c:pt>
                <c:pt idx="21">
                  <c:v>Ciudad de México</c:v>
                </c:pt>
                <c:pt idx="22">
                  <c:v>Estado de México</c:v>
                </c:pt>
                <c:pt idx="23">
                  <c:v>Guerrero</c:v>
                </c:pt>
                <c:pt idx="24">
                  <c:v>Nuevo León</c:v>
                </c:pt>
                <c:pt idx="25">
                  <c:v>Sonora</c:v>
                </c:pt>
                <c:pt idx="26">
                  <c:v>Campeche</c:v>
                </c:pt>
                <c:pt idx="27">
                  <c:v>Nayarit</c:v>
                </c:pt>
                <c:pt idx="28">
                  <c:v>Baja California</c:v>
                </c:pt>
                <c:pt idx="29">
                  <c:v>Sinaloa</c:v>
                </c:pt>
                <c:pt idx="30">
                  <c:v>Tabasco</c:v>
                </c:pt>
                <c:pt idx="31">
                  <c:v>Quintana Roo</c:v>
                </c:pt>
                <c:pt idx="32">
                  <c:v>Baja California Sur</c:v>
                </c:pt>
              </c:strCache>
            </c:strRef>
          </c:cat>
          <c:val>
            <c:numRef>
              <c:f>'F56'!$B$8:$B$40</c:f>
              <c:numCache>
                <c:formatCode>0.00%</c:formatCode>
                <c:ptCount val="33"/>
                <c:pt idx="0">
                  <c:v>5.6759723216416098E-2</c:v>
                </c:pt>
                <c:pt idx="1">
                  <c:v>7.4019368839686003E-2</c:v>
                </c:pt>
                <c:pt idx="2">
                  <c:v>7.0100575089939901E-2</c:v>
                </c:pt>
                <c:pt idx="3">
                  <c:v>6.9273521238586697E-2</c:v>
                </c:pt>
                <c:pt idx="4">
                  <c:v>7.1469035479832202E-2</c:v>
                </c:pt>
                <c:pt idx="5">
                  <c:v>8.0616129127445493E-2</c:v>
                </c:pt>
                <c:pt idx="6">
                  <c:v>6.8025462129875799E-2</c:v>
                </c:pt>
                <c:pt idx="7">
                  <c:v>8.3590185759639002E-2</c:v>
                </c:pt>
                <c:pt idx="8">
                  <c:v>7.7904737012562703E-2</c:v>
                </c:pt>
                <c:pt idx="9">
                  <c:v>8.7043994302215003E-2</c:v>
                </c:pt>
                <c:pt idx="10">
                  <c:v>8.7289590527873703E-2</c:v>
                </c:pt>
                <c:pt idx="11">
                  <c:v>8.1247715302197904E-2</c:v>
                </c:pt>
                <c:pt idx="12">
                  <c:v>9.0820018844095199E-2</c:v>
                </c:pt>
                <c:pt idx="13">
                  <c:v>8.0054348053995805E-2</c:v>
                </c:pt>
                <c:pt idx="14">
                  <c:v>8.4671686958969705E-2</c:v>
                </c:pt>
                <c:pt idx="15">
                  <c:v>7.62454701950466E-2</c:v>
                </c:pt>
                <c:pt idx="16">
                  <c:v>7.9769414535865002E-2</c:v>
                </c:pt>
                <c:pt idx="17">
                  <c:v>8.9504370495488803E-2</c:v>
                </c:pt>
                <c:pt idx="18">
                  <c:v>8.6277451481103204E-2</c:v>
                </c:pt>
                <c:pt idx="19">
                  <c:v>9.6727595772530095E-2</c:v>
                </c:pt>
                <c:pt idx="20">
                  <c:v>0.10326621156615901</c:v>
                </c:pt>
                <c:pt idx="21">
                  <c:v>0.113689896024025</c:v>
                </c:pt>
                <c:pt idx="22">
                  <c:v>9.7115562321265295E-2</c:v>
                </c:pt>
                <c:pt idx="23">
                  <c:v>8.4980856484950906E-2</c:v>
                </c:pt>
                <c:pt idx="24">
                  <c:v>0.107780193440654</c:v>
                </c:pt>
                <c:pt idx="25">
                  <c:v>0.105897053037424</c:v>
                </c:pt>
                <c:pt idx="26">
                  <c:v>0.102059704889428</c:v>
                </c:pt>
                <c:pt idx="27">
                  <c:v>9.8043130990415298E-2</c:v>
                </c:pt>
                <c:pt idx="28">
                  <c:v>0.10664454545985901</c:v>
                </c:pt>
                <c:pt idx="29">
                  <c:v>0.130635741727643</c:v>
                </c:pt>
                <c:pt idx="30">
                  <c:v>0.127330706818536</c:v>
                </c:pt>
                <c:pt idx="31">
                  <c:v>0.13833710144515399</c:v>
                </c:pt>
                <c:pt idx="32">
                  <c:v>0.149587535328042</c:v>
                </c:pt>
              </c:numCache>
            </c:numRef>
          </c:val>
          <c:extLst>
            <c:ext xmlns:c16="http://schemas.microsoft.com/office/drawing/2014/chart" uri="{C3380CC4-5D6E-409C-BE32-E72D297353CC}">
              <c16:uniqueId val="{00000006-0DBE-4004-B1CC-DB963D9372EE}"/>
            </c:ext>
          </c:extLst>
        </c:ser>
        <c:ser>
          <c:idx val="1"/>
          <c:order val="1"/>
          <c:tx>
            <c:strRef>
              <c:f>'F56'!$E$6</c:f>
              <c:strCache>
                <c:ptCount val="1"/>
                <c:pt idx="0">
                  <c:v>tasa de separación</c:v>
                </c:pt>
              </c:strCache>
            </c:strRef>
          </c:tx>
          <c:spPr>
            <a:solidFill>
              <a:srgbClr val="FFC000"/>
            </a:solidFill>
          </c:spPr>
          <c:invertIfNegative val="0"/>
          <c:dPt>
            <c:idx val="10"/>
            <c:invertIfNegative val="0"/>
            <c:bubble3D val="0"/>
            <c:spPr>
              <a:solidFill>
                <a:srgbClr val="FFC000">
                  <a:lumMod val="75000"/>
                </a:srgbClr>
              </a:solidFill>
            </c:spPr>
            <c:extLst>
              <c:ext xmlns:c16="http://schemas.microsoft.com/office/drawing/2014/chart" uri="{C3380CC4-5D6E-409C-BE32-E72D297353CC}">
                <c16:uniqueId val="{00000008-0DBE-4004-B1CC-DB963D9372EE}"/>
              </c:ext>
            </c:extLst>
          </c:dPt>
          <c:dPt>
            <c:idx val="14"/>
            <c:invertIfNegative val="0"/>
            <c:bubble3D val="0"/>
            <c:extLst>
              <c:ext xmlns:c16="http://schemas.microsoft.com/office/drawing/2014/chart" uri="{C3380CC4-5D6E-409C-BE32-E72D297353CC}">
                <c16:uniqueId val="{00000009-0DBE-4004-B1CC-DB963D9372EE}"/>
              </c:ext>
            </c:extLst>
          </c:dPt>
          <c:dPt>
            <c:idx val="19"/>
            <c:invertIfNegative val="0"/>
            <c:bubble3D val="0"/>
            <c:spPr>
              <a:solidFill>
                <a:srgbClr val="FFC000">
                  <a:lumMod val="75000"/>
                </a:srgbClr>
              </a:solidFill>
            </c:spPr>
            <c:extLst>
              <c:ext xmlns:c16="http://schemas.microsoft.com/office/drawing/2014/chart" uri="{C3380CC4-5D6E-409C-BE32-E72D297353CC}">
                <c16:uniqueId val="{0000000B-0DBE-4004-B1CC-DB963D9372EE}"/>
              </c:ext>
            </c:extLst>
          </c:dPt>
          <c:dPt>
            <c:idx val="31"/>
            <c:invertIfNegative val="0"/>
            <c:bubble3D val="0"/>
            <c:extLst>
              <c:ext xmlns:c16="http://schemas.microsoft.com/office/drawing/2014/chart" uri="{C3380CC4-5D6E-409C-BE32-E72D297353CC}">
                <c16:uniqueId val="{0000000C-0DBE-4004-B1CC-DB963D9372EE}"/>
              </c:ext>
            </c:extLst>
          </c:dPt>
          <c:dLbls>
            <c:spPr>
              <a:noFill/>
              <a:ln>
                <a:noFill/>
              </a:ln>
              <a:effectLst/>
            </c:spPr>
            <c:txPr>
              <a:bodyPr wrap="square" lIns="38100" tIns="19050" rIns="38100" bIns="19050" anchor="ctr">
                <a:spAutoFit/>
              </a:bodyPr>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'F56'!$A$8:$A$40</c:f>
              <c:strCache>
                <c:ptCount val="33"/>
                <c:pt idx="0">
                  <c:v>Tlaxcala</c:v>
                </c:pt>
                <c:pt idx="1">
                  <c:v>Oaxaca</c:v>
                </c:pt>
                <c:pt idx="2">
                  <c:v>San Luis Potosí</c:v>
                </c:pt>
                <c:pt idx="3">
                  <c:v>Chiapas</c:v>
                </c:pt>
                <c:pt idx="4">
                  <c:v>Morelos</c:v>
                </c:pt>
                <c:pt idx="5">
                  <c:v>Aguascalientes</c:v>
                </c:pt>
                <c:pt idx="6">
                  <c:v>Veracruz</c:v>
                </c:pt>
                <c:pt idx="7">
                  <c:v>Puebla</c:v>
                </c:pt>
                <c:pt idx="8">
                  <c:v>Tamaulipas</c:v>
                </c:pt>
                <c:pt idx="9">
                  <c:v>Michoacán</c:v>
                </c:pt>
                <c:pt idx="10">
                  <c:v>Durango</c:v>
                </c:pt>
                <c:pt idx="11">
                  <c:v>Yucatán</c:v>
                </c:pt>
                <c:pt idx="12">
                  <c:v>Coahuila</c:v>
                </c:pt>
                <c:pt idx="13">
                  <c:v>Hidalgo</c:v>
                </c:pt>
                <c:pt idx="14">
                  <c:v>Colima</c:v>
                </c:pt>
                <c:pt idx="15">
                  <c:v>Zacatecas</c:v>
                </c:pt>
                <c:pt idx="16">
                  <c:v>Guanajuato</c:v>
                </c:pt>
                <c:pt idx="17">
                  <c:v>Jalisco</c:v>
                </c:pt>
                <c:pt idx="18">
                  <c:v>Chihuahua</c:v>
                </c:pt>
                <c:pt idx="19">
                  <c:v>Nacional</c:v>
                </c:pt>
                <c:pt idx="20">
                  <c:v>Querétaro</c:v>
                </c:pt>
                <c:pt idx="21">
                  <c:v>Ciudad de México</c:v>
                </c:pt>
                <c:pt idx="22">
                  <c:v>Estado de México</c:v>
                </c:pt>
                <c:pt idx="23">
                  <c:v>Guerrero</c:v>
                </c:pt>
                <c:pt idx="24">
                  <c:v>Nuevo León</c:v>
                </c:pt>
                <c:pt idx="25">
                  <c:v>Sonora</c:v>
                </c:pt>
                <c:pt idx="26">
                  <c:v>Campeche</c:v>
                </c:pt>
                <c:pt idx="27">
                  <c:v>Nayarit</c:v>
                </c:pt>
                <c:pt idx="28">
                  <c:v>Baja California</c:v>
                </c:pt>
                <c:pt idx="29">
                  <c:v>Sinaloa</c:v>
                </c:pt>
                <c:pt idx="30">
                  <c:v>Tabasco</c:v>
                </c:pt>
                <c:pt idx="31">
                  <c:v>Quintana Roo</c:v>
                </c:pt>
                <c:pt idx="32">
                  <c:v>Baja California Sur</c:v>
                </c:pt>
              </c:strCache>
            </c:strRef>
          </c:cat>
          <c:val>
            <c:numRef>
              <c:f>'F56'!$D$8:$D$40</c:f>
              <c:numCache>
                <c:formatCode>0.00%</c:formatCode>
                <c:ptCount val="33"/>
                <c:pt idx="0">
                  <c:v>5.8744929611071299E-2</c:v>
                </c:pt>
                <c:pt idx="1">
                  <c:v>6.9406602231336198E-2</c:v>
                </c:pt>
                <c:pt idx="2">
                  <c:v>6.5625465017550302E-2</c:v>
                </c:pt>
                <c:pt idx="3">
                  <c:v>6.6166698310233502E-2</c:v>
                </c:pt>
                <c:pt idx="4">
                  <c:v>5.8891856252647999E-2</c:v>
                </c:pt>
                <c:pt idx="5">
                  <c:v>7.3103366874207001E-2</c:v>
                </c:pt>
                <c:pt idx="6">
                  <c:v>6.1609905830138499E-2</c:v>
                </c:pt>
                <c:pt idx="7">
                  <c:v>7.7303495505495506E-2</c:v>
                </c:pt>
                <c:pt idx="8">
                  <c:v>6.5138894412973006E-2</c:v>
                </c:pt>
                <c:pt idx="9">
                  <c:v>8.0388688777859499E-2</c:v>
                </c:pt>
                <c:pt idx="10">
                  <c:v>8.0868278243709901E-2</c:v>
                </c:pt>
                <c:pt idx="11">
                  <c:v>6.4357684564967793E-2</c:v>
                </c:pt>
                <c:pt idx="12">
                  <c:v>8.5136719924623599E-2</c:v>
                </c:pt>
                <c:pt idx="13">
                  <c:v>6.8660546919228599E-2</c:v>
                </c:pt>
                <c:pt idx="14">
                  <c:v>7.7218664226898506E-2</c:v>
                </c:pt>
                <c:pt idx="15">
                  <c:v>6.9406175526387906E-2</c:v>
                </c:pt>
                <c:pt idx="16">
                  <c:v>7.0423298033878798E-2</c:v>
                </c:pt>
                <c:pt idx="17">
                  <c:v>8.4224381146389804E-2</c:v>
                </c:pt>
                <c:pt idx="18">
                  <c:v>7.9332652366360196E-2</c:v>
                </c:pt>
                <c:pt idx="19">
                  <c:v>8.8274248614427703E-2</c:v>
                </c:pt>
                <c:pt idx="20">
                  <c:v>9.8858120114140399E-2</c:v>
                </c:pt>
                <c:pt idx="21">
                  <c:v>0.106730159851113</c:v>
                </c:pt>
                <c:pt idx="22">
                  <c:v>8.6148303600957099E-2</c:v>
                </c:pt>
                <c:pt idx="23">
                  <c:v>9.5145313585764293E-2</c:v>
                </c:pt>
                <c:pt idx="24">
                  <c:v>9.7870698712897303E-2</c:v>
                </c:pt>
                <c:pt idx="25">
                  <c:v>8.9154631164610795E-2</c:v>
                </c:pt>
                <c:pt idx="26">
                  <c:v>0.107817774911808</c:v>
                </c:pt>
                <c:pt idx="27">
                  <c:v>8.76347843450479E-2</c:v>
                </c:pt>
                <c:pt idx="28">
                  <c:v>9.65107465809876E-2</c:v>
                </c:pt>
                <c:pt idx="29">
                  <c:v>0.108823442530943</c:v>
                </c:pt>
                <c:pt idx="30">
                  <c:v>0.11093286784209699</c:v>
                </c:pt>
                <c:pt idx="31">
                  <c:v>0.143181139533892</c:v>
                </c:pt>
                <c:pt idx="32">
                  <c:v>0.113899694431988</c:v>
                </c:pt>
              </c:numCache>
            </c:numRef>
          </c:val>
          <c:extLst>
            <c:ext xmlns:c16="http://schemas.microsoft.com/office/drawing/2014/chart" uri="{C3380CC4-5D6E-409C-BE32-E72D297353CC}">
              <c16:uniqueId val="{0000000D-0DBE-4004-B1CC-DB963D9372EE}"/>
            </c:ext>
          </c:extLst>
        </c:ser>
        <c:dLbls>
          <c:showLegendKey val="0"/>
          <c:showVal val="0"/>
          <c:showCatName val="0"/>
          <c:showSerName val="0"/>
          <c:showPercent val="0"/>
          <c:showBubbleSize val="0"/>
        </c:dLbls>
        <c:gapWidth val="60"/>
        <c:overlap val="100"/>
        <c:axId val="127001344"/>
        <c:axId val="127002880"/>
      </c:barChart>
      <c:catAx>
        <c:axId val="127001344"/>
        <c:scaling>
          <c:orientation val="minMax"/>
        </c:scaling>
        <c:delete val="0"/>
        <c:axPos val="l"/>
        <c:numFmt formatCode="General" sourceLinked="0"/>
        <c:majorTickMark val="out"/>
        <c:minorTickMark val="none"/>
        <c:tickLblPos val="nextTo"/>
        <c:crossAx val="127002880"/>
        <c:crosses val="autoZero"/>
        <c:auto val="1"/>
        <c:lblAlgn val="ctr"/>
        <c:lblOffset val="100"/>
        <c:noMultiLvlLbl val="0"/>
      </c:catAx>
      <c:valAx>
        <c:axId val="127002880"/>
        <c:scaling>
          <c:orientation val="minMax"/>
          <c:min val="0"/>
        </c:scaling>
        <c:delete val="1"/>
        <c:axPos val="b"/>
        <c:numFmt formatCode="0.00%" sourceLinked="1"/>
        <c:majorTickMark val="out"/>
        <c:minorTickMark val="none"/>
        <c:tickLblPos val="nextTo"/>
        <c:crossAx val="127001344"/>
        <c:crosses val="autoZero"/>
        <c:crossBetween val="between"/>
      </c:valAx>
      <c:spPr>
        <a:noFill/>
        <a:ln w="25400">
          <a:noFill/>
        </a:ln>
      </c:spPr>
    </c:plotArea>
    <c:legend>
      <c:legendPos val="b"/>
      <c:overlay val="0"/>
    </c:legend>
    <c:plotVisOnly val="1"/>
    <c:dispBlanksAs val="gap"/>
    <c:showDLblsOverMax val="0"/>
  </c:chart>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'F57'!$B$6</c:f>
              <c:strCache>
                <c:ptCount val="1"/>
                <c:pt idx="0">
                  <c:v>Jalisco a/  </c:v>
                </c:pt>
              </c:strCache>
            </c:strRef>
          </c:tx>
          <c:spPr>
            <a:solidFill>
              <a:schemeClr val="bg2">
                <a:lumMod val="50000"/>
              </a:schemeClr>
            </a:solidFill>
            <a:ln>
              <a:noFill/>
            </a:ln>
            <a:effectLst/>
          </c:spPr>
          <c:invertIfNegative val="0"/>
          <c:dPt>
            <c:idx val="15"/>
            <c:invertIfNegative val="0"/>
            <c:bubble3D val="0"/>
            <c:spPr>
              <a:solidFill>
                <a:srgbClr val="FFC000"/>
              </a:solidFill>
              <a:ln>
                <a:noFill/>
              </a:ln>
              <a:effectLst/>
            </c:spPr>
            <c:extLst>
              <c:ext xmlns:c16="http://schemas.microsoft.com/office/drawing/2014/chart" uri="{C3380CC4-5D6E-409C-BE32-E72D297353CC}">
                <c16:uniqueId val="{00000001-ED50-4A5F-9CFD-3A3ED76435E3}"/>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'F57'!$A$7:$A$22</c:f>
              <c:strCache>
                <c:ptCount val="16"/>
                <c:pt idx="0">
                  <c:v>2006/10</c:v>
                </c:pt>
                <c:pt idx="1">
                  <c:v>2007/10</c:v>
                </c:pt>
                <c:pt idx="2">
                  <c:v>2008/10</c:v>
                </c:pt>
                <c:pt idx="3">
                  <c:v>2009/10</c:v>
                </c:pt>
                <c:pt idx="4">
                  <c:v>2010/10</c:v>
                </c:pt>
                <c:pt idx="5">
                  <c:v>2011/10</c:v>
                </c:pt>
                <c:pt idx="6">
                  <c:v>2012/10</c:v>
                </c:pt>
                <c:pt idx="7">
                  <c:v>2013/10</c:v>
                </c:pt>
                <c:pt idx="8">
                  <c:v>2014/10</c:v>
                </c:pt>
                <c:pt idx="9">
                  <c:v>2015/10</c:v>
                </c:pt>
                <c:pt idx="10">
                  <c:v>2016/10</c:v>
                </c:pt>
                <c:pt idx="11">
                  <c:v>2017/10</c:v>
                </c:pt>
                <c:pt idx="12">
                  <c:v>2018/10</c:v>
                </c:pt>
                <c:pt idx="13">
                  <c:v>2019/10</c:v>
                </c:pt>
                <c:pt idx="14">
                  <c:v>2020/10</c:v>
                </c:pt>
                <c:pt idx="15">
                  <c:v>2021/10</c:v>
                </c:pt>
              </c:strCache>
            </c:strRef>
          </c:cat>
          <c:val>
            <c:numRef>
              <c:f>'F57'!$B$7:$B$22</c:f>
              <c:numCache>
                <c:formatCode>0.00</c:formatCode>
                <c:ptCount val="16"/>
                <c:pt idx="0">
                  <c:v>3.9897393886070001</c:v>
                </c:pt>
                <c:pt idx="1">
                  <c:v>3.847558966547</c:v>
                </c:pt>
                <c:pt idx="2">
                  <c:v>3.9714628162449999</c:v>
                </c:pt>
                <c:pt idx="3">
                  <c:v>5.4591553811819997</c:v>
                </c:pt>
                <c:pt idx="4">
                  <c:v>5.6192660956329998</c:v>
                </c:pt>
                <c:pt idx="5">
                  <c:v>5.4454668945220002</c:v>
                </c:pt>
                <c:pt idx="6">
                  <c:v>5.3860165377579996</c:v>
                </c:pt>
                <c:pt idx="7">
                  <c:v>5.5676400311809999</c:v>
                </c:pt>
                <c:pt idx="8">
                  <c:v>5.7412613848309997</c:v>
                </c:pt>
                <c:pt idx="9">
                  <c:v>4.885999615906</c:v>
                </c:pt>
                <c:pt idx="10">
                  <c:v>3.4637605417800001</c:v>
                </c:pt>
                <c:pt idx="11">
                  <c:v>2.9326401433329998</c:v>
                </c:pt>
                <c:pt idx="12">
                  <c:v>2.9505556166670002</c:v>
                </c:pt>
                <c:pt idx="13">
                  <c:v>3.348469413333</c:v>
                </c:pt>
                <c:pt idx="14">
                  <c:v>3.8117000000000019</c:v>
                </c:pt>
                <c:pt idx="15">
                  <c:v>3.3572999999999951</c:v>
                </c:pt>
              </c:numCache>
            </c:numRef>
          </c:val>
          <c:extLst>
            <c:ext xmlns:c16="http://schemas.microsoft.com/office/drawing/2014/chart" uri="{C3380CC4-5D6E-409C-BE32-E72D297353CC}">
              <c16:uniqueId val="{00000002-ED50-4A5F-9CFD-3A3ED76435E3}"/>
            </c:ext>
          </c:extLst>
        </c:ser>
        <c:dLbls>
          <c:showLegendKey val="0"/>
          <c:showVal val="0"/>
          <c:showCatName val="0"/>
          <c:showSerName val="0"/>
          <c:showPercent val="0"/>
          <c:showBubbleSize val="0"/>
        </c:dLbls>
        <c:gapWidth val="219"/>
        <c:overlap val="-27"/>
        <c:axId val="1072920367"/>
        <c:axId val="998322927"/>
      </c:barChart>
      <c:catAx>
        <c:axId val="10729203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998322927"/>
        <c:crosses val="autoZero"/>
        <c:auto val="1"/>
        <c:lblAlgn val="ctr"/>
        <c:lblOffset val="100"/>
        <c:noMultiLvlLbl val="0"/>
      </c:catAx>
      <c:valAx>
        <c:axId val="998322927"/>
        <c:scaling>
          <c:orientation val="minMax"/>
        </c:scaling>
        <c:delete val="1"/>
        <c:axPos val="l"/>
        <c:numFmt formatCode="0.00" sourceLinked="1"/>
        <c:majorTickMark val="none"/>
        <c:minorTickMark val="none"/>
        <c:tickLblPos val="nextTo"/>
        <c:crossAx val="10729203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bg1">
                <a:lumMod val="50000"/>
              </a:schemeClr>
            </a:solidFill>
            <a:ln>
              <a:noFill/>
            </a:ln>
            <a:effectLst/>
          </c:spPr>
          <c:invertIfNegative val="0"/>
          <c:dPt>
            <c:idx val="7"/>
            <c:invertIfNegative val="0"/>
            <c:bubble3D val="0"/>
            <c:spPr>
              <a:solidFill>
                <a:schemeClr val="bg1">
                  <a:lumMod val="50000"/>
                </a:schemeClr>
              </a:solidFill>
              <a:ln>
                <a:noFill/>
              </a:ln>
              <a:effectLst/>
            </c:spPr>
            <c:extLst>
              <c:ext xmlns:c16="http://schemas.microsoft.com/office/drawing/2014/chart" uri="{C3380CC4-5D6E-409C-BE32-E72D297353CC}">
                <c16:uniqueId val="{00000001-EB91-417A-8DF7-14E663BFFE2F}"/>
              </c:ext>
            </c:extLst>
          </c:dPt>
          <c:dPt>
            <c:idx val="12"/>
            <c:invertIfNegative val="0"/>
            <c:bubble3D val="0"/>
            <c:spPr>
              <a:solidFill>
                <a:srgbClr val="FFC000"/>
              </a:solidFill>
              <a:ln>
                <a:noFill/>
              </a:ln>
              <a:effectLst/>
            </c:spPr>
            <c:extLst>
              <c:ext xmlns:c16="http://schemas.microsoft.com/office/drawing/2014/chart" uri="{C3380CC4-5D6E-409C-BE32-E72D297353CC}">
                <c16:uniqueId val="{00000005-BAAD-432F-956A-6ECBB04D0329}"/>
              </c:ext>
            </c:extLst>
          </c:dPt>
          <c:dPt>
            <c:idx val="17"/>
            <c:invertIfNegative val="0"/>
            <c:bubble3D val="0"/>
            <c:spPr>
              <a:solidFill>
                <a:schemeClr val="bg1">
                  <a:lumMod val="50000"/>
                </a:schemeClr>
              </a:solidFill>
              <a:ln>
                <a:noFill/>
              </a:ln>
              <a:effectLst/>
            </c:spPr>
            <c:extLst>
              <c:ext xmlns:c16="http://schemas.microsoft.com/office/drawing/2014/chart" uri="{C3380CC4-5D6E-409C-BE32-E72D297353CC}">
                <c16:uniqueId val="{00000003-EB91-417A-8DF7-14E663BFFE2F}"/>
              </c:ext>
            </c:extLst>
          </c:dPt>
          <c:dPt>
            <c:idx val="20"/>
            <c:invertIfNegative val="0"/>
            <c:bubble3D val="0"/>
            <c:spPr>
              <a:solidFill>
                <a:schemeClr val="accent2">
                  <a:lumMod val="50000"/>
                </a:schemeClr>
              </a:solidFill>
              <a:ln>
                <a:noFill/>
              </a:ln>
              <a:effectLst/>
            </c:spPr>
            <c:extLst>
              <c:ext xmlns:c16="http://schemas.microsoft.com/office/drawing/2014/chart" uri="{C3380CC4-5D6E-409C-BE32-E72D297353CC}">
                <c16:uniqueId val="{00000004-BAAD-432F-956A-6ECBB04D03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'F58'!$A$7:$A$39</c:f>
              <c:strCache>
                <c:ptCount val="33"/>
                <c:pt idx="0">
                  <c:v>Oaxaca</c:v>
                </c:pt>
                <c:pt idx="1">
                  <c:v>Yucatán</c:v>
                </c:pt>
                <c:pt idx="2">
                  <c:v>Guerrero</c:v>
                </c:pt>
                <c:pt idx="3">
                  <c:v>Morelos</c:v>
                </c:pt>
                <c:pt idx="4">
                  <c:v>Baja California</c:v>
                </c:pt>
                <c:pt idx="5">
                  <c:v>Nayarit</c:v>
                </c:pt>
                <c:pt idx="6">
                  <c:v>Chiapas</c:v>
                </c:pt>
                <c:pt idx="7">
                  <c:v>Chihuahua</c:v>
                </c:pt>
                <c:pt idx="8">
                  <c:v>Zacatecas</c:v>
                </c:pt>
                <c:pt idx="9">
                  <c:v>Colima</c:v>
                </c:pt>
                <c:pt idx="10">
                  <c:v>Veracruz</c:v>
                </c:pt>
                <c:pt idx="11">
                  <c:v>Michoacán</c:v>
                </c:pt>
                <c:pt idx="12">
                  <c:v>Jalisco</c:v>
                </c:pt>
                <c:pt idx="13">
                  <c:v>Sinaloa</c:v>
                </c:pt>
                <c:pt idx="14">
                  <c:v>Campeche</c:v>
                </c:pt>
                <c:pt idx="15">
                  <c:v>Baja California Sur</c:v>
                </c:pt>
                <c:pt idx="16">
                  <c:v>Guanajuato</c:v>
                </c:pt>
                <c:pt idx="17">
                  <c:v>Durango</c:v>
                </c:pt>
                <c:pt idx="18">
                  <c:v>Hidalgo</c:v>
                </c:pt>
                <c:pt idx="19">
                  <c:v>Sonora</c:v>
                </c:pt>
                <c:pt idx="20">
                  <c:v>Nacional</c:v>
                </c:pt>
                <c:pt idx="21">
                  <c:v>San Luis Potosí</c:v>
                </c:pt>
                <c:pt idx="22">
                  <c:v>Puebla</c:v>
                </c:pt>
                <c:pt idx="23">
                  <c:v>Tamaulipas</c:v>
                </c:pt>
                <c:pt idx="24">
                  <c:v>Nuevo León</c:v>
                </c:pt>
                <c:pt idx="25">
                  <c:v>Aguascalientes</c:v>
                </c:pt>
                <c:pt idx="26">
                  <c:v>Coahuila</c:v>
                </c:pt>
                <c:pt idx="27">
                  <c:v>Tabasco</c:v>
                </c:pt>
                <c:pt idx="28">
                  <c:v>Tlaxcala</c:v>
                </c:pt>
                <c:pt idx="29">
                  <c:v>Estado de México</c:v>
                </c:pt>
                <c:pt idx="30">
                  <c:v>Quintana Roo</c:v>
                </c:pt>
                <c:pt idx="31">
                  <c:v>Ciudad de México</c:v>
                </c:pt>
                <c:pt idx="32">
                  <c:v>Querétaro</c:v>
                </c:pt>
              </c:strCache>
            </c:strRef>
          </c:cat>
          <c:val>
            <c:numRef>
              <c:f>'F58'!$B$7:$B$39</c:f>
              <c:numCache>
                <c:formatCode>0.00</c:formatCode>
                <c:ptCount val="33"/>
                <c:pt idx="0">
                  <c:v>1.170100000000005</c:v>
                </c:pt>
                <c:pt idx="1">
                  <c:v>1.4183000000000021</c:v>
                </c:pt>
                <c:pt idx="2">
                  <c:v>1.4621000000000066</c:v>
                </c:pt>
                <c:pt idx="3">
                  <c:v>1.9766000000000048</c:v>
                </c:pt>
                <c:pt idx="4">
                  <c:v>2.0490999999999957</c:v>
                </c:pt>
                <c:pt idx="5">
                  <c:v>2.736699999999999</c:v>
                </c:pt>
                <c:pt idx="6">
                  <c:v>2.7989000000000033</c:v>
                </c:pt>
                <c:pt idx="7">
                  <c:v>3.1039999999999992</c:v>
                </c:pt>
                <c:pt idx="8">
                  <c:v>3.1230999999999938</c:v>
                </c:pt>
                <c:pt idx="9">
                  <c:v>3.2100999999999971</c:v>
                </c:pt>
                <c:pt idx="10">
                  <c:v>3.2486999999999995</c:v>
                </c:pt>
                <c:pt idx="11">
                  <c:v>3.2724000000000046</c:v>
                </c:pt>
                <c:pt idx="12">
                  <c:v>3.3572999999999951</c:v>
                </c:pt>
                <c:pt idx="13">
                  <c:v>3.3573999999999984</c:v>
                </c:pt>
                <c:pt idx="14">
                  <c:v>3.3774999999999977</c:v>
                </c:pt>
                <c:pt idx="15">
                  <c:v>3.4136000000000024</c:v>
                </c:pt>
                <c:pt idx="16">
                  <c:v>3.4756</c:v>
                </c:pt>
                <c:pt idx="17">
                  <c:v>3.6440999999999946</c:v>
                </c:pt>
                <c:pt idx="18">
                  <c:v>3.892799999999994</c:v>
                </c:pt>
                <c:pt idx="19">
                  <c:v>3.9209000000000032</c:v>
                </c:pt>
                <c:pt idx="20">
                  <c:v>3.9497857535002225</c:v>
                </c:pt>
                <c:pt idx="21">
                  <c:v>3.9984000000000037</c:v>
                </c:pt>
                <c:pt idx="22">
                  <c:v>4.080299999999994</c:v>
                </c:pt>
                <c:pt idx="23">
                  <c:v>4.0947000000000031</c:v>
                </c:pt>
                <c:pt idx="24">
                  <c:v>4.2593999999999994</c:v>
                </c:pt>
                <c:pt idx="25">
                  <c:v>4.7198000000000064</c:v>
                </c:pt>
                <c:pt idx="26">
                  <c:v>4.7309999999999945</c:v>
                </c:pt>
                <c:pt idx="27">
                  <c:v>5.0386000000000024</c:v>
                </c:pt>
                <c:pt idx="28">
                  <c:v>5.3247999999999962</c:v>
                </c:pt>
                <c:pt idx="29">
                  <c:v>5.4542000000000002</c:v>
                </c:pt>
                <c:pt idx="30">
                  <c:v>5.7117999999999967</c:v>
                </c:pt>
                <c:pt idx="31">
                  <c:v>6.0323999999999955</c:v>
                </c:pt>
                <c:pt idx="32">
                  <c:v>7.058400000000006</c:v>
                </c:pt>
              </c:numCache>
            </c:numRef>
          </c:val>
          <c:extLst>
            <c:ext xmlns:c16="http://schemas.microsoft.com/office/drawing/2014/chart" uri="{C3380CC4-5D6E-409C-BE32-E72D297353CC}">
              <c16:uniqueId val="{00000004-EB91-417A-8DF7-14E663BFFE2F}"/>
            </c:ext>
          </c:extLst>
        </c:ser>
        <c:dLbls>
          <c:showLegendKey val="0"/>
          <c:showVal val="0"/>
          <c:showCatName val="0"/>
          <c:showSerName val="0"/>
          <c:showPercent val="0"/>
          <c:showBubbleSize val="0"/>
        </c:dLbls>
        <c:gapWidth val="182"/>
        <c:axId val="993488351"/>
        <c:axId val="910356303"/>
      </c:barChart>
      <c:catAx>
        <c:axId val="99348835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910356303"/>
        <c:crosses val="autoZero"/>
        <c:auto val="1"/>
        <c:lblAlgn val="ctr"/>
        <c:lblOffset val="100"/>
        <c:noMultiLvlLbl val="0"/>
      </c:catAx>
      <c:valAx>
        <c:axId val="910356303"/>
        <c:scaling>
          <c:orientation val="minMax"/>
        </c:scaling>
        <c:delete val="1"/>
        <c:axPos val="b"/>
        <c:numFmt formatCode="0.00" sourceLinked="1"/>
        <c:majorTickMark val="none"/>
        <c:minorTickMark val="none"/>
        <c:tickLblPos val="nextTo"/>
        <c:crossAx val="993488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'F59'!$B$6</c:f>
              <c:strCache>
                <c:ptCount val="1"/>
                <c:pt idx="0">
                  <c:v>variación</c:v>
                </c:pt>
              </c:strCache>
            </c:strRef>
          </c:tx>
          <c:spPr>
            <a:solidFill>
              <a:schemeClr val="bg2">
                <a:lumMod val="50000"/>
              </a:schemeClr>
            </a:solidFill>
            <a:ln>
              <a:noFill/>
            </a:ln>
            <a:effectLst/>
          </c:spPr>
          <c:invertIfNegative val="0"/>
          <c:dPt>
            <c:idx val="0"/>
            <c:invertIfNegative val="0"/>
            <c:bubble3D val="0"/>
            <c:spPr>
              <a:solidFill>
                <a:schemeClr val="bg2">
                  <a:lumMod val="50000"/>
                </a:schemeClr>
              </a:solidFill>
              <a:ln>
                <a:noFill/>
              </a:ln>
              <a:effectLst/>
            </c:spPr>
            <c:extLst>
              <c:ext xmlns:c16="http://schemas.microsoft.com/office/drawing/2014/chart" uri="{C3380CC4-5D6E-409C-BE32-E72D297353CC}">
                <c16:uniqueId val="{00000001-0E55-49BE-8E2B-37D314F64BC4}"/>
              </c:ext>
            </c:extLst>
          </c:dPt>
          <c:dPt>
            <c:idx val="16"/>
            <c:invertIfNegative val="0"/>
            <c:bubble3D val="0"/>
            <c:spPr>
              <a:solidFill>
                <a:schemeClr val="accent2">
                  <a:lumMod val="50000"/>
                </a:schemeClr>
              </a:solidFill>
              <a:ln>
                <a:noFill/>
              </a:ln>
              <a:effectLst/>
            </c:spPr>
            <c:extLst>
              <c:ext xmlns:c16="http://schemas.microsoft.com/office/drawing/2014/chart" uri="{C3380CC4-5D6E-409C-BE32-E72D297353CC}">
                <c16:uniqueId val="{00000005-9EFD-42CE-8FC6-D0C676BF37DB}"/>
              </c:ext>
            </c:extLst>
          </c:dPt>
          <c:dPt>
            <c:idx val="17"/>
            <c:invertIfNegative val="0"/>
            <c:bubble3D val="0"/>
            <c:spPr>
              <a:solidFill>
                <a:schemeClr val="bg2">
                  <a:lumMod val="50000"/>
                </a:schemeClr>
              </a:solidFill>
              <a:ln>
                <a:noFill/>
              </a:ln>
              <a:effectLst/>
            </c:spPr>
            <c:extLst>
              <c:ext xmlns:c16="http://schemas.microsoft.com/office/drawing/2014/chart" uri="{C3380CC4-5D6E-409C-BE32-E72D297353CC}">
                <c16:uniqueId val="{00000003-0E55-49BE-8E2B-37D314F64BC4}"/>
              </c:ext>
            </c:extLst>
          </c:dPt>
          <c:dPt>
            <c:idx val="22"/>
            <c:invertIfNegative val="0"/>
            <c:bubble3D val="0"/>
            <c:spPr>
              <a:solidFill>
                <a:srgbClr val="FFC000"/>
              </a:solidFill>
              <a:ln>
                <a:noFill/>
              </a:ln>
              <a:effectLst/>
            </c:spPr>
            <c:extLst>
              <c:ext xmlns:c16="http://schemas.microsoft.com/office/drawing/2014/chart" uri="{C3380CC4-5D6E-409C-BE32-E72D297353CC}">
                <c16:uniqueId val="{00000004-9EFD-42CE-8FC6-D0C676BF37D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'F59'!$A$7:$A$39</c:f>
              <c:strCache>
                <c:ptCount val="33"/>
                <c:pt idx="0">
                  <c:v>Guanajuato</c:v>
                </c:pt>
                <c:pt idx="1">
                  <c:v>Tabasco</c:v>
                </c:pt>
                <c:pt idx="2">
                  <c:v>Baja California Sur</c:v>
                </c:pt>
                <c:pt idx="3">
                  <c:v>Puebla</c:v>
                </c:pt>
                <c:pt idx="4">
                  <c:v>Baja California</c:v>
                </c:pt>
                <c:pt idx="5">
                  <c:v>Tlaxcala</c:v>
                </c:pt>
                <c:pt idx="6">
                  <c:v>Durango</c:v>
                </c:pt>
                <c:pt idx="7">
                  <c:v>Oaxaca</c:v>
                </c:pt>
                <c:pt idx="8">
                  <c:v>Ciudad de México</c:v>
                </c:pt>
                <c:pt idx="9">
                  <c:v>Estado de México</c:v>
                </c:pt>
                <c:pt idx="10">
                  <c:v>Coahuila</c:v>
                </c:pt>
                <c:pt idx="11">
                  <c:v>Guerrero</c:v>
                </c:pt>
                <c:pt idx="12">
                  <c:v>Nayarit</c:v>
                </c:pt>
                <c:pt idx="13">
                  <c:v>Yucatán</c:v>
                </c:pt>
                <c:pt idx="14">
                  <c:v>Morelos</c:v>
                </c:pt>
                <c:pt idx="15">
                  <c:v>Veracruz</c:v>
                </c:pt>
                <c:pt idx="16">
                  <c:v>Nacional</c:v>
                </c:pt>
                <c:pt idx="17">
                  <c:v>Chihuahua</c:v>
                </c:pt>
                <c:pt idx="18">
                  <c:v>Nuevo León</c:v>
                </c:pt>
                <c:pt idx="19">
                  <c:v>Aguascalientes</c:v>
                </c:pt>
                <c:pt idx="20">
                  <c:v>Sonora</c:v>
                </c:pt>
                <c:pt idx="21">
                  <c:v>Zacatecas</c:v>
                </c:pt>
                <c:pt idx="22">
                  <c:v>Jalisco</c:v>
                </c:pt>
                <c:pt idx="23">
                  <c:v>Chiapas</c:v>
                </c:pt>
                <c:pt idx="24">
                  <c:v>Campeche</c:v>
                </c:pt>
                <c:pt idx="25">
                  <c:v>Tamaulipas</c:v>
                </c:pt>
                <c:pt idx="26">
                  <c:v>San Luis Potosí</c:v>
                </c:pt>
                <c:pt idx="27">
                  <c:v>Michoacán</c:v>
                </c:pt>
                <c:pt idx="28">
                  <c:v>Quintana Roo</c:v>
                </c:pt>
                <c:pt idx="29">
                  <c:v>Colima</c:v>
                </c:pt>
                <c:pt idx="30">
                  <c:v>Sinaloa</c:v>
                </c:pt>
                <c:pt idx="31">
                  <c:v>Hidalgo</c:v>
                </c:pt>
                <c:pt idx="32">
                  <c:v>Querétaro</c:v>
                </c:pt>
              </c:strCache>
            </c:strRef>
          </c:cat>
          <c:val>
            <c:numRef>
              <c:f>'F59'!$B$7:$B$39</c:f>
              <c:numCache>
                <c:formatCode>0.00</c:formatCode>
                <c:ptCount val="33"/>
                <c:pt idx="0">
                  <c:v>-2.232600000000005</c:v>
                </c:pt>
                <c:pt idx="1">
                  <c:v>-1.546599999999998</c:v>
                </c:pt>
                <c:pt idx="2">
                  <c:v>-1.4744000000000028</c:v>
                </c:pt>
                <c:pt idx="3">
                  <c:v>-0.85540000000000305</c:v>
                </c:pt>
                <c:pt idx="4">
                  <c:v>-0.82319999999999993</c:v>
                </c:pt>
                <c:pt idx="5">
                  <c:v>-0.82269999999999754</c:v>
                </c:pt>
                <c:pt idx="6">
                  <c:v>-0.80150000000000432</c:v>
                </c:pt>
                <c:pt idx="7">
                  <c:v>-0.78619999999999379</c:v>
                </c:pt>
                <c:pt idx="8">
                  <c:v>-0.66949999999999932</c:v>
                </c:pt>
                <c:pt idx="9">
                  <c:v>-0.60460000000000491</c:v>
                </c:pt>
                <c:pt idx="10">
                  <c:v>-0.56010000000000559</c:v>
                </c:pt>
                <c:pt idx="11">
                  <c:v>-0.48529999999999518</c:v>
                </c:pt>
                <c:pt idx="12">
                  <c:v>-0.46410000000000196</c:v>
                </c:pt>
                <c:pt idx="13">
                  <c:v>-0.38929999999999154</c:v>
                </c:pt>
                <c:pt idx="14">
                  <c:v>-0.34720000000000084</c:v>
                </c:pt>
                <c:pt idx="15">
                  <c:v>-0.34510000000000218</c:v>
                </c:pt>
                <c:pt idx="16">
                  <c:v>-0.23521424649977973</c:v>
                </c:pt>
                <c:pt idx="17">
                  <c:v>-4.5000000000001705E-2</c:v>
                </c:pt>
                <c:pt idx="18">
                  <c:v>2.5099999999994793E-2</c:v>
                </c:pt>
                <c:pt idx="19">
                  <c:v>9.010000000000673E-2</c:v>
                </c:pt>
                <c:pt idx="20">
                  <c:v>0.14690000000000225</c:v>
                </c:pt>
                <c:pt idx="21">
                  <c:v>0.15909999999999513</c:v>
                </c:pt>
                <c:pt idx="22">
                  <c:v>0.23219999999999175</c:v>
                </c:pt>
                <c:pt idx="23">
                  <c:v>0.2412000000000063</c:v>
                </c:pt>
                <c:pt idx="24">
                  <c:v>0.30679999999999552</c:v>
                </c:pt>
                <c:pt idx="25">
                  <c:v>0.42079999999999984</c:v>
                </c:pt>
                <c:pt idx="26">
                  <c:v>0.52980000000000871</c:v>
                </c:pt>
                <c:pt idx="27">
                  <c:v>0.57640000000000668</c:v>
                </c:pt>
                <c:pt idx="28">
                  <c:v>0.60129999999999484</c:v>
                </c:pt>
                <c:pt idx="29">
                  <c:v>0.61959999999999127</c:v>
                </c:pt>
                <c:pt idx="30">
                  <c:v>0.96970000000000312</c:v>
                </c:pt>
                <c:pt idx="31">
                  <c:v>1.9535999999999945</c:v>
                </c:pt>
                <c:pt idx="32">
                  <c:v>3.1474000000000046</c:v>
                </c:pt>
              </c:numCache>
            </c:numRef>
          </c:val>
          <c:extLst>
            <c:ext xmlns:c16="http://schemas.microsoft.com/office/drawing/2014/chart" uri="{C3380CC4-5D6E-409C-BE32-E72D297353CC}">
              <c16:uniqueId val="{00000004-0E55-49BE-8E2B-37D314F64BC4}"/>
            </c:ext>
          </c:extLst>
        </c:ser>
        <c:dLbls>
          <c:showLegendKey val="0"/>
          <c:showVal val="0"/>
          <c:showCatName val="0"/>
          <c:showSerName val="0"/>
          <c:showPercent val="0"/>
          <c:showBubbleSize val="0"/>
        </c:dLbls>
        <c:gapWidth val="182"/>
        <c:axId val="1001799615"/>
        <c:axId val="998332079"/>
      </c:barChart>
      <c:catAx>
        <c:axId val="1001799615"/>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998332079"/>
        <c:crosses val="autoZero"/>
        <c:auto val="1"/>
        <c:lblAlgn val="ctr"/>
        <c:lblOffset val="100"/>
        <c:noMultiLvlLbl val="0"/>
      </c:catAx>
      <c:valAx>
        <c:axId val="998332079"/>
        <c:scaling>
          <c:orientation val="minMax"/>
        </c:scaling>
        <c:delete val="1"/>
        <c:axPos val="b"/>
        <c:numFmt formatCode="0.00" sourceLinked="1"/>
        <c:majorTickMark val="none"/>
        <c:minorTickMark val="none"/>
        <c:tickLblPos val="nextTo"/>
        <c:crossAx val="100179961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606868"/>
            </a:solidFill>
            <a:ln>
              <a:noFill/>
            </a:ln>
            <a:effectLst/>
          </c:spPr>
          <c:invertIfNegative val="0"/>
          <c:dPt>
            <c:idx val="20"/>
            <c:invertIfNegative val="0"/>
            <c:bubble3D val="0"/>
            <c:spPr>
              <a:solidFill>
                <a:srgbClr val="606868"/>
              </a:solidFill>
              <a:ln>
                <a:noFill/>
              </a:ln>
              <a:effectLst/>
            </c:spPr>
            <c:extLst>
              <c:ext xmlns:c16="http://schemas.microsoft.com/office/drawing/2014/chart" uri="{C3380CC4-5D6E-409C-BE32-E72D297353CC}">
                <c16:uniqueId val="{00000001-6B0C-41EF-8C63-373A8911F66E}"/>
              </c:ext>
            </c:extLst>
          </c:dPt>
          <c:dPt>
            <c:idx val="21"/>
            <c:invertIfNegative val="0"/>
            <c:bubble3D val="0"/>
            <c:spPr>
              <a:solidFill>
                <a:srgbClr val="FFC000"/>
              </a:solidFill>
              <a:ln>
                <a:noFill/>
              </a:ln>
              <a:effectLst/>
            </c:spPr>
            <c:extLst xmlns:c15="http://schemas.microsoft.com/office/drawing/2012/chart">
              <c:ext xmlns:c16="http://schemas.microsoft.com/office/drawing/2014/chart" uri="{C3380CC4-5D6E-409C-BE32-E72D297353CC}">
                <c16:uniqueId val="{00000003-6B0C-41EF-8C63-373A8911F66E}"/>
              </c:ext>
            </c:extLst>
          </c:dPt>
          <c:dPt>
            <c:idx val="22"/>
            <c:invertIfNegative val="0"/>
            <c:bubble3D val="0"/>
            <c:spPr>
              <a:solidFill>
                <a:srgbClr val="606868"/>
              </a:solidFill>
              <a:ln>
                <a:noFill/>
              </a:ln>
              <a:effectLst/>
            </c:spPr>
            <c:extLst>
              <c:ext xmlns:c16="http://schemas.microsoft.com/office/drawing/2014/chart" uri="{C3380CC4-5D6E-409C-BE32-E72D297353CC}">
                <c16:uniqueId val="{00000005-6B0C-41EF-8C63-373A8911F66E}"/>
              </c:ext>
            </c:extLst>
          </c:dPt>
          <c:dLbls>
            <c:dLbl>
              <c:idx val="1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B0C-41EF-8C63-373A8911F66E}"/>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B0C-41EF-8C63-373A8911F66E}"/>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B0C-41EF-8C63-373A8911F66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'F60'!$A$7:$A$28</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'F60'!$F$7:$F$28</c:f>
              <c:numCache>
                <c:formatCode>#,##0</c:formatCode>
                <c:ptCount val="22"/>
                <c:pt idx="0">
                  <c:v>11110</c:v>
                </c:pt>
                <c:pt idx="1">
                  <c:v>7539</c:v>
                </c:pt>
                <c:pt idx="2">
                  <c:v>8947</c:v>
                </c:pt>
                <c:pt idx="3">
                  <c:v>9370</c:v>
                </c:pt>
                <c:pt idx="4">
                  <c:v>3201</c:v>
                </c:pt>
                <c:pt idx="5">
                  <c:v>10763</c:v>
                </c:pt>
                <c:pt idx="6">
                  <c:v>10319</c:v>
                </c:pt>
                <c:pt idx="7">
                  <c:v>13702</c:v>
                </c:pt>
                <c:pt idx="8">
                  <c:v>1315</c:v>
                </c:pt>
                <c:pt idx="9">
                  <c:v>12933</c:v>
                </c:pt>
                <c:pt idx="10">
                  <c:v>11436</c:v>
                </c:pt>
                <c:pt idx="11">
                  <c:v>9910</c:v>
                </c:pt>
                <c:pt idx="12">
                  <c:v>9429</c:v>
                </c:pt>
                <c:pt idx="13">
                  <c:v>12476</c:v>
                </c:pt>
                <c:pt idx="14">
                  <c:v>15931</c:v>
                </c:pt>
                <c:pt idx="15">
                  <c:v>12737</c:v>
                </c:pt>
                <c:pt idx="16">
                  <c:v>18769</c:v>
                </c:pt>
                <c:pt idx="17">
                  <c:v>19044</c:v>
                </c:pt>
                <c:pt idx="18">
                  <c:v>8846</c:v>
                </c:pt>
                <c:pt idx="19">
                  <c:v>13076</c:v>
                </c:pt>
                <c:pt idx="20">
                  <c:v>18673</c:v>
                </c:pt>
                <c:pt idx="21">
                  <c:v>10504</c:v>
                </c:pt>
              </c:numCache>
            </c:numRef>
          </c:val>
          <c:extLst xmlns:c15="http://schemas.microsoft.com/office/drawing/2012/chart">
            <c:ext xmlns:c16="http://schemas.microsoft.com/office/drawing/2014/chart" uri="{C3380CC4-5D6E-409C-BE32-E72D297353CC}">
              <c16:uniqueId val="{00000007-6B0C-41EF-8C63-373A8911F66E}"/>
            </c:ext>
          </c:extLst>
        </c:ser>
        <c:dLbls>
          <c:showLegendKey val="0"/>
          <c:showVal val="0"/>
          <c:showCatName val="0"/>
          <c:showSerName val="0"/>
          <c:showPercent val="0"/>
          <c:showBubbleSize val="0"/>
        </c:dLbls>
        <c:gapWidth val="100"/>
        <c:overlap val="-27"/>
        <c:axId val="1044753784"/>
        <c:axId val="1044754440"/>
        <c:extLst/>
      </c:barChart>
      <c:catAx>
        <c:axId val="1044753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Algn val="ctr"/>
        <c:lblOffset val="100"/>
        <c:noMultiLvlLbl val="0"/>
      </c:catAx>
      <c:valAx>
        <c:axId val="1044754440"/>
        <c:scaling>
          <c:orientation val="minMax"/>
          <c:max val="200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832530708428842"/>
          <c:y val="1.82370820668693E-2"/>
          <c:w val="0.76319579552970029"/>
          <c:h val="0.9149958914710129"/>
        </c:manualLayout>
      </c:layout>
      <c:barChart>
        <c:barDir val="bar"/>
        <c:grouping val="clustered"/>
        <c:varyColors val="0"/>
        <c:ser>
          <c:idx val="1"/>
          <c:order val="0"/>
          <c:tx>
            <c:strRef>
              <c:f>'F8'!$B$6</c:f>
              <c:strCache>
                <c:ptCount val="1"/>
                <c:pt idx="0">
                  <c:v>3T 2020</c:v>
                </c:pt>
              </c:strCache>
            </c:strRef>
          </c:tx>
          <c:spPr>
            <a:solidFill>
              <a:srgbClr val="FFE699"/>
            </a:solidFill>
            <a:ln>
              <a:noFill/>
            </a:ln>
            <a:effectLst/>
          </c:spPr>
          <c:invertIfNegative val="0"/>
          <c:dPt>
            <c:idx val="13"/>
            <c:invertIfNegative val="0"/>
            <c:bubble3D val="0"/>
            <c:spPr>
              <a:solidFill>
                <a:srgbClr val="FFE699"/>
              </a:solidFill>
              <a:ln>
                <a:noFill/>
              </a:ln>
              <a:effectLst/>
            </c:spPr>
            <c:extLst>
              <c:ext xmlns:c16="http://schemas.microsoft.com/office/drawing/2014/chart" uri="{C3380CC4-5D6E-409C-BE32-E72D297353CC}">
                <c16:uniqueId val="{00000001-30D6-4DB0-B4EE-0D9C83CDE62C}"/>
              </c:ext>
            </c:extLst>
          </c:dPt>
          <c:dPt>
            <c:idx val="19"/>
            <c:invertIfNegative val="0"/>
            <c:bubble3D val="0"/>
            <c:spPr>
              <a:solidFill>
                <a:srgbClr val="FFE699"/>
              </a:solidFill>
              <a:ln>
                <a:noFill/>
              </a:ln>
              <a:effectLst/>
            </c:spPr>
            <c:extLst>
              <c:ext xmlns:c16="http://schemas.microsoft.com/office/drawing/2014/chart" uri="{C3380CC4-5D6E-409C-BE32-E72D297353CC}">
                <c16:uniqueId val="{00000003-30D6-4DB0-B4EE-0D9C83CDE62C}"/>
              </c:ext>
            </c:extLst>
          </c:dPt>
          <c:dPt>
            <c:idx val="20"/>
            <c:invertIfNegative val="0"/>
            <c:bubble3D val="0"/>
            <c:spPr>
              <a:solidFill>
                <a:srgbClr val="FFE699"/>
              </a:solidFill>
              <a:ln>
                <a:noFill/>
              </a:ln>
              <a:effectLst/>
            </c:spPr>
            <c:extLst>
              <c:ext xmlns:c16="http://schemas.microsoft.com/office/drawing/2014/chart" uri="{C3380CC4-5D6E-409C-BE32-E72D297353CC}">
                <c16:uniqueId val="{00000005-30D6-4DB0-B4EE-0D9C83CDE62C}"/>
              </c:ext>
            </c:extLst>
          </c:dPt>
          <c:dPt>
            <c:idx val="21"/>
            <c:invertIfNegative val="0"/>
            <c:bubble3D val="0"/>
            <c:spPr>
              <a:solidFill>
                <a:srgbClr val="FFC000">
                  <a:lumMod val="75000"/>
                </a:srgbClr>
              </a:solidFill>
              <a:ln>
                <a:noFill/>
              </a:ln>
              <a:effectLst/>
            </c:spPr>
            <c:extLst>
              <c:ext xmlns:c16="http://schemas.microsoft.com/office/drawing/2014/chart" uri="{C3380CC4-5D6E-409C-BE32-E72D297353CC}">
                <c16:uniqueId val="{00000007-30D6-4DB0-B4EE-0D9C83CDE62C}"/>
              </c:ext>
            </c:extLst>
          </c:dPt>
          <c:dLbls>
            <c:dLbl>
              <c:idx val="13"/>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4">
                          <a:lumMod val="50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6="http://schemas.microsoft.com/office/drawing/2014/chart" uri="{C3380CC4-5D6E-409C-BE32-E72D297353CC}">
                  <c16:uniqueId val="{00000001-30D6-4DB0-B4EE-0D9C83CDE62C}"/>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4">
                        <a:lumMod val="7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'F8'!$A$7:$A$38</c:f>
              <c:strCache>
                <c:ptCount val="32"/>
                <c:pt idx="0">
                  <c:v>Durango</c:v>
                </c:pt>
                <c:pt idx="1">
                  <c:v>Aguascalientes</c:v>
                </c:pt>
                <c:pt idx="2">
                  <c:v>Sonora</c:v>
                </c:pt>
                <c:pt idx="3">
                  <c:v>Chiapas</c:v>
                </c:pt>
                <c:pt idx="4">
                  <c:v>Oaxaca</c:v>
                </c:pt>
                <c:pt idx="5">
                  <c:v>Michoacán</c:v>
                </c:pt>
                <c:pt idx="6">
                  <c:v>Colima</c:v>
                </c:pt>
                <c:pt idx="7">
                  <c:v>Tlaxcala</c:v>
                </c:pt>
                <c:pt idx="8">
                  <c:v>Yucatán</c:v>
                </c:pt>
                <c:pt idx="9">
                  <c:v>Nayarit</c:v>
                </c:pt>
                <c:pt idx="10">
                  <c:v>Quintana Roo</c:v>
                </c:pt>
                <c:pt idx="11">
                  <c:v>Tabasco</c:v>
                </c:pt>
                <c:pt idx="12">
                  <c:v>Morelos</c:v>
                </c:pt>
                <c:pt idx="13">
                  <c:v>Hidalgo</c:v>
                </c:pt>
                <c:pt idx="14">
                  <c:v>Campeche</c:v>
                </c:pt>
                <c:pt idx="15">
                  <c:v>Chihuahua</c:v>
                </c:pt>
                <c:pt idx="16">
                  <c:v>Coahuila</c:v>
                </c:pt>
                <c:pt idx="17">
                  <c:v>Zacatecas</c:v>
                </c:pt>
                <c:pt idx="18">
                  <c:v>Sinaloa</c:v>
                </c:pt>
                <c:pt idx="19">
                  <c:v>San Luis Potosí</c:v>
                </c:pt>
                <c:pt idx="20">
                  <c:v>Querétaro</c:v>
                </c:pt>
                <c:pt idx="21">
                  <c:v>Jalisco</c:v>
                </c:pt>
                <c:pt idx="22">
                  <c:v>Puebla</c:v>
                </c:pt>
                <c:pt idx="23">
                  <c:v>Guerrero</c:v>
                </c:pt>
                <c:pt idx="24">
                  <c:v>Baja California</c:v>
                </c:pt>
                <c:pt idx="25">
                  <c:v>Baja California Sur</c:v>
                </c:pt>
                <c:pt idx="26">
                  <c:v>Estado de México</c:v>
                </c:pt>
                <c:pt idx="27">
                  <c:v>Veracruz</c:v>
                </c:pt>
                <c:pt idx="28">
                  <c:v>Tamaulipas</c:v>
                </c:pt>
                <c:pt idx="29">
                  <c:v>Guanajuato</c:v>
                </c:pt>
                <c:pt idx="30">
                  <c:v>Ciudad de México</c:v>
                </c:pt>
                <c:pt idx="31">
                  <c:v>Nuevo León</c:v>
                </c:pt>
              </c:strCache>
            </c:strRef>
          </c:cat>
          <c:val>
            <c:numRef>
              <c:f>'F8'!$B$7:$B$38</c:f>
              <c:numCache>
                <c:formatCode>#,##0.0</c:formatCode>
                <c:ptCount val="32"/>
                <c:pt idx="0">
                  <c:v>207.44724283000002</c:v>
                </c:pt>
                <c:pt idx="1">
                  <c:v>120.58821870999996</c:v>
                </c:pt>
                <c:pt idx="2">
                  <c:v>-4.3135029600000276</c:v>
                </c:pt>
                <c:pt idx="3">
                  <c:v>26.545279239999967</c:v>
                </c:pt>
                <c:pt idx="4">
                  <c:v>-0.17786015000000222</c:v>
                </c:pt>
                <c:pt idx="5">
                  <c:v>15.682072060000003</c:v>
                </c:pt>
                <c:pt idx="6">
                  <c:v>14.244784010000002</c:v>
                </c:pt>
                <c:pt idx="7">
                  <c:v>-12.196597270000003</c:v>
                </c:pt>
                <c:pt idx="8">
                  <c:v>11.634313979999995</c:v>
                </c:pt>
                <c:pt idx="9">
                  <c:v>105.61645689000001</c:v>
                </c:pt>
                <c:pt idx="10">
                  <c:v>56.454751279999982</c:v>
                </c:pt>
                <c:pt idx="11">
                  <c:v>26.73974724</c:v>
                </c:pt>
                <c:pt idx="12">
                  <c:v>41.740409400000004</c:v>
                </c:pt>
                <c:pt idx="13">
                  <c:v>16.388467500000001</c:v>
                </c:pt>
                <c:pt idx="14">
                  <c:v>14.090497820000003</c:v>
                </c:pt>
                <c:pt idx="15">
                  <c:v>-71.421405899999982</c:v>
                </c:pt>
                <c:pt idx="16">
                  <c:v>37.986190210000018</c:v>
                </c:pt>
                <c:pt idx="17">
                  <c:v>-156.47697639999996</c:v>
                </c:pt>
                <c:pt idx="18">
                  <c:v>27.512997670000019</c:v>
                </c:pt>
                <c:pt idx="19">
                  <c:v>-66.68512124999998</c:v>
                </c:pt>
                <c:pt idx="20">
                  <c:v>90.740833370000018</c:v>
                </c:pt>
                <c:pt idx="21">
                  <c:v>60.750413400000049</c:v>
                </c:pt>
                <c:pt idx="22">
                  <c:v>-68.348839479999953</c:v>
                </c:pt>
                <c:pt idx="23">
                  <c:v>22.039985800000018</c:v>
                </c:pt>
                <c:pt idx="24">
                  <c:v>16.961768420000041</c:v>
                </c:pt>
                <c:pt idx="25">
                  <c:v>129.68176446999999</c:v>
                </c:pt>
                <c:pt idx="26">
                  <c:v>194.21990769999994</c:v>
                </c:pt>
                <c:pt idx="27">
                  <c:v>195.74191341000008</c:v>
                </c:pt>
                <c:pt idx="28">
                  <c:v>243.22999135000006</c:v>
                </c:pt>
                <c:pt idx="29">
                  <c:v>52.828582609999977</c:v>
                </c:pt>
                <c:pt idx="30">
                  <c:v>734.27725050999993</c:v>
                </c:pt>
                <c:pt idx="31">
                  <c:v>353.16436023000011</c:v>
                </c:pt>
              </c:numCache>
            </c:numRef>
          </c:val>
          <c:extLst>
            <c:ext xmlns:c16="http://schemas.microsoft.com/office/drawing/2014/chart" uri="{C3380CC4-5D6E-409C-BE32-E72D297353CC}">
              <c16:uniqueId val="{00000008-30D6-4DB0-B4EE-0D9C83CDE62C}"/>
            </c:ext>
          </c:extLst>
        </c:ser>
        <c:ser>
          <c:idx val="0"/>
          <c:order val="1"/>
          <c:tx>
            <c:strRef>
              <c:f>'F8'!$C$6</c:f>
              <c:strCache>
                <c:ptCount val="1"/>
                <c:pt idx="0">
                  <c:v>3T 2021</c:v>
                </c:pt>
              </c:strCache>
            </c:strRef>
          </c:tx>
          <c:spPr>
            <a:solidFill>
              <a:srgbClr val="AFB7BC"/>
            </a:solidFill>
            <a:ln>
              <a:noFill/>
            </a:ln>
            <a:effectLst/>
          </c:spPr>
          <c:invertIfNegative val="0"/>
          <c:dPt>
            <c:idx val="13"/>
            <c:invertIfNegative val="0"/>
            <c:bubble3D val="0"/>
            <c:spPr>
              <a:solidFill>
                <a:srgbClr val="AFB7BC"/>
              </a:solidFill>
              <a:ln>
                <a:noFill/>
              </a:ln>
              <a:effectLst/>
            </c:spPr>
            <c:extLst>
              <c:ext xmlns:c16="http://schemas.microsoft.com/office/drawing/2014/chart" uri="{C3380CC4-5D6E-409C-BE32-E72D297353CC}">
                <c16:uniqueId val="{0000000A-30D6-4DB0-B4EE-0D9C83CDE62C}"/>
              </c:ext>
            </c:extLst>
          </c:dPt>
          <c:dPt>
            <c:idx val="19"/>
            <c:invertIfNegative val="0"/>
            <c:bubble3D val="0"/>
            <c:spPr>
              <a:solidFill>
                <a:srgbClr val="AFB7BC"/>
              </a:solidFill>
              <a:ln>
                <a:noFill/>
              </a:ln>
              <a:effectLst/>
            </c:spPr>
            <c:extLst>
              <c:ext xmlns:c16="http://schemas.microsoft.com/office/drawing/2014/chart" uri="{C3380CC4-5D6E-409C-BE32-E72D297353CC}">
                <c16:uniqueId val="{0000000C-30D6-4DB0-B4EE-0D9C83CDE62C}"/>
              </c:ext>
            </c:extLst>
          </c:dPt>
          <c:dPt>
            <c:idx val="20"/>
            <c:invertIfNegative val="0"/>
            <c:bubble3D val="0"/>
            <c:spPr>
              <a:solidFill>
                <a:srgbClr val="AFB7BC"/>
              </a:solidFill>
              <a:ln>
                <a:noFill/>
              </a:ln>
              <a:effectLst/>
            </c:spPr>
            <c:extLst>
              <c:ext xmlns:c16="http://schemas.microsoft.com/office/drawing/2014/chart" uri="{C3380CC4-5D6E-409C-BE32-E72D297353CC}">
                <c16:uniqueId val="{0000000E-30D6-4DB0-B4EE-0D9C83CDE62C}"/>
              </c:ext>
            </c:extLst>
          </c:dPt>
          <c:dPt>
            <c:idx val="21"/>
            <c:invertIfNegative val="0"/>
            <c:bubble3D val="0"/>
            <c:spPr>
              <a:solidFill>
                <a:srgbClr val="606868"/>
              </a:solidFill>
              <a:ln>
                <a:noFill/>
              </a:ln>
              <a:effectLst/>
            </c:spPr>
            <c:extLst>
              <c:ext xmlns:c16="http://schemas.microsoft.com/office/drawing/2014/chart" uri="{C3380CC4-5D6E-409C-BE32-E72D297353CC}">
                <c16:uniqueId val="{00000010-30D6-4DB0-B4EE-0D9C83CDE62C}"/>
              </c:ext>
            </c:extLst>
          </c:dPt>
          <c:dLbls>
            <c:dLbl>
              <c:idx val="13"/>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6="http://schemas.microsoft.com/office/drawing/2014/chart" uri="{C3380CC4-5D6E-409C-BE32-E72D297353CC}">
                  <c16:uniqueId val="{0000000A-30D6-4DB0-B4EE-0D9C83CDE62C}"/>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'F8'!$A$7:$A$38</c:f>
              <c:strCache>
                <c:ptCount val="32"/>
                <c:pt idx="0">
                  <c:v>Durango</c:v>
                </c:pt>
                <c:pt idx="1">
                  <c:v>Aguascalientes</c:v>
                </c:pt>
                <c:pt idx="2">
                  <c:v>Sonora</c:v>
                </c:pt>
                <c:pt idx="3">
                  <c:v>Chiapas</c:v>
                </c:pt>
                <c:pt idx="4">
                  <c:v>Oaxaca</c:v>
                </c:pt>
                <c:pt idx="5">
                  <c:v>Michoacán</c:v>
                </c:pt>
                <c:pt idx="6">
                  <c:v>Colima</c:v>
                </c:pt>
                <c:pt idx="7">
                  <c:v>Tlaxcala</c:v>
                </c:pt>
                <c:pt idx="8">
                  <c:v>Yucatán</c:v>
                </c:pt>
                <c:pt idx="9">
                  <c:v>Nayarit</c:v>
                </c:pt>
                <c:pt idx="10">
                  <c:v>Quintana Roo</c:v>
                </c:pt>
                <c:pt idx="11">
                  <c:v>Tabasco</c:v>
                </c:pt>
                <c:pt idx="12">
                  <c:v>Morelos</c:v>
                </c:pt>
                <c:pt idx="13">
                  <c:v>Hidalgo</c:v>
                </c:pt>
                <c:pt idx="14">
                  <c:v>Campeche</c:v>
                </c:pt>
                <c:pt idx="15">
                  <c:v>Chihuahua</c:v>
                </c:pt>
                <c:pt idx="16">
                  <c:v>Coahuila</c:v>
                </c:pt>
                <c:pt idx="17">
                  <c:v>Zacatecas</c:v>
                </c:pt>
                <c:pt idx="18">
                  <c:v>Sinaloa</c:v>
                </c:pt>
                <c:pt idx="19">
                  <c:v>San Luis Potosí</c:v>
                </c:pt>
                <c:pt idx="20">
                  <c:v>Querétaro</c:v>
                </c:pt>
                <c:pt idx="21">
                  <c:v>Jalisco</c:v>
                </c:pt>
                <c:pt idx="22">
                  <c:v>Puebla</c:v>
                </c:pt>
                <c:pt idx="23">
                  <c:v>Guerrero</c:v>
                </c:pt>
                <c:pt idx="24">
                  <c:v>Baja California</c:v>
                </c:pt>
                <c:pt idx="25">
                  <c:v>Baja California Sur</c:v>
                </c:pt>
                <c:pt idx="26">
                  <c:v>Estado de México</c:v>
                </c:pt>
                <c:pt idx="27">
                  <c:v>Veracruz</c:v>
                </c:pt>
                <c:pt idx="28">
                  <c:v>Tamaulipas</c:v>
                </c:pt>
                <c:pt idx="29">
                  <c:v>Guanajuato</c:v>
                </c:pt>
                <c:pt idx="30">
                  <c:v>Ciudad de México</c:v>
                </c:pt>
                <c:pt idx="31">
                  <c:v>Nuevo León</c:v>
                </c:pt>
              </c:strCache>
            </c:strRef>
          </c:cat>
          <c:val>
            <c:numRef>
              <c:f>'F8'!$C$7:$C$38</c:f>
              <c:numCache>
                <c:formatCode>#,##0.0</c:formatCode>
                <c:ptCount val="32"/>
                <c:pt idx="0">
                  <c:v>-87.844201909999981</c:v>
                </c:pt>
                <c:pt idx="1">
                  <c:v>-40.754215129999984</c:v>
                </c:pt>
                <c:pt idx="2">
                  <c:v>-35.94037462</c:v>
                </c:pt>
                <c:pt idx="3">
                  <c:v>-13.328815760000003</c:v>
                </c:pt>
                <c:pt idx="4">
                  <c:v>-12.064437789999987</c:v>
                </c:pt>
                <c:pt idx="5">
                  <c:v>-10.506001300000007</c:v>
                </c:pt>
                <c:pt idx="6">
                  <c:v>-9.9086768500000009</c:v>
                </c:pt>
                <c:pt idx="7">
                  <c:v>9.465017929999993</c:v>
                </c:pt>
                <c:pt idx="8">
                  <c:v>12.415764430000005</c:v>
                </c:pt>
                <c:pt idx="9">
                  <c:v>40.068196999999998</c:v>
                </c:pt>
                <c:pt idx="10">
                  <c:v>42.063530349999972</c:v>
                </c:pt>
                <c:pt idx="11">
                  <c:v>48.75459356999999</c:v>
                </c:pt>
                <c:pt idx="12">
                  <c:v>55.181271949999996</c:v>
                </c:pt>
                <c:pt idx="13">
                  <c:v>56.991909540000023</c:v>
                </c:pt>
                <c:pt idx="14">
                  <c:v>80.709263880000009</c:v>
                </c:pt>
                <c:pt idx="15">
                  <c:v>98.767005609999998</c:v>
                </c:pt>
                <c:pt idx="16">
                  <c:v>116.7637089199999</c:v>
                </c:pt>
                <c:pt idx="17">
                  <c:v>118.81974351999999</c:v>
                </c:pt>
                <c:pt idx="18">
                  <c:v>139.85332639999999</c:v>
                </c:pt>
                <c:pt idx="19">
                  <c:v>204.47518815999993</c:v>
                </c:pt>
                <c:pt idx="20">
                  <c:v>207.62833137000001</c:v>
                </c:pt>
                <c:pt idx="21">
                  <c:v>209.42123798999995</c:v>
                </c:pt>
                <c:pt idx="22">
                  <c:v>217.42891875999979</c:v>
                </c:pt>
                <c:pt idx="23">
                  <c:v>265.90151282000011</c:v>
                </c:pt>
                <c:pt idx="24">
                  <c:v>276.89461222</c:v>
                </c:pt>
                <c:pt idx="25">
                  <c:v>307.22706576999991</c:v>
                </c:pt>
                <c:pt idx="26">
                  <c:v>339.13355841000021</c:v>
                </c:pt>
                <c:pt idx="27">
                  <c:v>376.18667966999988</c:v>
                </c:pt>
                <c:pt idx="28">
                  <c:v>528.58835390999957</c:v>
                </c:pt>
                <c:pt idx="29">
                  <c:v>592.47335078999981</c:v>
                </c:pt>
                <c:pt idx="30">
                  <c:v>597.14273818000015</c:v>
                </c:pt>
                <c:pt idx="31">
                  <c:v>714.34008058999962</c:v>
                </c:pt>
              </c:numCache>
            </c:numRef>
          </c:val>
          <c:extLst>
            <c:ext xmlns:c16="http://schemas.microsoft.com/office/drawing/2014/chart" uri="{C3380CC4-5D6E-409C-BE32-E72D297353CC}">
              <c16:uniqueId val="{00000011-30D6-4DB0-B4EE-0D9C83CDE62C}"/>
            </c:ext>
          </c:extLst>
        </c:ser>
        <c:dLbls>
          <c:showLegendKey val="0"/>
          <c:showVal val="0"/>
          <c:showCatName val="0"/>
          <c:showSerName val="0"/>
          <c:showPercent val="0"/>
          <c:showBubbleSize val="0"/>
        </c:dLbls>
        <c:gapWidth val="25"/>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l"/>
        <c:lblOffset val="100"/>
        <c:noMultiLvlLbl val="0"/>
      </c:catAx>
      <c:valAx>
        <c:axId val="271028992"/>
        <c:scaling>
          <c:orientation val="minMax"/>
          <c:min val="-800"/>
        </c:scaling>
        <c:delete val="1"/>
        <c:axPos val="b"/>
        <c:numFmt formatCode="#,##0.0" sourceLinked="1"/>
        <c:majorTickMark val="none"/>
        <c:minorTickMark val="none"/>
        <c:tickLblPos val="nextTo"/>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595959"/>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2850-485D-A522-CC42CBF5EB75}"/>
              </c:ext>
            </c:extLst>
          </c:dPt>
          <c:dPt>
            <c:idx val="1"/>
            <c:invertIfNegative val="0"/>
            <c:bubble3D val="0"/>
            <c:spPr>
              <a:solidFill>
                <a:srgbClr val="FFC000"/>
              </a:solidFill>
              <a:ln>
                <a:noFill/>
              </a:ln>
              <a:effectLst/>
            </c:spPr>
            <c:extLst>
              <c:ext xmlns:c16="http://schemas.microsoft.com/office/drawing/2014/chart" uri="{C3380CC4-5D6E-409C-BE32-E72D297353CC}">
                <c16:uniqueId val="{00000003-2850-485D-A522-CC42CBF5EB75}"/>
              </c:ext>
            </c:extLst>
          </c:dPt>
          <c:dPt>
            <c:idx val="5"/>
            <c:invertIfNegative val="0"/>
            <c:bubble3D val="0"/>
            <c:spPr>
              <a:solidFill>
                <a:srgbClr val="595959"/>
              </a:solidFill>
              <a:ln>
                <a:noFill/>
              </a:ln>
              <a:effectLst/>
            </c:spPr>
            <c:extLst>
              <c:ext xmlns:c16="http://schemas.microsoft.com/office/drawing/2014/chart" uri="{C3380CC4-5D6E-409C-BE32-E72D297353CC}">
                <c16:uniqueId val="{00000005-2850-485D-A522-CC42CBF5EB75}"/>
              </c:ext>
            </c:extLst>
          </c:dPt>
          <c:dPt>
            <c:idx val="6"/>
            <c:invertIfNegative val="0"/>
            <c:bubble3D val="0"/>
            <c:spPr>
              <a:solidFill>
                <a:srgbClr val="595959"/>
              </a:solidFill>
              <a:ln>
                <a:noFill/>
              </a:ln>
              <a:effectLst/>
            </c:spPr>
            <c:extLst>
              <c:ext xmlns:c16="http://schemas.microsoft.com/office/drawing/2014/chart" uri="{C3380CC4-5D6E-409C-BE32-E72D297353CC}">
                <c16:uniqueId val="{00000007-2850-485D-A522-CC42CBF5EB75}"/>
              </c:ext>
            </c:extLst>
          </c:dPt>
          <c:dPt>
            <c:idx val="7"/>
            <c:invertIfNegative val="0"/>
            <c:bubble3D val="0"/>
            <c:spPr>
              <a:solidFill>
                <a:srgbClr val="FFC000"/>
              </a:solidFill>
              <a:ln>
                <a:noFill/>
              </a:ln>
              <a:effectLst/>
            </c:spPr>
            <c:extLst>
              <c:ext xmlns:c16="http://schemas.microsoft.com/office/drawing/2014/chart" uri="{C3380CC4-5D6E-409C-BE32-E72D297353CC}">
                <c16:uniqueId val="{00000009-2850-485D-A522-CC42CBF5EB75}"/>
              </c:ext>
            </c:extLst>
          </c:dPt>
          <c:dPt>
            <c:idx val="8"/>
            <c:invertIfNegative val="0"/>
            <c:bubble3D val="0"/>
            <c:spPr>
              <a:solidFill>
                <a:srgbClr val="FFC000"/>
              </a:solidFill>
              <a:ln>
                <a:noFill/>
              </a:ln>
              <a:effectLst/>
            </c:spPr>
            <c:extLst>
              <c:ext xmlns:c16="http://schemas.microsoft.com/office/drawing/2014/chart" uri="{C3380CC4-5D6E-409C-BE32-E72D297353CC}">
                <c16:uniqueId val="{0000000B-2850-485D-A522-CC42CBF5EB75}"/>
              </c:ext>
            </c:extLst>
          </c:dPt>
          <c:dPt>
            <c:idx val="9"/>
            <c:invertIfNegative val="0"/>
            <c:bubble3D val="0"/>
            <c:spPr>
              <a:solidFill>
                <a:srgbClr val="FFC000"/>
              </a:solidFill>
              <a:ln>
                <a:noFill/>
              </a:ln>
              <a:effectLst/>
            </c:spPr>
            <c:extLst>
              <c:ext xmlns:c16="http://schemas.microsoft.com/office/drawing/2014/chart" uri="{C3380CC4-5D6E-409C-BE32-E72D297353CC}">
                <c16:uniqueId val="{0000000D-2850-485D-A522-CC42CBF5EB75}"/>
              </c:ext>
            </c:extLst>
          </c:dPt>
          <c:dPt>
            <c:idx val="10"/>
            <c:invertIfNegative val="0"/>
            <c:bubble3D val="0"/>
            <c:spPr>
              <a:solidFill>
                <a:srgbClr val="FFC000"/>
              </a:solidFill>
              <a:ln>
                <a:noFill/>
              </a:ln>
              <a:effectLst/>
            </c:spPr>
            <c:extLst>
              <c:ext xmlns:c16="http://schemas.microsoft.com/office/drawing/2014/chart" uri="{C3380CC4-5D6E-409C-BE32-E72D297353CC}">
                <c16:uniqueId val="{0000000F-2850-485D-A522-CC42CBF5EB75}"/>
              </c:ext>
            </c:extLst>
          </c:dPt>
          <c:dPt>
            <c:idx val="12"/>
            <c:invertIfNegative val="0"/>
            <c:bubble3D val="0"/>
            <c:spPr>
              <a:solidFill>
                <a:srgbClr val="FFC000"/>
              </a:solidFill>
              <a:ln>
                <a:noFill/>
              </a:ln>
              <a:effectLst/>
            </c:spPr>
            <c:extLst>
              <c:ext xmlns:c16="http://schemas.microsoft.com/office/drawing/2014/chart" uri="{C3380CC4-5D6E-409C-BE32-E72D297353CC}">
                <c16:uniqueId val="{00000011-2850-485D-A522-CC42CBF5EB75}"/>
              </c:ext>
            </c:extLst>
          </c:dPt>
          <c:dPt>
            <c:idx val="13"/>
            <c:invertIfNegative val="0"/>
            <c:bubble3D val="0"/>
            <c:spPr>
              <a:solidFill>
                <a:srgbClr val="FFC000"/>
              </a:solidFill>
              <a:ln>
                <a:noFill/>
              </a:ln>
              <a:effectLst/>
            </c:spPr>
            <c:extLst>
              <c:ext xmlns:c16="http://schemas.microsoft.com/office/drawing/2014/chart" uri="{C3380CC4-5D6E-409C-BE32-E72D297353CC}">
                <c16:uniqueId val="{00000013-2850-485D-A522-CC42CBF5EB75}"/>
              </c:ext>
            </c:extLst>
          </c:dPt>
          <c:dPt>
            <c:idx val="14"/>
            <c:invertIfNegative val="0"/>
            <c:bubble3D val="0"/>
            <c:spPr>
              <a:solidFill>
                <a:srgbClr val="FFC000"/>
              </a:solidFill>
              <a:ln>
                <a:noFill/>
              </a:ln>
              <a:effectLst/>
            </c:spPr>
            <c:extLst>
              <c:ext xmlns:c16="http://schemas.microsoft.com/office/drawing/2014/chart" uri="{C3380CC4-5D6E-409C-BE32-E72D297353CC}">
                <c16:uniqueId val="{00000015-2850-485D-A522-CC42CBF5EB75}"/>
              </c:ext>
            </c:extLst>
          </c:dPt>
          <c:dPt>
            <c:idx val="15"/>
            <c:invertIfNegative val="0"/>
            <c:bubble3D val="0"/>
            <c:spPr>
              <a:solidFill>
                <a:srgbClr val="FFC000"/>
              </a:solidFill>
              <a:ln>
                <a:noFill/>
              </a:ln>
              <a:effectLst/>
            </c:spPr>
            <c:extLst>
              <c:ext xmlns:c16="http://schemas.microsoft.com/office/drawing/2014/chart" uri="{C3380CC4-5D6E-409C-BE32-E72D297353CC}">
                <c16:uniqueId val="{00000017-2850-485D-A522-CC42CBF5EB75}"/>
              </c:ext>
            </c:extLst>
          </c:dPt>
          <c:dPt>
            <c:idx val="21"/>
            <c:invertIfNegative val="0"/>
            <c:bubble3D val="0"/>
            <c:spPr>
              <a:solidFill>
                <a:srgbClr val="595959"/>
              </a:solidFill>
              <a:ln>
                <a:noFill/>
              </a:ln>
              <a:effectLst/>
            </c:spPr>
            <c:extLst xmlns:c15="http://schemas.microsoft.com/office/drawing/2012/chart">
              <c:ext xmlns:c16="http://schemas.microsoft.com/office/drawing/2014/chart" uri="{C3380CC4-5D6E-409C-BE32-E72D297353CC}">
                <c16:uniqueId val="{00000019-2850-485D-A522-CC42CBF5EB75}"/>
              </c:ext>
            </c:extLst>
          </c:dPt>
          <c:dLbls>
            <c:dLbl>
              <c:idx val="15"/>
              <c:layout>
                <c:manualLayout>
                  <c:x val="-7.8394156112414012E-17"/>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850-485D-A522-CC42CBF5EB75}"/>
                </c:ext>
              </c:extLst>
            </c:dLbl>
            <c:dLbl>
              <c:idx val="17"/>
              <c:layout>
                <c:manualLayout>
                  <c:x val="0"/>
                  <c:y val="-4.1666666666666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2850-485D-A522-CC42CBF5EB75}"/>
                </c:ext>
              </c:extLst>
            </c:dLbl>
            <c:dLbl>
              <c:idx val="19"/>
              <c:layout>
                <c:manualLayout>
                  <c:x val="0"/>
                  <c:y val="-2.314814814814816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2850-485D-A522-CC42CBF5EB75}"/>
                </c:ext>
              </c:extLst>
            </c:dLbl>
            <c:dLbl>
              <c:idx val="21"/>
              <c:layout>
                <c:manualLayout>
                  <c:x val="0"/>
                  <c:y val="-2.7777777777777776E-2"/>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9-2850-485D-A522-CC42CBF5EB75}"/>
                </c:ext>
              </c:extLst>
            </c:dLbl>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'F61'!$A$247:$A$268</c:f>
              <c:strCache>
                <c:ptCount val="2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strCache>
            </c:strRef>
          </c:cat>
          <c:val>
            <c:numRef>
              <c:f>'F61'!$E$247:$E$268</c:f>
              <c:numCache>
                <c:formatCode>#,##0</c:formatCode>
                <c:ptCount val="22"/>
                <c:pt idx="0">
                  <c:v>9594</c:v>
                </c:pt>
                <c:pt idx="1">
                  <c:v>15673</c:v>
                </c:pt>
                <c:pt idx="2">
                  <c:v>-6026</c:v>
                </c:pt>
                <c:pt idx="3">
                  <c:v>-38145</c:v>
                </c:pt>
                <c:pt idx="4">
                  <c:v>-23471</c:v>
                </c:pt>
                <c:pt idx="5">
                  <c:v>-14559</c:v>
                </c:pt>
                <c:pt idx="6">
                  <c:v>-13130</c:v>
                </c:pt>
                <c:pt idx="7">
                  <c:v>15861</c:v>
                </c:pt>
                <c:pt idx="8">
                  <c:v>11165</c:v>
                </c:pt>
                <c:pt idx="9">
                  <c:v>18673</c:v>
                </c:pt>
                <c:pt idx="10">
                  <c:v>16935</c:v>
                </c:pt>
                <c:pt idx="11">
                  <c:v>-24902</c:v>
                </c:pt>
                <c:pt idx="12">
                  <c:v>6755</c:v>
                </c:pt>
                <c:pt idx="13">
                  <c:v>13611</c:v>
                </c:pt>
                <c:pt idx="14">
                  <c:v>2886</c:v>
                </c:pt>
                <c:pt idx="15">
                  <c:v>7265</c:v>
                </c:pt>
                <c:pt idx="16">
                  <c:v>4723</c:v>
                </c:pt>
                <c:pt idx="17">
                  <c:v>5178</c:v>
                </c:pt>
                <c:pt idx="18">
                  <c:v>5790</c:v>
                </c:pt>
                <c:pt idx="19">
                  <c:v>11400</c:v>
                </c:pt>
                <c:pt idx="20">
                  <c:v>9756</c:v>
                </c:pt>
                <c:pt idx="21">
                  <c:v>10504</c:v>
                </c:pt>
              </c:numCache>
            </c:numRef>
          </c:val>
          <c:extLst xmlns:c15="http://schemas.microsoft.com/office/drawing/2012/chart">
            <c:ext xmlns:c16="http://schemas.microsoft.com/office/drawing/2014/chart" uri="{C3380CC4-5D6E-409C-BE32-E72D297353CC}">
              <c16:uniqueId val="{0000001B-2850-485D-A522-CC42CBF5EB75}"/>
            </c:ext>
          </c:extLst>
        </c:ser>
        <c:dLbls>
          <c:showLegendKey val="0"/>
          <c:showVal val="0"/>
          <c:showCatName val="0"/>
          <c:showSerName val="0"/>
          <c:showPercent val="0"/>
          <c:showBubbleSize val="0"/>
        </c:dLbls>
        <c:gapWidth val="100"/>
        <c:overlap val="-27"/>
        <c:axId val="1044753784"/>
        <c:axId val="1044754440"/>
        <c:extLst/>
      </c:barChart>
      <c:catAx>
        <c:axId val="1044753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Algn val="ctr"/>
        <c:lblOffset val="100"/>
        <c:noMultiLvlLbl val="1"/>
      </c:catAx>
      <c:valAx>
        <c:axId val="104475444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w="25400">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AD2C-4B3C-93AD-0505D47263B9}"/>
              </c:ext>
            </c:extLst>
          </c:dPt>
          <c:dPt>
            <c:idx val="1"/>
            <c:invertIfNegative val="0"/>
            <c:bubble3D val="0"/>
            <c:spPr>
              <a:solidFill>
                <a:srgbClr val="606868"/>
              </a:solidFill>
              <a:ln>
                <a:noFill/>
              </a:ln>
              <a:effectLst/>
            </c:spPr>
            <c:extLst>
              <c:ext xmlns:c16="http://schemas.microsoft.com/office/drawing/2014/chart" uri="{C3380CC4-5D6E-409C-BE32-E72D297353CC}">
                <c16:uniqueId val="{00000003-AD2C-4B3C-93AD-0505D47263B9}"/>
              </c:ext>
            </c:extLst>
          </c:dPt>
          <c:dPt>
            <c:idx val="3"/>
            <c:invertIfNegative val="0"/>
            <c:bubble3D val="0"/>
            <c:spPr>
              <a:solidFill>
                <a:srgbClr val="606868"/>
              </a:solidFill>
              <a:ln>
                <a:noFill/>
              </a:ln>
              <a:effectLst/>
            </c:spPr>
            <c:extLst>
              <c:ext xmlns:c16="http://schemas.microsoft.com/office/drawing/2014/chart" uri="{C3380CC4-5D6E-409C-BE32-E72D297353CC}">
                <c16:uniqueId val="{00000005-AD2C-4B3C-93AD-0505D47263B9}"/>
              </c:ext>
            </c:extLst>
          </c:dPt>
          <c:dPt>
            <c:idx val="6"/>
            <c:invertIfNegative val="0"/>
            <c:bubble3D val="0"/>
            <c:spPr>
              <a:solidFill>
                <a:srgbClr val="606868"/>
              </a:solidFill>
              <a:ln>
                <a:noFill/>
              </a:ln>
              <a:effectLst/>
            </c:spPr>
            <c:extLst>
              <c:ext xmlns:c16="http://schemas.microsoft.com/office/drawing/2014/chart" uri="{C3380CC4-5D6E-409C-BE32-E72D297353CC}">
                <c16:uniqueId val="{00000007-AD2C-4B3C-93AD-0505D47263B9}"/>
              </c:ext>
            </c:extLst>
          </c:dPt>
          <c:dPt>
            <c:idx val="11"/>
            <c:invertIfNegative val="0"/>
            <c:bubble3D val="0"/>
            <c:spPr>
              <a:solidFill>
                <a:srgbClr val="606868"/>
              </a:solidFill>
              <a:ln>
                <a:noFill/>
              </a:ln>
              <a:effectLst/>
            </c:spPr>
            <c:extLst>
              <c:ext xmlns:c16="http://schemas.microsoft.com/office/drawing/2014/chart" uri="{C3380CC4-5D6E-409C-BE32-E72D297353CC}">
                <c16:uniqueId val="{00000009-AD2C-4B3C-93AD-0505D47263B9}"/>
              </c:ext>
            </c:extLst>
          </c:dPt>
          <c:dPt>
            <c:idx val="14"/>
            <c:invertIfNegative val="0"/>
            <c:bubble3D val="0"/>
            <c:spPr>
              <a:solidFill>
                <a:srgbClr val="606868"/>
              </a:solidFill>
              <a:ln>
                <a:noFill/>
              </a:ln>
              <a:effectLst/>
            </c:spPr>
            <c:extLst>
              <c:ext xmlns:c16="http://schemas.microsoft.com/office/drawing/2014/chart" uri="{C3380CC4-5D6E-409C-BE32-E72D297353CC}">
                <c16:uniqueId val="{0000000B-AD2C-4B3C-93AD-0505D47263B9}"/>
              </c:ext>
            </c:extLst>
          </c:dPt>
          <c:dPt>
            <c:idx val="19"/>
            <c:invertIfNegative val="0"/>
            <c:bubble3D val="0"/>
            <c:spPr>
              <a:solidFill>
                <a:srgbClr val="606868"/>
              </a:solidFill>
              <a:ln>
                <a:noFill/>
              </a:ln>
              <a:effectLst/>
            </c:spPr>
            <c:extLst>
              <c:ext xmlns:c16="http://schemas.microsoft.com/office/drawing/2014/chart" uri="{C3380CC4-5D6E-409C-BE32-E72D297353CC}">
                <c16:uniqueId val="{0000000D-AD2C-4B3C-93AD-0505D47263B9}"/>
              </c:ext>
            </c:extLst>
          </c:dPt>
          <c:dPt>
            <c:idx val="24"/>
            <c:invertIfNegative val="0"/>
            <c:bubble3D val="0"/>
            <c:spPr>
              <a:solidFill>
                <a:srgbClr val="606868"/>
              </a:solidFill>
              <a:ln>
                <a:noFill/>
              </a:ln>
              <a:effectLst/>
            </c:spPr>
            <c:extLst>
              <c:ext xmlns:c16="http://schemas.microsoft.com/office/drawing/2014/chart" uri="{C3380CC4-5D6E-409C-BE32-E72D297353CC}">
                <c16:uniqueId val="{0000000F-AD2C-4B3C-93AD-0505D47263B9}"/>
              </c:ext>
            </c:extLst>
          </c:dPt>
          <c:dPt>
            <c:idx val="25"/>
            <c:invertIfNegative val="0"/>
            <c:bubble3D val="0"/>
            <c:spPr>
              <a:solidFill>
                <a:srgbClr val="606868"/>
              </a:solidFill>
              <a:ln>
                <a:noFill/>
              </a:ln>
              <a:effectLst/>
            </c:spPr>
            <c:extLst>
              <c:ext xmlns:c16="http://schemas.microsoft.com/office/drawing/2014/chart" uri="{C3380CC4-5D6E-409C-BE32-E72D297353CC}">
                <c16:uniqueId val="{00000011-AD2C-4B3C-93AD-0505D47263B9}"/>
              </c:ext>
            </c:extLst>
          </c:dPt>
          <c:dPt>
            <c:idx val="28"/>
            <c:invertIfNegative val="0"/>
            <c:bubble3D val="0"/>
            <c:spPr>
              <a:solidFill>
                <a:srgbClr val="FFC000"/>
              </a:solidFill>
              <a:ln>
                <a:noFill/>
              </a:ln>
              <a:effectLst/>
            </c:spPr>
            <c:extLst>
              <c:ext xmlns:c16="http://schemas.microsoft.com/office/drawing/2014/chart" uri="{C3380CC4-5D6E-409C-BE32-E72D297353CC}">
                <c16:uniqueId val="{00000017-AD2C-4B3C-93AD-0505D47263B9}"/>
              </c:ext>
            </c:extLst>
          </c:dPt>
          <c:dPt>
            <c:idx val="30"/>
            <c:invertIfNegative val="0"/>
            <c:bubble3D val="0"/>
            <c:spPr>
              <a:solidFill>
                <a:srgbClr val="606868"/>
              </a:solidFill>
              <a:ln>
                <a:noFill/>
              </a:ln>
              <a:effectLst/>
            </c:spPr>
            <c:extLst>
              <c:ext xmlns:c16="http://schemas.microsoft.com/office/drawing/2014/chart" uri="{C3380CC4-5D6E-409C-BE32-E72D297353CC}">
                <c16:uniqueId val="{00000013-AD2C-4B3C-93AD-0505D47263B9}"/>
              </c:ext>
            </c:extLst>
          </c:dPt>
          <c:dPt>
            <c:idx val="31"/>
            <c:invertIfNegative val="0"/>
            <c:bubble3D val="0"/>
            <c:spPr>
              <a:solidFill>
                <a:srgbClr val="606868"/>
              </a:solidFill>
              <a:ln>
                <a:noFill/>
              </a:ln>
              <a:effectLst/>
            </c:spPr>
            <c:extLst>
              <c:ext xmlns:c16="http://schemas.microsoft.com/office/drawing/2014/chart" uri="{C3380CC4-5D6E-409C-BE32-E72D297353CC}">
                <c16:uniqueId val="{00000015-AD2C-4B3C-93AD-0505D47263B9}"/>
              </c:ext>
            </c:extLst>
          </c:dPt>
          <c:dLbls>
            <c:dLbl>
              <c:idx val="0"/>
              <c:layout>
                <c:manualLayout>
                  <c:x val="-7.25952674745001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2C-4B3C-93AD-0505D47263B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'F62'!$A$7:$A$38</c:f>
              <c:strCache>
                <c:ptCount val="32"/>
                <c:pt idx="0">
                  <c:v>San Luis Potosí</c:v>
                </c:pt>
                <c:pt idx="1">
                  <c:v>Colima</c:v>
                </c:pt>
                <c:pt idx="2">
                  <c:v>Tlaxcala</c:v>
                </c:pt>
                <c:pt idx="3">
                  <c:v>Campeche</c:v>
                </c:pt>
                <c:pt idx="4">
                  <c:v>Aguascalientes</c:v>
                </c:pt>
                <c:pt idx="5">
                  <c:v>Oaxaca</c:v>
                </c:pt>
                <c:pt idx="6">
                  <c:v>Nayarit</c:v>
                </c:pt>
                <c:pt idx="7">
                  <c:v>Coahuila</c:v>
                </c:pt>
                <c:pt idx="8">
                  <c:v>Chiapas</c:v>
                </c:pt>
                <c:pt idx="9">
                  <c:v>Michoacán</c:v>
                </c:pt>
                <c:pt idx="10">
                  <c:v>Durango</c:v>
                </c:pt>
                <c:pt idx="11">
                  <c:v>Morelos</c:v>
                </c:pt>
                <c:pt idx="12">
                  <c:v>Puebla</c:v>
                </c:pt>
                <c:pt idx="13">
                  <c:v>Guerrero</c:v>
                </c:pt>
                <c:pt idx="14">
                  <c:v>Tamaulipas</c:v>
                </c:pt>
                <c:pt idx="15">
                  <c:v>Hidalgo</c:v>
                </c:pt>
                <c:pt idx="16">
                  <c:v>Tabasco</c:v>
                </c:pt>
                <c:pt idx="17">
                  <c:v>Baja California</c:v>
                </c:pt>
                <c:pt idx="18">
                  <c:v>Zacatecas</c:v>
                </c:pt>
                <c:pt idx="19">
                  <c:v>Querétaro</c:v>
                </c:pt>
                <c:pt idx="20">
                  <c:v>Chihuahua</c:v>
                </c:pt>
                <c:pt idx="21">
                  <c:v>Baja California Sur</c:v>
                </c:pt>
                <c:pt idx="22">
                  <c:v>Yucatán</c:v>
                </c:pt>
                <c:pt idx="23">
                  <c:v>Sonora</c:v>
                </c:pt>
                <c:pt idx="24">
                  <c:v>Veracruz</c:v>
                </c:pt>
                <c:pt idx="25">
                  <c:v>Guanajuato</c:v>
                </c:pt>
                <c:pt idx="26">
                  <c:v>Sinaloa</c:v>
                </c:pt>
                <c:pt idx="27">
                  <c:v>Quintana Roo</c:v>
                </c:pt>
                <c:pt idx="28">
                  <c:v>Jalisco</c:v>
                </c:pt>
                <c:pt idx="29">
                  <c:v>Nuevo León</c:v>
                </c:pt>
                <c:pt idx="30">
                  <c:v>Estado de México</c:v>
                </c:pt>
                <c:pt idx="31">
                  <c:v>Ciudad de México</c:v>
                </c:pt>
              </c:strCache>
            </c:strRef>
          </c:cat>
          <c:val>
            <c:numRef>
              <c:f>'F62'!$D$7:$D$38</c:f>
              <c:numCache>
                <c:formatCode>#,##0</c:formatCode>
                <c:ptCount val="32"/>
                <c:pt idx="0">
                  <c:v>-1746</c:v>
                </c:pt>
                <c:pt idx="1">
                  <c:v>-314</c:v>
                </c:pt>
                <c:pt idx="2">
                  <c:v>430</c:v>
                </c:pt>
                <c:pt idx="3">
                  <c:v>654</c:v>
                </c:pt>
                <c:pt idx="4">
                  <c:v>897</c:v>
                </c:pt>
                <c:pt idx="5">
                  <c:v>1489</c:v>
                </c:pt>
                <c:pt idx="6">
                  <c:v>1809</c:v>
                </c:pt>
                <c:pt idx="7">
                  <c:v>1976</c:v>
                </c:pt>
                <c:pt idx="8">
                  <c:v>2047</c:v>
                </c:pt>
                <c:pt idx="9">
                  <c:v>2174</c:v>
                </c:pt>
                <c:pt idx="10">
                  <c:v>2260</c:v>
                </c:pt>
                <c:pt idx="11">
                  <c:v>2402</c:v>
                </c:pt>
                <c:pt idx="12">
                  <c:v>2644</c:v>
                </c:pt>
                <c:pt idx="13">
                  <c:v>2851</c:v>
                </c:pt>
                <c:pt idx="14">
                  <c:v>2976</c:v>
                </c:pt>
                <c:pt idx="15">
                  <c:v>3014</c:v>
                </c:pt>
                <c:pt idx="16">
                  <c:v>3308</c:v>
                </c:pt>
                <c:pt idx="17">
                  <c:v>3349</c:v>
                </c:pt>
                <c:pt idx="18">
                  <c:v>3506</c:v>
                </c:pt>
                <c:pt idx="19">
                  <c:v>4335</c:v>
                </c:pt>
                <c:pt idx="20">
                  <c:v>5146</c:v>
                </c:pt>
                <c:pt idx="21">
                  <c:v>5431</c:v>
                </c:pt>
                <c:pt idx="22">
                  <c:v>5656</c:v>
                </c:pt>
                <c:pt idx="23">
                  <c:v>6493</c:v>
                </c:pt>
                <c:pt idx="24">
                  <c:v>6496</c:v>
                </c:pt>
                <c:pt idx="25">
                  <c:v>9298</c:v>
                </c:pt>
                <c:pt idx="26">
                  <c:v>9486</c:v>
                </c:pt>
                <c:pt idx="27">
                  <c:v>9793</c:v>
                </c:pt>
                <c:pt idx="28">
                  <c:v>10504</c:v>
                </c:pt>
                <c:pt idx="29">
                  <c:v>14828</c:v>
                </c:pt>
                <c:pt idx="30">
                  <c:v>23023</c:v>
                </c:pt>
                <c:pt idx="31">
                  <c:v>26453</c:v>
                </c:pt>
              </c:numCache>
            </c:numRef>
          </c:val>
          <c:extLst>
            <c:ext xmlns:c16="http://schemas.microsoft.com/office/drawing/2014/chart" uri="{C3380CC4-5D6E-409C-BE32-E72D297353CC}">
              <c16:uniqueId val="{00000016-AD2C-4B3C-93AD-0505D47263B9}"/>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29000"/>
          <c:min val="-3600"/>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5"/>
            <c:invertIfNegative val="0"/>
            <c:bubble3D val="0"/>
            <c:extLst>
              <c:ext xmlns:c16="http://schemas.microsoft.com/office/drawing/2014/chart" uri="{C3380CC4-5D6E-409C-BE32-E72D297353CC}">
                <c16:uniqueId val="{00000000-CAC7-4F19-9954-AF994F3DFEE5}"/>
              </c:ext>
            </c:extLst>
          </c:dPt>
          <c:dPt>
            <c:idx val="6"/>
            <c:invertIfNegative val="0"/>
            <c:bubble3D val="0"/>
            <c:extLst>
              <c:ext xmlns:c16="http://schemas.microsoft.com/office/drawing/2014/chart" uri="{C3380CC4-5D6E-409C-BE32-E72D297353CC}">
                <c16:uniqueId val="{00000001-CAC7-4F19-9954-AF994F3DFEE5}"/>
              </c:ext>
            </c:extLst>
          </c:dPt>
          <c:dPt>
            <c:idx val="9"/>
            <c:invertIfNegative val="0"/>
            <c:bubble3D val="0"/>
            <c:extLst>
              <c:ext xmlns:c16="http://schemas.microsoft.com/office/drawing/2014/chart" uri="{C3380CC4-5D6E-409C-BE32-E72D297353CC}">
                <c16:uniqueId val="{00000002-CAC7-4F19-9954-AF994F3DFEE5}"/>
              </c:ext>
            </c:extLst>
          </c:dPt>
          <c:dPt>
            <c:idx val="13"/>
            <c:invertIfNegative val="0"/>
            <c:bubble3D val="0"/>
            <c:extLst>
              <c:ext xmlns:c16="http://schemas.microsoft.com/office/drawing/2014/chart" uri="{C3380CC4-5D6E-409C-BE32-E72D297353CC}">
                <c16:uniqueId val="{00000003-CAC7-4F19-9954-AF994F3DFEE5}"/>
              </c:ext>
            </c:extLst>
          </c:dPt>
          <c:dPt>
            <c:idx val="14"/>
            <c:invertIfNegative val="0"/>
            <c:bubble3D val="0"/>
            <c:extLst>
              <c:ext xmlns:c16="http://schemas.microsoft.com/office/drawing/2014/chart" uri="{C3380CC4-5D6E-409C-BE32-E72D297353CC}">
                <c16:uniqueId val="{00000004-CAC7-4F19-9954-AF994F3DFEE5}"/>
              </c:ext>
            </c:extLst>
          </c:dPt>
          <c:dPt>
            <c:idx val="15"/>
            <c:invertIfNegative val="0"/>
            <c:bubble3D val="0"/>
            <c:extLst>
              <c:ext xmlns:c16="http://schemas.microsoft.com/office/drawing/2014/chart" uri="{C3380CC4-5D6E-409C-BE32-E72D297353CC}">
                <c16:uniqueId val="{00000005-CAC7-4F19-9954-AF994F3DFEE5}"/>
              </c:ext>
            </c:extLst>
          </c:dPt>
          <c:dPt>
            <c:idx val="16"/>
            <c:invertIfNegative val="0"/>
            <c:bubble3D val="0"/>
            <c:spPr>
              <a:solidFill>
                <a:srgbClr val="C00000"/>
              </a:solidFill>
              <a:ln>
                <a:noFill/>
              </a:ln>
              <a:effectLst/>
            </c:spPr>
            <c:extLst>
              <c:ext xmlns:c16="http://schemas.microsoft.com/office/drawing/2014/chart" uri="{C3380CC4-5D6E-409C-BE32-E72D297353CC}">
                <c16:uniqueId val="{00000007-CAC7-4F19-9954-AF994F3DFEE5}"/>
              </c:ext>
            </c:extLst>
          </c:dPt>
          <c:dPt>
            <c:idx val="17"/>
            <c:invertIfNegative val="0"/>
            <c:bubble3D val="0"/>
            <c:extLst>
              <c:ext xmlns:c16="http://schemas.microsoft.com/office/drawing/2014/chart" uri="{C3380CC4-5D6E-409C-BE32-E72D297353CC}">
                <c16:uniqueId val="{00000008-CAC7-4F19-9954-AF994F3DFEE5}"/>
              </c:ext>
            </c:extLst>
          </c:dPt>
          <c:dPt>
            <c:idx val="19"/>
            <c:invertIfNegative val="0"/>
            <c:bubble3D val="0"/>
            <c:extLst>
              <c:ext xmlns:c16="http://schemas.microsoft.com/office/drawing/2014/chart" uri="{C3380CC4-5D6E-409C-BE32-E72D297353CC}">
                <c16:uniqueId val="{00000009-CAC7-4F19-9954-AF994F3DFEE5}"/>
              </c:ext>
            </c:extLst>
          </c:dPt>
          <c:dPt>
            <c:idx val="21"/>
            <c:invertIfNegative val="0"/>
            <c:bubble3D val="0"/>
            <c:spPr>
              <a:solidFill>
                <a:srgbClr val="FFC000"/>
              </a:solidFill>
              <a:ln>
                <a:noFill/>
              </a:ln>
              <a:effectLst/>
            </c:spPr>
            <c:extLst>
              <c:ext xmlns:c16="http://schemas.microsoft.com/office/drawing/2014/chart" uri="{C3380CC4-5D6E-409C-BE32-E72D297353CC}">
                <c16:uniqueId val="{0000000B-CAC7-4F19-9954-AF994F3DFEE5}"/>
              </c:ext>
            </c:extLst>
          </c:dPt>
          <c:dPt>
            <c:idx val="23"/>
            <c:invertIfNegative val="0"/>
            <c:bubble3D val="0"/>
            <c:extLst>
              <c:ext xmlns:c16="http://schemas.microsoft.com/office/drawing/2014/chart" uri="{C3380CC4-5D6E-409C-BE32-E72D297353CC}">
                <c16:uniqueId val="{0000000C-CAC7-4F19-9954-AF994F3DFEE5}"/>
              </c:ext>
            </c:extLst>
          </c:dPt>
          <c:dPt>
            <c:idx val="24"/>
            <c:invertIfNegative val="0"/>
            <c:bubble3D val="0"/>
            <c:extLst>
              <c:ext xmlns:c16="http://schemas.microsoft.com/office/drawing/2014/chart" uri="{C3380CC4-5D6E-409C-BE32-E72D297353CC}">
                <c16:uniqueId val="{0000000D-CAC7-4F19-9954-AF994F3DFEE5}"/>
              </c:ext>
            </c:extLst>
          </c:dPt>
          <c:dPt>
            <c:idx val="26"/>
            <c:invertIfNegative val="0"/>
            <c:bubble3D val="0"/>
            <c:extLst>
              <c:ext xmlns:c16="http://schemas.microsoft.com/office/drawing/2014/chart" uri="{C3380CC4-5D6E-409C-BE32-E72D297353CC}">
                <c16:uniqueId val="{0000000E-CAC7-4F19-9954-AF994F3DFEE5}"/>
              </c:ext>
            </c:extLst>
          </c:dPt>
          <c:dPt>
            <c:idx val="32"/>
            <c:invertIfNegative val="0"/>
            <c:bubble3D val="0"/>
            <c:extLst>
              <c:ext xmlns:c16="http://schemas.microsoft.com/office/drawing/2014/chart" uri="{C3380CC4-5D6E-409C-BE32-E72D297353CC}">
                <c16:uniqueId val="{0000000F-CAC7-4F19-9954-AF994F3DFEE5}"/>
              </c:ext>
            </c:extLst>
          </c:dPt>
          <c:dLbls>
            <c:dLbl>
              <c:idx val="0"/>
              <c:layout>
                <c:manualLayout>
                  <c:x val="-1.732664824857600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AC7-4F19-9954-AF994F3DFEE5}"/>
                </c:ext>
              </c:extLst>
            </c:dLbl>
            <c:dLbl>
              <c:idx val="23"/>
              <c:layout>
                <c:manualLayout>
                  <c:x val="-1.6666229221347331E-2"/>
                  <c:y val="2.198012166256786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AC7-4F19-9954-AF994F3DFEE5}"/>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'F63'!$A$7:$A$39</c:f>
              <c:strCache>
                <c:ptCount val="33"/>
                <c:pt idx="0">
                  <c:v>San Luis Potosí</c:v>
                </c:pt>
                <c:pt idx="1">
                  <c:v>Colima</c:v>
                </c:pt>
                <c:pt idx="2">
                  <c:v>Coahuila</c:v>
                </c:pt>
                <c:pt idx="3">
                  <c:v>Aguascalientes</c:v>
                </c:pt>
                <c:pt idx="4">
                  <c:v>Baja California</c:v>
                </c:pt>
                <c:pt idx="5">
                  <c:v>Tlaxcala</c:v>
                </c:pt>
                <c:pt idx="6">
                  <c:v>Tamaulipas</c:v>
                </c:pt>
                <c:pt idx="7">
                  <c:v>Puebla</c:v>
                </c:pt>
                <c:pt idx="8">
                  <c:v>Michoacán</c:v>
                </c:pt>
                <c:pt idx="9">
                  <c:v>Campeche</c:v>
                </c:pt>
                <c:pt idx="10">
                  <c:v>Chihuahua</c:v>
                </c:pt>
                <c:pt idx="11">
                  <c:v>Jalisco</c:v>
                </c:pt>
                <c:pt idx="12">
                  <c:v>Querétaro</c:v>
                </c:pt>
                <c:pt idx="13">
                  <c:v>Oaxaca</c:v>
                </c:pt>
                <c:pt idx="14">
                  <c:v>Ciudad de México</c:v>
                </c:pt>
                <c:pt idx="15">
                  <c:v>Nacional</c:v>
                </c:pt>
                <c:pt idx="16">
                  <c:v>Nuevo León</c:v>
                </c:pt>
                <c:pt idx="17">
                  <c:v>Chiapas</c:v>
                </c:pt>
                <c:pt idx="18">
                  <c:v>Durango</c:v>
                </c:pt>
                <c:pt idx="19">
                  <c:v>Veracruz</c:v>
                </c:pt>
                <c:pt idx="20">
                  <c:v>Guanajuato</c:v>
                </c:pt>
                <c:pt idx="21">
                  <c:v>Sonora</c:v>
                </c:pt>
                <c:pt idx="22">
                  <c:v>Nayarit</c:v>
                </c:pt>
                <c:pt idx="23">
                  <c:v>Morelos</c:v>
                </c:pt>
                <c:pt idx="24">
                  <c:v>Hidalgo</c:v>
                </c:pt>
                <c:pt idx="25">
                  <c:v>Estado de México</c:v>
                </c:pt>
                <c:pt idx="26">
                  <c:v>Yucatán</c:v>
                </c:pt>
                <c:pt idx="27">
                  <c:v>Tabasco</c:v>
                </c:pt>
                <c:pt idx="28">
                  <c:v>Sinaloa</c:v>
                </c:pt>
                <c:pt idx="29">
                  <c:v>Zacatecas</c:v>
                </c:pt>
                <c:pt idx="30">
                  <c:v>Guerrero</c:v>
                </c:pt>
                <c:pt idx="31">
                  <c:v>Quintana Roo</c:v>
                </c:pt>
                <c:pt idx="32">
                  <c:v>Baja California Sur</c:v>
                </c:pt>
              </c:strCache>
            </c:strRef>
          </c:cat>
          <c:val>
            <c:numRef>
              <c:f>'F63'!$D$7:$D$39</c:f>
              <c:numCache>
                <c:formatCode>0.00%</c:formatCode>
                <c:ptCount val="33"/>
                <c:pt idx="0">
                  <c:v>-3.8208030251306591E-3</c:v>
                </c:pt>
                <c:pt idx="1">
                  <c:v>-2.209866985713238E-3</c:v>
                </c:pt>
                <c:pt idx="2">
                  <c:v>2.4757933564540924E-3</c:v>
                </c:pt>
                <c:pt idx="3">
                  <c:v>2.6468765676177508E-3</c:v>
                </c:pt>
                <c:pt idx="4">
                  <c:v>3.2626506869199989E-3</c:v>
                </c:pt>
                <c:pt idx="5">
                  <c:v>4.1040324504890702E-3</c:v>
                </c:pt>
                <c:pt idx="6">
                  <c:v>4.2273447842859913E-3</c:v>
                </c:pt>
                <c:pt idx="7">
                  <c:v>4.3673171392419885E-3</c:v>
                </c:pt>
                <c:pt idx="8">
                  <c:v>4.6778642773839252E-3</c:v>
                </c:pt>
                <c:pt idx="9">
                  <c:v>4.9614990706672302E-3</c:v>
                </c:pt>
                <c:pt idx="10">
                  <c:v>5.4754000680967696E-3</c:v>
                </c:pt>
                <c:pt idx="11">
                  <c:v>5.6848101807027707E-3</c:v>
                </c:pt>
                <c:pt idx="12">
                  <c:v>6.8836730707850791E-3</c:v>
                </c:pt>
                <c:pt idx="13">
                  <c:v>7.1175227770288174E-3</c:v>
                </c:pt>
                <c:pt idx="14">
                  <c:v>8.0522175027137877E-3</c:v>
                </c:pt>
                <c:pt idx="15">
                  <c:v>8.3840096676273124E-3</c:v>
                </c:pt>
                <c:pt idx="16">
                  <c:v>8.6940410521971767E-3</c:v>
                </c:pt>
                <c:pt idx="17">
                  <c:v>8.8328701865820758E-3</c:v>
                </c:pt>
                <c:pt idx="18">
                  <c:v>8.9195855944745883E-3</c:v>
                </c:pt>
                <c:pt idx="19">
                  <c:v>9.0265223571783793E-3</c:v>
                </c:pt>
                <c:pt idx="20">
                  <c:v>9.1560627157800667E-3</c:v>
                </c:pt>
                <c:pt idx="21">
                  <c:v>1.0689139156359717E-2</c:v>
                </c:pt>
                <c:pt idx="22">
                  <c:v>1.1288188897763618E-2</c:v>
                </c:pt>
                <c:pt idx="23">
                  <c:v>1.1434664838643638E-2</c:v>
                </c:pt>
                <c:pt idx="24">
                  <c:v>1.2639277372170854E-2</c:v>
                </c:pt>
                <c:pt idx="25">
                  <c:v>1.3996629574149377E-2</c:v>
                </c:pt>
                <c:pt idx="26">
                  <c:v>1.4560282555978299E-2</c:v>
                </c:pt>
                <c:pt idx="27">
                  <c:v>1.6129661413637031E-2</c:v>
                </c:pt>
                <c:pt idx="28">
                  <c:v>1.6483029569019036E-2</c:v>
                </c:pt>
                <c:pt idx="29">
                  <c:v>1.8124389348690206E-2</c:v>
                </c:pt>
                <c:pt idx="30">
                  <c:v>1.9422833240227311E-2</c:v>
                </c:pt>
                <c:pt idx="31">
                  <c:v>2.3208250979946055E-2</c:v>
                </c:pt>
                <c:pt idx="32">
                  <c:v>2.8319793089782719E-2</c:v>
                </c:pt>
              </c:numCache>
            </c:numRef>
          </c:val>
          <c:extLst>
            <c:ext xmlns:c16="http://schemas.microsoft.com/office/drawing/2014/chart" uri="{C3380CC4-5D6E-409C-BE32-E72D297353CC}">
              <c16:uniqueId val="{00000011-CAC7-4F19-9954-AF994F3DFEE5}"/>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0"/>
        <c:axPos val="b"/>
        <c:numFmt formatCode="0.0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B700-402D-8CAF-FC8F4F38F63B}"/>
              </c:ext>
            </c:extLst>
          </c:dPt>
          <c:dPt>
            <c:idx val="19"/>
            <c:invertIfNegative val="0"/>
            <c:bubble3D val="0"/>
            <c:extLst>
              <c:ext xmlns:c16="http://schemas.microsoft.com/office/drawing/2014/chart" uri="{C3380CC4-5D6E-409C-BE32-E72D297353CC}">
                <c16:uniqueId val="{00000001-B700-402D-8CAF-FC8F4F38F63B}"/>
              </c:ext>
            </c:extLst>
          </c:dPt>
          <c:dPt>
            <c:idx val="29"/>
            <c:invertIfNegative val="0"/>
            <c:bubble3D val="0"/>
            <c:extLst>
              <c:ext xmlns:c16="http://schemas.microsoft.com/office/drawing/2014/chart" uri="{C3380CC4-5D6E-409C-BE32-E72D297353CC}">
                <c16:uniqueId val="{00000002-B700-402D-8CAF-FC8F4F38F63B}"/>
              </c:ext>
            </c:extLst>
          </c:dPt>
          <c:dPt>
            <c:idx val="30"/>
            <c:invertIfNegative val="0"/>
            <c:bubble3D val="0"/>
            <c:spPr>
              <a:solidFill>
                <a:srgbClr val="FFC000"/>
              </a:solidFill>
              <a:ln>
                <a:noFill/>
              </a:ln>
              <a:effectLst/>
            </c:spPr>
            <c:extLst>
              <c:ext xmlns:c16="http://schemas.microsoft.com/office/drawing/2014/chart" uri="{C3380CC4-5D6E-409C-BE32-E72D297353CC}">
                <c16:uniqueId val="{00000004-B700-402D-8CAF-FC8F4F38F63B}"/>
              </c:ext>
            </c:extLst>
          </c:dPt>
          <c:dPt>
            <c:idx val="31"/>
            <c:invertIfNegative val="0"/>
            <c:bubble3D val="0"/>
            <c:extLst>
              <c:ext xmlns:c16="http://schemas.microsoft.com/office/drawing/2014/chart" uri="{C3380CC4-5D6E-409C-BE32-E72D297353CC}">
                <c16:uniqueId val="{00000005-B700-402D-8CAF-FC8F4F38F63B}"/>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'F64'!$A$7:$A$38</c:f>
              <c:strCache>
                <c:ptCount val="32"/>
                <c:pt idx="0">
                  <c:v>Guerrero</c:v>
                </c:pt>
                <c:pt idx="1">
                  <c:v>Tlaxcala</c:v>
                </c:pt>
                <c:pt idx="2">
                  <c:v>Colima</c:v>
                </c:pt>
                <c:pt idx="3">
                  <c:v>Oaxaca</c:v>
                </c:pt>
                <c:pt idx="4">
                  <c:v>Campeche</c:v>
                </c:pt>
                <c:pt idx="5">
                  <c:v>Morelos</c:v>
                </c:pt>
                <c:pt idx="6">
                  <c:v>Chiapas</c:v>
                </c:pt>
                <c:pt idx="7">
                  <c:v>Zacatecas</c:v>
                </c:pt>
                <c:pt idx="8">
                  <c:v>Nayarit</c:v>
                </c:pt>
                <c:pt idx="9">
                  <c:v>Aguascalientes</c:v>
                </c:pt>
                <c:pt idx="10">
                  <c:v>Michoacán</c:v>
                </c:pt>
                <c:pt idx="11">
                  <c:v>Durango</c:v>
                </c:pt>
                <c:pt idx="12">
                  <c:v>Puebla</c:v>
                </c:pt>
                <c:pt idx="13">
                  <c:v>San Luis Potosí</c:v>
                </c:pt>
                <c:pt idx="14">
                  <c:v>Hidalgo</c:v>
                </c:pt>
                <c:pt idx="15">
                  <c:v>Veracruz</c:v>
                </c:pt>
                <c:pt idx="16">
                  <c:v>Baja California Sur</c:v>
                </c:pt>
                <c:pt idx="17">
                  <c:v>Yucatán</c:v>
                </c:pt>
                <c:pt idx="18">
                  <c:v>Tamaulipas</c:v>
                </c:pt>
                <c:pt idx="19">
                  <c:v>Sonora</c:v>
                </c:pt>
                <c:pt idx="20">
                  <c:v>Tabasco</c:v>
                </c:pt>
                <c:pt idx="21">
                  <c:v>Querétaro</c:v>
                </c:pt>
                <c:pt idx="22">
                  <c:v>Ciudad de México</c:v>
                </c:pt>
                <c:pt idx="23">
                  <c:v>Sinaloa</c:v>
                </c:pt>
                <c:pt idx="24">
                  <c:v>Coahuila</c:v>
                </c:pt>
                <c:pt idx="25">
                  <c:v>Chihuahua</c:v>
                </c:pt>
                <c:pt idx="26">
                  <c:v>Guanajuato</c:v>
                </c:pt>
                <c:pt idx="27">
                  <c:v>Quintana Roo</c:v>
                </c:pt>
                <c:pt idx="28">
                  <c:v>Estado de México</c:v>
                </c:pt>
                <c:pt idx="29">
                  <c:v>Baja California</c:v>
                </c:pt>
                <c:pt idx="30">
                  <c:v>Jalisco</c:v>
                </c:pt>
                <c:pt idx="31">
                  <c:v>Nuevo León</c:v>
                </c:pt>
              </c:strCache>
            </c:strRef>
          </c:cat>
          <c:val>
            <c:numRef>
              <c:f>'F64'!$AG$7:$AG$38</c:f>
              <c:numCache>
                <c:formatCode>General</c:formatCode>
                <c:ptCount val="32"/>
                <c:pt idx="0">
                  <c:v>5944</c:v>
                </c:pt>
                <c:pt idx="1">
                  <c:v>6113</c:v>
                </c:pt>
                <c:pt idx="2">
                  <c:v>6967</c:v>
                </c:pt>
                <c:pt idx="3">
                  <c:v>7740</c:v>
                </c:pt>
                <c:pt idx="4">
                  <c:v>8218</c:v>
                </c:pt>
                <c:pt idx="5">
                  <c:v>12126</c:v>
                </c:pt>
                <c:pt idx="6">
                  <c:v>13598</c:v>
                </c:pt>
                <c:pt idx="7">
                  <c:v>13784</c:v>
                </c:pt>
                <c:pt idx="8">
                  <c:v>16485</c:v>
                </c:pt>
                <c:pt idx="9">
                  <c:v>18037</c:v>
                </c:pt>
                <c:pt idx="10">
                  <c:v>19054</c:v>
                </c:pt>
                <c:pt idx="11">
                  <c:v>19332</c:v>
                </c:pt>
                <c:pt idx="12">
                  <c:v>20885</c:v>
                </c:pt>
                <c:pt idx="13">
                  <c:v>22527</c:v>
                </c:pt>
                <c:pt idx="14">
                  <c:v>24150</c:v>
                </c:pt>
                <c:pt idx="15">
                  <c:v>25044</c:v>
                </c:pt>
                <c:pt idx="16">
                  <c:v>31728</c:v>
                </c:pt>
                <c:pt idx="17">
                  <c:v>33702</c:v>
                </c:pt>
                <c:pt idx="18">
                  <c:v>34661</c:v>
                </c:pt>
                <c:pt idx="19">
                  <c:v>38260</c:v>
                </c:pt>
                <c:pt idx="20">
                  <c:v>39095</c:v>
                </c:pt>
                <c:pt idx="21">
                  <c:v>53137</c:v>
                </c:pt>
                <c:pt idx="22">
                  <c:v>54553</c:v>
                </c:pt>
                <c:pt idx="23">
                  <c:v>55059</c:v>
                </c:pt>
                <c:pt idx="24">
                  <c:v>55725</c:v>
                </c:pt>
                <c:pt idx="25">
                  <c:v>55738</c:v>
                </c:pt>
                <c:pt idx="26">
                  <c:v>58557</c:v>
                </c:pt>
                <c:pt idx="27">
                  <c:v>75385</c:v>
                </c:pt>
                <c:pt idx="28">
                  <c:v>88481</c:v>
                </c:pt>
                <c:pt idx="29">
                  <c:v>95243</c:v>
                </c:pt>
                <c:pt idx="30">
                  <c:v>115600</c:v>
                </c:pt>
                <c:pt idx="31">
                  <c:v>146707</c:v>
                </c:pt>
              </c:numCache>
            </c:numRef>
          </c:val>
          <c:extLst>
            <c:ext xmlns:c16="http://schemas.microsoft.com/office/drawing/2014/chart" uri="{C3380CC4-5D6E-409C-BE32-E72D297353CC}">
              <c16:uniqueId val="{00000006-B700-402D-8CAF-FC8F4F38F63B}"/>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0"/>
        <c:axPos val="b"/>
        <c:numFmt formatCode="General" sourceLinked="1"/>
        <c:majorTickMark val="out"/>
        <c:minorTickMark val="none"/>
        <c:tickLblPos val="low"/>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6"/>
            <c:invertIfNegative val="0"/>
            <c:bubble3D val="0"/>
            <c:extLst>
              <c:ext xmlns:c16="http://schemas.microsoft.com/office/drawing/2014/chart" uri="{C3380CC4-5D6E-409C-BE32-E72D297353CC}">
                <c16:uniqueId val="{00000000-2CBD-4082-87B0-5F514D77C1F6}"/>
              </c:ext>
            </c:extLst>
          </c:dPt>
          <c:dPt>
            <c:idx val="10"/>
            <c:invertIfNegative val="0"/>
            <c:bubble3D val="0"/>
            <c:extLst>
              <c:ext xmlns:c16="http://schemas.microsoft.com/office/drawing/2014/chart" uri="{C3380CC4-5D6E-409C-BE32-E72D297353CC}">
                <c16:uniqueId val="{00000001-2CBD-4082-87B0-5F514D77C1F6}"/>
              </c:ext>
            </c:extLst>
          </c:dPt>
          <c:dPt>
            <c:idx val="11"/>
            <c:invertIfNegative val="0"/>
            <c:bubble3D val="0"/>
            <c:extLst>
              <c:ext xmlns:c16="http://schemas.microsoft.com/office/drawing/2014/chart" uri="{C3380CC4-5D6E-409C-BE32-E72D297353CC}">
                <c16:uniqueId val="{00000002-2CBD-4082-87B0-5F514D77C1F6}"/>
              </c:ext>
            </c:extLst>
          </c:dPt>
          <c:dPt>
            <c:idx val="12"/>
            <c:invertIfNegative val="0"/>
            <c:bubble3D val="0"/>
            <c:extLst>
              <c:ext xmlns:c16="http://schemas.microsoft.com/office/drawing/2014/chart" uri="{C3380CC4-5D6E-409C-BE32-E72D297353CC}">
                <c16:uniqueId val="{00000003-2CBD-4082-87B0-5F514D77C1F6}"/>
              </c:ext>
            </c:extLst>
          </c:dPt>
          <c:dPt>
            <c:idx val="13"/>
            <c:invertIfNegative val="0"/>
            <c:bubble3D val="0"/>
            <c:extLst>
              <c:ext xmlns:c16="http://schemas.microsoft.com/office/drawing/2014/chart" uri="{C3380CC4-5D6E-409C-BE32-E72D297353CC}">
                <c16:uniqueId val="{00000004-2CBD-4082-87B0-5F514D77C1F6}"/>
              </c:ext>
            </c:extLst>
          </c:dPt>
          <c:dPt>
            <c:idx val="14"/>
            <c:invertIfNegative val="0"/>
            <c:bubble3D val="0"/>
            <c:extLst>
              <c:ext xmlns:c16="http://schemas.microsoft.com/office/drawing/2014/chart" uri="{C3380CC4-5D6E-409C-BE32-E72D297353CC}">
                <c16:uniqueId val="{00000005-2CBD-4082-87B0-5F514D77C1F6}"/>
              </c:ext>
            </c:extLst>
          </c:dPt>
          <c:dPt>
            <c:idx val="15"/>
            <c:invertIfNegative val="0"/>
            <c:bubble3D val="0"/>
            <c:extLst>
              <c:ext xmlns:c16="http://schemas.microsoft.com/office/drawing/2014/chart" uri="{C3380CC4-5D6E-409C-BE32-E72D297353CC}">
                <c16:uniqueId val="{00000006-2CBD-4082-87B0-5F514D77C1F6}"/>
              </c:ext>
            </c:extLst>
          </c:dPt>
          <c:dPt>
            <c:idx val="16"/>
            <c:invertIfNegative val="0"/>
            <c:bubble3D val="0"/>
            <c:extLst>
              <c:ext xmlns:c16="http://schemas.microsoft.com/office/drawing/2014/chart" uri="{C3380CC4-5D6E-409C-BE32-E72D297353CC}">
                <c16:uniqueId val="{00000007-2CBD-4082-87B0-5F514D77C1F6}"/>
              </c:ext>
            </c:extLst>
          </c:dPt>
          <c:dPt>
            <c:idx val="17"/>
            <c:invertIfNegative val="0"/>
            <c:bubble3D val="0"/>
            <c:extLst>
              <c:ext xmlns:c16="http://schemas.microsoft.com/office/drawing/2014/chart" uri="{C3380CC4-5D6E-409C-BE32-E72D297353CC}">
                <c16:uniqueId val="{00000008-2CBD-4082-87B0-5F514D77C1F6}"/>
              </c:ext>
            </c:extLst>
          </c:dPt>
          <c:dPt>
            <c:idx val="18"/>
            <c:invertIfNegative val="0"/>
            <c:bubble3D val="0"/>
            <c:extLst>
              <c:ext xmlns:c16="http://schemas.microsoft.com/office/drawing/2014/chart" uri="{C3380CC4-5D6E-409C-BE32-E72D297353CC}">
                <c16:uniqueId val="{00000009-2CBD-4082-87B0-5F514D77C1F6}"/>
              </c:ext>
            </c:extLst>
          </c:dPt>
          <c:dPt>
            <c:idx val="21"/>
            <c:invertIfNegative val="0"/>
            <c:bubble3D val="0"/>
            <c:extLst>
              <c:ext xmlns:c16="http://schemas.microsoft.com/office/drawing/2014/chart" uri="{C3380CC4-5D6E-409C-BE32-E72D297353CC}">
                <c16:uniqueId val="{0000000A-2CBD-4082-87B0-5F514D77C1F6}"/>
              </c:ext>
            </c:extLst>
          </c:dPt>
          <c:dPt>
            <c:idx val="22"/>
            <c:invertIfNegative val="0"/>
            <c:bubble3D val="0"/>
            <c:extLst>
              <c:ext xmlns:c16="http://schemas.microsoft.com/office/drawing/2014/chart" uri="{C3380CC4-5D6E-409C-BE32-E72D297353CC}">
                <c16:uniqueId val="{0000000B-2CBD-4082-87B0-5F514D77C1F6}"/>
              </c:ext>
            </c:extLst>
          </c:dPt>
          <c:dPt>
            <c:idx val="23"/>
            <c:invertIfNegative val="0"/>
            <c:bubble3D val="0"/>
            <c:extLst>
              <c:ext xmlns:c16="http://schemas.microsoft.com/office/drawing/2014/chart" uri="{C3380CC4-5D6E-409C-BE32-E72D297353CC}">
                <c16:uniqueId val="{0000000C-2CBD-4082-87B0-5F514D77C1F6}"/>
              </c:ext>
            </c:extLst>
          </c:dPt>
          <c:dPt>
            <c:idx val="29"/>
            <c:invertIfNegative val="0"/>
            <c:bubble3D val="0"/>
            <c:spPr>
              <a:solidFill>
                <a:srgbClr val="FFC000"/>
              </a:solidFill>
              <a:ln>
                <a:noFill/>
              </a:ln>
              <a:effectLst/>
            </c:spPr>
            <c:extLst>
              <c:ext xmlns:c16="http://schemas.microsoft.com/office/drawing/2014/chart" uri="{C3380CC4-5D6E-409C-BE32-E72D297353CC}">
                <c16:uniqueId val="{00000010-2CBD-4082-87B0-5F514D77C1F6}"/>
              </c:ext>
            </c:extLst>
          </c:dPt>
          <c:dPt>
            <c:idx val="32"/>
            <c:invertIfNegative val="0"/>
            <c:bubble3D val="0"/>
            <c:extLst>
              <c:ext xmlns:c16="http://schemas.microsoft.com/office/drawing/2014/chart" uri="{C3380CC4-5D6E-409C-BE32-E72D297353CC}">
                <c16:uniqueId val="{0000000D-2CBD-4082-87B0-5F514D77C1F6}"/>
              </c:ext>
            </c:extLst>
          </c:dPt>
          <c:dLbls>
            <c:dLbl>
              <c:idx val="0"/>
              <c:layout>
                <c:manualLayout>
                  <c:x val="-8.551851851851852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CBD-4082-87B0-5F514D77C1F6}"/>
                </c:ext>
              </c:extLst>
            </c:dLbl>
            <c:dLbl>
              <c:idx val="23"/>
              <c:layout>
                <c:manualLayout>
                  <c:x val="4.383838383839168E-4"/>
                  <c:y val="2.197961333032423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CBD-4082-87B0-5F514D77C1F6}"/>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'F65'!$A$7:$A$38</c:f>
              <c:strCache>
                <c:ptCount val="32"/>
                <c:pt idx="0">
                  <c:v>Guerrero</c:v>
                </c:pt>
                <c:pt idx="1">
                  <c:v>Oaxaca</c:v>
                </c:pt>
                <c:pt idx="2">
                  <c:v>Tlaxcala</c:v>
                </c:pt>
                <c:pt idx="3">
                  <c:v>Colima</c:v>
                </c:pt>
                <c:pt idx="4">
                  <c:v>Campeche</c:v>
                </c:pt>
                <c:pt idx="5">
                  <c:v>Michoacán</c:v>
                </c:pt>
                <c:pt idx="6">
                  <c:v>Morelos</c:v>
                </c:pt>
                <c:pt idx="7">
                  <c:v>Zacatecas</c:v>
                </c:pt>
                <c:pt idx="8">
                  <c:v>Veracruz</c:v>
                </c:pt>
                <c:pt idx="9">
                  <c:v>Chiapas</c:v>
                </c:pt>
                <c:pt idx="10">
                  <c:v>San Luis Potosí</c:v>
                </c:pt>
                <c:pt idx="11">
                  <c:v>Nayarit</c:v>
                </c:pt>
                <c:pt idx="12">
                  <c:v>Durango</c:v>
                </c:pt>
                <c:pt idx="13">
                  <c:v>Aguascalientes</c:v>
                </c:pt>
                <c:pt idx="14">
                  <c:v>Puebla</c:v>
                </c:pt>
                <c:pt idx="15">
                  <c:v>Hidalgo</c:v>
                </c:pt>
                <c:pt idx="16">
                  <c:v>Baja California Sur</c:v>
                </c:pt>
                <c:pt idx="17">
                  <c:v>Sonora</c:v>
                </c:pt>
                <c:pt idx="18">
                  <c:v>Tamaulipas</c:v>
                </c:pt>
                <c:pt idx="19">
                  <c:v>Ciudad de México</c:v>
                </c:pt>
                <c:pt idx="20">
                  <c:v>Sinaloa</c:v>
                </c:pt>
                <c:pt idx="21">
                  <c:v>Yucatán</c:v>
                </c:pt>
                <c:pt idx="22">
                  <c:v>Tabasco</c:v>
                </c:pt>
                <c:pt idx="23">
                  <c:v>Querétaro</c:v>
                </c:pt>
                <c:pt idx="24">
                  <c:v>Chihuahua</c:v>
                </c:pt>
                <c:pt idx="25">
                  <c:v>Coahuila</c:v>
                </c:pt>
                <c:pt idx="26">
                  <c:v>Guanajuato</c:v>
                </c:pt>
                <c:pt idx="27">
                  <c:v>Estado de México</c:v>
                </c:pt>
                <c:pt idx="28">
                  <c:v>Baja California</c:v>
                </c:pt>
                <c:pt idx="29">
                  <c:v>Jalisco</c:v>
                </c:pt>
                <c:pt idx="30">
                  <c:v>Quintana Roo</c:v>
                </c:pt>
                <c:pt idx="31">
                  <c:v>Nuevo León</c:v>
                </c:pt>
              </c:strCache>
            </c:strRef>
          </c:cat>
          <c:val>
            <c:numRef>
              <c:f>'F65'!$D$7:$D$38</c:f>
              <c:numCache>
                <c:formatCode>_-* #,##0_-;\-* #,##0_-;_-* "-"??_-;_-@_-</c:formatCode>
                <c:ptCount val="32"/>
                <c:pt idx="0">
                  <c:v>2458</c:v>
                </c:pt>
                <c:pt idx="1">
                  <c:v>3313</c:v>
                </c:pt>
                <c:pt idx="2">
                  <c:v>4590</c:v>
                </c:pt>
                <c:pt idx="3">
                  <c:v>6019</c:v>
                </c:pt>
                <c:pt idx="4">
                  <c:v>7041</c:v>
                </c:pt>
                <c:pt idx="5">
                  <c:v>7312</c:v>
                </c:pt>
                <c:pt idx="6">
                  <c:v>7370</c:v>
                </c:pt>
                <c:pt idx="7">
                  <c:v>9243</c:v>
                </c:pt>
                <c:pt idx="8">
                  <c:v>11394</c:v>
                </c:pt>
                <c:pt idx="9">
                  <c:v>12421</c:v>
                </c:pt>
                <c:pt idx="10">
                  <c:v>13052</c:v>
                </c:pt>
                <c:pt idx="11">
                  <c:v>14226</c:v>
                </c:pt>
                <c:pt idx="12">
                  <c:v>14436</c:v>
                </c:pt>
                <c:pt idx="13">
                  <c:v>14577</c:v>
                </c:pt>
                <c:pt idx="14">
                  <c:v>16897</c:v>
                </c:pt>
                <c:pt idx="15">
                  <c:v>19215</c:v>
                </c:pt>
                <c:pt idx="16">
                  <c:v>21413</c:v>
                </c:pt>
                <c:pt idx="17">
                  <c:v>23080</c:v>
                </c:pt>
                <c:pt idx="18">
                  <c:v>23946</c:v>
                </c:pt>
                <c:pt idx="19">
                  <c:v>26096</c:v>
                </c:pt>
                <c:pt idx="20">
                  <c:v>26690</c:v>
                </c:pt>
                <c:pt idx="21">
                  <c:v>30070</c:v>
                </c:pt>
                <c:pt idx="22">
                  <c:v>32717</c:v>
                </c:pt>
                <c:pt idx="23">
                  <c:v>35983</c:v>
                </c:pt>
                <c:pt idx="24">
                  <c:v>36372</c:v>
                </c:pt>
                <c:pt idx="25">
                  <c:v>39208</c:v>
                </c:pt>
                <c:pt idx="26">
                  <c:v>44375</c:v>
                </c:pt>
                <c:pt idx="27">
                  <c:v>56026</c:v>
                </c:pt>
                <c:pt idx="28">
                  <c:v>68531</c:v>
                </c:pt>
                <c:pt idx="29">
                  <c:v>69901</c:v>
                </c:pt>
                <c:pt idx="30">
                  <c:v>69968</c:v>
                </c:pt>
                <c:pt idx="31">
                  <c:v>96814</c:v>
                </c:pt>
              </c:numCache>
            </c:numRef>
          </c:val>
          <c:extLst>
            <c:ext xmlns:c16="http://schemas.microsoft.com/office/drawing/2014/chart" uri="{C3380CC4-5D6E-409C-BE32-E72D297353CC}">
              <c16:uniqueId val="{0000000F-2CBD-4082-87B0-5F514D77C1F6}"/>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100000"/>
          <c:min val="0"/>
        </c:scaling>
        <c:delete val="0"/>
        <c:axPos val="b"/>
        <c:numFmt formatCode="_-* #,##0_-;\-* #,##0_-;_-* &quot;-&quot;??_-;_-@_-"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6"/>
            <c:invertIfNegative val="0"/>
            <c:bubble3D val="0"/>
            <c:extLst>
              <c:ext xmlns:c16="http://schemas.microsoft.com/office/drawing/2014/chart" uri="{C3380CC4-5D6E-409C-BE32-E72D297353CC}">
                <c16:uniqueId val="{00000000-CF83-4FDA-913A-3F4966EEF50B}"/>
              </c:ext>
            </c:extLst>
          </c:dPt>
          <c:dPt>
            <c:idx val="10"/>
            <c:invertIfNegative val="0"/>
            <c:bubble3D val="0"/>
            <c:extLst>
              <c:ext xmlns:c16="http://schemas.microsoft.com/office/drawing/2014/chart" uri="{C3380CC4-5D6E-409C-BE32-E72D297353CC}">
                <c16:uniqueId val="{00000001-CF83-4FDA-913A-3F4966EEF50B}"/>
              </c:ext>
            </c:extLst>
          </c:dPt>
          <c:dPt>
            <c:idx val="11"/>
            <c:invertIfNegative val="0"/>
            <c:bubble3D val="0"/>
            <c:extLst>
              <c:ext xmlns:c16="http://schemas.microsoft.com/office/drawing/2014/chart" uri="{C3380CC4-5D6E-409C-BE32-E72D297353CC}">
                <c16:uniqueId val="{00000002-CF83-4FDA-913A-3F4966EEF50B}"/>
              </c:ext>
            </c:extLst>
          </c:dPt>
          <c:dPt>
            <c:idx val="12"/>
            <c:invertIfNegative val="0"/>
            <c:bubble3D val="0"/>
            <c:extLst>
              <c:ext xmlns:c16="http://schemas.microsoft.com/office/drawing/2014/chart" uri="{C3380CC4-5D6E-409C-BE32-E72D297353CC}">
                <c16:uniqueId val="{00000003-CF83-4FDA-913A-3F4966EEF50B}"/>
              </c:ext>
            </c:extLst>
          </c:dPt>
          <c:dPt>
            <c:idx val="13"/>
            <c:invertIfNegative val="0"/>
            <c:bubble3D val="0"/>
            <c:extLst>
              <c:ext xmlns:c16="http://schemas.microsoft.com/office/drawing/2014/chart" uri="{C3380CC4-5D6E-409C-BE32-E72D297353CC}">
                <c16:uniqueId val="{00000004-CF83-4FDA-913A-3F4966EEF50B}"/>
              </c:ext>
            </c:extLst>
          </c:dPt>
          <c:dPt>
            <c:idx val="14"/>
            <c:invertIfNegative val="0"/>
            <c:bubble3D val="0"/>
            <c:spPr>
              <a:solidFill>
                <a:srgbClr val="C00000"/>
              </a:solidFill>
              <a:ln>
                <a:noFill/>
              </a:ln>
              <a:effectLst/>
            </c:spPr>
            <c:extLst>
              <c:ext xmlns:c16="http://schemas.microsoft.com/office/drawing/2014/chart" uri="{C3380CC4-5D6E-409C-BE32-E72D297353CC}">
                <c16:uniqueId val="{00000006-CF83-4FDA-913A-3F4966EEF50B}"/>
              </c:ext>
            </c:extLst>
          </c:dPt>
          <c:dPt>
            <c:idx val="15"/>
            <c:invertIfNegative val="0"/>
            <c:bubble3D val="0"/>
            <c:extLst>
              <c:ext xmlns:c16="http://schemas.microsoft.com/office/drawing/2014/chart" uri="{C3380CC4-5D6E-409C-BE32-E72D297353CC}">
                <c16:uniqueId val="{00000007-CF83-4FDA-913A-3F4966EEF50B}"/>
              </c:ext>
            </c:extLst>
          </c:dPt>
          <c:dPt>
            <c:idx val="16"/>
            <c:invertIfNegative val="0"/>
            <c:bubble3D val="0"/>
            <c:extLst>
              <c:ext xmlns:c16="http://schemas.microsoft.com/office/drawing/2014/chart" uri="{C3380CC4-5D6E-409C-BE32-E72D297353CC}">
                <c16:uniqueId val="{00000008-CF83-4FDA-913A-3F4966EEF50B}"/>
              </c:ext>
            </c:extLst>
          </c:dPt>
          <c:dPt>
            <c:idx val="17"/>
            <c:invertIfNegative val="0"/>
            <c:bubble3D val="0"/>
            <c:extLst>
              <c:ext xmlns:c16="http://schemas.microsoft.com/office/drawing/2014/chart" uri="{C3380CC4-5D6E-409C-BE32-E72D297353CC}">
                <c16:uniqueId val="{00000009-CF83-4FDA-913A-3F4966EEF50B}"/>
              </c:ext>
            </c:extLst>
          </c:dPt>
          <c:dPt>
            <c:idx val="18"/>
            <c:invertIfNegative val="0"/>
            <c:bubble3D val="0"/>
            <c:spPr>
              <a:solidFill>
                <a:srgbClr val="FFC000"/>
              </a:solidFill>
              <a:ln>
                <a:noFill/>
              </a:ln>
              <a:effectLst/>
            </c:spPr>
            <c:extLst>
              <c:ext xmlns:c16="http://schemas.microsoft.com/office/drawing/2014/chart" uri="{C3380CC4-5D6E-409C-BE32-E72D297353CC}">
                <c16:uniqueId val="{0000000B-CF83-4FDA-913A-3F4966EEF50B}"/>
              </c:ext>
            </c:extLst>
          </c:dPt>
          <c:dPt>
            <c:idx val="21"/>
            <c:invertIfNegative val="0"/>
            <c:bubble3D val="0"/>
            <c:extLst>
              <c:ext xmlns:c16="http://schemas.microsoft.com/office/drawing/2014/chart" uri="{C3380CC4-5D6E-409C-BE32-E72D297353CC}">
                <c16:uniqueId val="{0000000C-CF83-4FDA-913A-3F4966EEF50B}"/>
              </c:ext>
            </c:extLst>
          </c:dPt>
          <c:dPt>
            <c:idx val="22"/>
            <c:invertIfNegative val="0"/>
            <c:bubble3D val="0"/>
            <c:extLst>
              <c:ext xmlns:c16="http://schemas.microsoft.com/office/drawing/2014/chart" uri="{C3380CC4-5D6E-409C-BE32-E72D297353CC}">
                <c16:uniqueId val="{0000000D-CF83-4FDA-913A-3F4966EEF50B}"/>
              </c:ext>
            </c:extLst>
          </c:dPt>
          <c:dPt>
            <c:idx val="23"/>
            <c:invertIfNegative val="0"/>
            <c:bubble3D val="0"/>
            <c:extLst>
              <c:ext xmlns:c16="http://schemas.microsoft.com/office/drawing/2014/chart" uri="{C3380CC4-5D6E-409C-BE32-E72D297353CC}">
                <c16:uniqueId val="{0000000E-CF83-4FDA-913A-3F4966EEF50B}"/>
              </c:ext>
            </c:extLst>
          </c:dPt>
          <c:dPt>
            <c:idx val="32"/>
            <c:invertIfNegative val="0"/>
            <c:bubble3D val="0"/>
            <c:extLst>
              <c:ext xmlns:c16="http://schemas.microsoft.com/office/drawing/2014/chart" uri="{C3380CC4-5D6E-409C-BE32-E72D297353CC}">
                <c16:uniqueId val="{0000000F-CF83-4FDA-913A-3F4966EEF50B}"/>
              </c:ext>
            </c:extLst>
          </c:dPt>
          <c:dLbls>
            <c:dLbl>
              <c:idx val="23"/>
              <c:layout>
                <c:manualLayout>
                  <c:x val="4.383838383839168E-4"/>
                  <c:y val="2.197961333032423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F83-4FDA-913A-3F4966EEF50B}"/>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'F66'!$A$7:$A$39</c:f>
              <c:strCache>
                <c:ptCount val="33"/>
                <c:pt idx="0">
                  <c:v>Ciudad de México</c:v>
                </c:pt>
                <c:pt idx="1">
                  <c:v>Michoacán</c:v>
                </c:pt>
                <c:pt idx="2">
                  <c:v>Veracruz</c:v>
                </c:pt>
                <c:pt idx="3">
                  <c:v>Oaxaca</c:v>
                </c:pt>
                <c:pt idx="4">
                  <c:v>Guerrero</c:v>
                </c:pt>
                <c:pt idx="5">
                  <c:v>Puebla</c:v>
                </c:pt>
                <c:pt idx="6">
                  <c:v>San Luis Potosí</c:v>
                </c:pt>
                <c:pt idx="7">
                  <c:v>Estado de México</c:v>
                </c:pt>
                <c:pt idx="8">
                  <c:v>Tamaulipas</c:v>
                </c:pt>
                <c:pt idx="9">
                  <c:v>Morelos</c:v>
                </c:pt>
                <c:pt idx="10">
                  <c:v>Sonora</c:v>
                </c:pt>
                <c:pt idx="11">
                  <c:v>Jalisco</c:v>
                </c:pt>
                <c:pt idx="12">
                  <c:v>Chihuahua</c:v>
                </c:pt>
                <c:pt idx="13">
                  <c:v>Nacional</c:v>
                </c:pt>
                <c:pt idx="14">
                  <c:v>Colima</c:v>
                </c:pt>
                <c:pt idx="15">
                  <c:v>Aguascalientes</c:v>
                </c:pt>
                <c:pt idx="16">
                  <c:v>Guanajuato</c:v>
                </c:pt>
                <c:pt idx="17">
                  <c:v>Tlaxcala</c:v>
                </c:pt>
                <c:pt idx="18">
                  <c:v>Sinaloa</c:v>
                </c:pt>
                <c:pt idx="19">
                  <c:v>Zacatecas</c:v>
                </c:pt>
                <c:pt idx="20">
                  <c:v>Coahuila</c:v>
                </c:pt>
                <c:pt idx="21">
                  <c:v>Chiapas</c:v>
                </c:pt>
                <c:pt idx="22">
                  <c:v>Campeche</c:v>
                </c:pt>
                <c:pt idx="23">
                  <c:v>Nuevo León</c:v>
                </c:pt>
                <c:pt idx="24">
                  <c:v>Durango</c:v>
                </c:pt>
                <c:pt idx="25">
                  <c:v>Querétaro</c:v>
                </c:pt>
                <c:pt idx="26">
                  <c:v>Baja California</c:v>
                </c:pt>
                <c:pt idx="27">
                  <c:v>Yucatán</c:v>
                </c:pt>
                <c:pt idx="28">
                  <c:v>Hidalgo</c:v>
                </c:pt>
                <c:pt idx="29">
                  <c:v>Nayarit</c:v>
                </c:pt>
                <c:pt idx="30">
                  <c:v>Baja California Sur</c:v>
                </c:pt>
                <c:pt idx="31">
                  <c:v>Tabasco</c:v>
                </c:pt>
                <c:pt idx="32">
                  <c:v>Quintana Roo</c:v>
                </c:pt>
              </c:strCache>
            </c:strRef>
          </c:cat>
          <c:val>
            <c:numRef>
              <c:f>'F66'!$E$7:$E$39</c:f>
              <c:numCache>
                <c:formatCode>0.00%</c:formatCode>
                <c:ptCount val="33"/>
                <c:pt idx="0">
                  <c:v>7.9426845945216318E-3</c:v>
                </c:pt>
                <c:pt idx="1">
                  <c:v>1.5909348047449479E-2</c:v>
                </c:pt>
                <c:pt idx="2">
                  <c:v>1.5941037468573338E-2</c:v>
                </c:pt>
                <c:pt idx="3">
                  <c:v>1.5975657977220337E-2</c:v>
                </c:pt>
                <c:pt idx="4">
                  <c:v>1.6700752145346831E-2</c:v>
                </c:pt>
                <c:pt idx="5">
                  <c:v>2.8583124842468832E-2</c:v>
                </c:pt>
                <c:pt idx="6">
                  <c:v>2.9517791638585811E-2</c:v>
                </c:pt>
                <c:pt idx="7">
                  <c:v>3.4757890256983615E-2</c:v>
                </c:pt>
                <c:pt idx="8">
                  <c:v>3.5059105323725026E-2</c:v>
                </c:pt>
                <c:pt idx="9">
                  <c:v>3.5934566908018217E-2</c:v>
                </c:pt>
                <c:pt idx="10">
                  <c:v>3.9062235551373226E-2</c:v>
                </c:pt>
                <c:pt idx="11">
                  <c:v>3.9087217488455783E-2</c:v>
                </c:pt>
                <c:pt idx="12">
                  <c:v>4.0030199842837622E-2</c:v>
                </c:pt>
                <c:pt idx="13">
                  <c:v>4.3448789426108414E-2</c:v>
                </c:pt>
                <c:pt idx="14">
                  <c:v>4.4336571963140115E-2</c:v>
                </c:pt>
                <c:pt idx="15">
                  <c:v>4.4823344915593033E-2</c:v>
                </c:pt>
                <c:pt idx="16">
                  <c:v>4.5260983757044126E-2</c:v>
                </c:pt>
                <c:pt idx="17">
                  <c:v>4.5619440441286185E-2</c:v>
                </c:pt>
                <c:pt idx="18">
                  <c:v>4.780609603848851E-2</c:v>
                </c:pt>
                <c:pt idx="19">
                  <c:v>4.924242424242431E-2</c:v>
                </c:pt>
                <c:pt idx="20">
                  <c:v>5.1528724030616591E-2</c:v>
                </c:pt>
                <c:pt idx="21">
                  <c:v>5.6108666781103489E-2</c:v>
                </c:pt>
                <c:pt idx="22">
                  <c:v>5.6135791051439954E-2</c:v>
                </c:pt>
                <c:pt idx="23">
                  <c:v>5.963105540328284E-2</c:v>
                </c:pt>
                <c:pt idx="24">
                  <c:v>5.9850994407107727E-2</c:v>
                </c:pt>
                <c:pt idx="25">
                  <c:v>6.0161878472436925E-2</c:v>
                </c:pt>
                <c:pt idx="26">
                  <c:v>7.129110647841852E-2</c:v>
                </c:pt>
                <c:pt idx="27">
                  <c:v>8.2600813097461812E-2</c:v>
                </c:pt>
                <c:pt idx="28">
                  <c:v>8.6452025087509377E-2</c:v>
                </c:pt>
                <c:pt idx="29">
                  <c:v>9.6226300232009176E-2</c:v>
                </c:pt>
                <c:pt idx="30">
                  <c:v>0.12180872849731506</c:v>
                </c:pt>
                <c:pt idx="31">
                  <c:v>0.18623170669231959</c:v>
                </c:pt>
                <c:pt idx="32">
                  <c:v>0.19339556147678061</c:v>
                </c:pt>
              </c:numCache>
            </c:numRef>
          </c:val>
          <c:extLst>
            <c:ext xmlns:c16="http://schemas.microsoft.com/office/drawing/2014/chart" uri="{C3380CC4-5D6E-409C-BE32-E72D297353CC}">
              <c16:uniqueId val="{00000010-CF83-4FDA-913A-3F4966EEF50B}"/>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in val="-5.000000000000001E-2"/>
        </c:scaling>
        <c:delete val="0"/>
        <c:axPos val="b"/>
        <c:numFmt formatCode="0.0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8574362421119444E-2"/>
          <c:y val="3.6574510419939261E-2"/>
          <c:w val="0.87824170535495727"/>
          <c:h val="0.85054298879463819"/>
        </c:manualLayout>
      </c:layout>
      <c:barChart>
        <c:barDir val="col"/>
        <c:grouping val="clustered"/>
        <c:varyColors val="0"/>
        <c:ser>
          <c:idx val="0"/>
          <c:order val="0"/>
          <c:spPr>
            <a:solidFill>
              <a:srgbClr val="606868"/>
            </a:solidFill>
            <a:ln>
              <a:noFill/>
            </a:ln>
            <a:effectLst/>
          </c:spPr>
          <c:invertIfNegative val="0"/>
          <c:dPt>
            <c:idx val="20"/>
            <c:invertIfNegative val="0"/>
            <c:bubble3D val="0"/>
            <c:spPr>
              <a:solidFill>
                <a:srgbClr val="606868"/>
              </a:solidFill>
              <a:ln>
                <a:noFill/>
              </a:ln>
              <a:effectLst/>
            </c:spPr>
            <c:extLst>
              <c:ext xmlns:c16="http://schemas.microsoft.com/office/drawing/2014/chart" uri="{C3380CC4-5D6E-409C-BE32-E72D297353CC}">
                <c16:uniqueId val="{00000001-C426-407B-A33D-FC47AD30E1F2}"/>
              </c:ext>
            </c:extLst>
          </c:dPt>
          <c:dPt>
            <c:idx val="21"/>
            <c:invertIfNegative val="0"/>
            <c:bubble3D val="0"/>
            <c:spPr>
              <a:solidFill>
                <a:srgbClr val="FFC000"/>
              </a:solidFill>
              <a:ln>
                <a:noFill/>
              </a:ln>
              <a:effectLst/>
            </c:spPr>
            <c:extLst xmlns:c15="http://schemas.microsoft.com/office/drawing/2012/chart">
              <c:ext xmlns:c16="http://schemas.microsoft.com/office/drawing/2014/chart" uri="{C3380CC4-5D6E-409C-BE32-E72D297353CC}">
                <c16:uniqueId val="{00000003-C426-407B-A33D-FC47AD30E1F2}"/>
              </c:ext>
            </c:extLst>
          </c:dPt>
          <c:dPt>
            <c:idx val="22"/>
            <c:invertIfNegative val="0"/>
            <c:bubble3D val="0"/>
            <c:spPr>
              <a:solidFill>
                <a:srgbClr val="606868"/>
              </a:solidFill>
              <a:ln>
                <a:noFill/>
              </a:ln>
              <a:effectLst/>
            </c:spPr>
            <c:extLst>
              <c:ext xmlns:c16="http://schemas.microsoft.com/office/drawing/2014/chart" uri="{C3380CC4-5D6E-409C-BE32-E72D297353CC}">
                <c16:uniqueId val="{00000005-C426-407B-A33D-FC47AD30E1F2}"/>
              </c:ext>
            </c:extLst>
          </c:dPt>
          <c:dLbls>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26-407B-A33D-FC47AD30E1F2}"/>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26-407B-A33D-FC47AD30E1F2}"/>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426-407B-A33D-FC47AD30E1F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'F67'!$A$7:$A$28</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'F67'!$D$7:$D$28</c:f>
              <c:numCache>
                <c:formatCode>#,##0</c:formatCode>
                <c:ptCount val="22"/>
                <c:pt idx="0">
                  <c:v>60126</c:v>
                </c:pt>
                <c:pt idx="1">
                  <c:v>-10983</c:v>
                </c:pt>
                <c:pt idx="2">
                  <c:v>27051</c:v>
                </c:pt>
                <c:pt idx="3">
                  <c:v>15076</c:v>
                </c:pt>
                <c:pt idx="4">
                  <c:v>22875</c:v>
                </c:pt>
                <c:pt idx="5">
                  <c:v>36435</c:v>
                </c:pt>
                <c:pt idx="6">
                  <c:v>61993</c:v>
                </c:pt>
                <c:pt idx="7">
                  <c:v>62938</c:v>
                </c:pt>
                <c:pt idx="8">
                  <c:v>33644</c:v>
                </c:pt>
                <c:pt idx="9">
                  <c:v>6074</c:v>
                </c:pt>
                <c:pt idx="10">
                  <c:v>60015</c:v>
                </c:pt>
                <c:pt idx="11">
                  <c:v>54388</c:v>
                </c:pt>
                <c:pt idx="12">
                  <c:v>41372</c:v>
                </c:pt>
                <c:pt idx="13">
                  <c:v>53861</c:v>
                </c:pt>
                <c:pt idx="14">
                  <c:v>65802</c:v>
                </c:pt>
                <c:pt idx="15">
                  <c:v>67107</c:v>
                </c:pt>
                <c:pt idx="16">
                  <c:v>92137</c:v>
                </c:pt>
                <c:pt idx="17">
                  <c:v>103789</c:v>
                </c:pt>
                <c:pt idx="18">
                  <c:v>65050</c:v>
                </c:pt>
                <c:pt idx="19">
                  <c:v>67691</c:v>
                </c:pt>
                <c:pt idx="20">
                  <c:v>-24365</c:v>
                </c:pt>
                <c:pt idx="21">
                  <c:v>77868</c:v>
                </c:pt>
              </c:numCache>
            </c:numRef>
          </c:val>
          <c:extLst xmlns:c15="http://schemas.microsoft.com/office/drawing/2012/chart">
            <c:ext xmlns:c16="http://schemas.microsoft.com/office/drawing/2014/chart" uri="{C3380CC4-5D6E-409C-BE32-E72D297353CC}">
              <c16:uniqueId val="{00000007-C426-407B-A33D-FC47AD30E1F2}"/>
            </c:ext>
          </c:extLst>
        </c:ser>
        <c:dLbls>
          <c:showLegendKey val="0"/>
          <c:showVal val="0"/>
          <c:showCatName val="0"/>
          <c:showSerName val="0"/>
          <c:showPercent val="0"/>
          <c:showBubbleSize val="0"/>
        </c:dLbls>
        <c:gapWidth val="100"/>
        <c:overlap val="-27"/>
        <c:axId val="1044753784"/>
        <c:axId val="1044754440"/>
        <c:extLst/>
      </c:barChart>
      <c:catAx>
        <c:axId val="1044753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Algn val="ctr"/>
        <c:lblOffset val="100"/>
        <c:noMultiLvlLbl val="0"/>
      </c:catAx>
      <c:valAx>
        <c:axId val="1044754440"/>
        <c:scaling>
          <c:orientation val="minMax"/>
          <c:max val="105000"/>
          <c:min val="-300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w="25400">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2"/>
            <c:invertIfNegative val="0"/>
            <c:bubble3D val="0"/>
            <c:spPr>
              <a:solidFill>
                <a:srgbClr val="606868"/>
              </a:solidFill>
              <a:ln>
                <a:noFill/>
              </a:ln>
              <a:effectLst/>
            </c:spPr>
            <c:extLst>
              <c:ext xmlns:c16="http://schemas.microsoft.com/office/drawing/2014/chart" uri="{C3380CC4-5D6E-409C-BE32-E72D297353CC}">
                <c16:uniqueId val="{00000001-4E02-4D54-845A-746E09A63640}"/>
              </c:ext>
            </c:extLst>
          </c:dPt>
          <c:dPt>
            <c:idx val="3"/>
            <c:invertIfNegative val="0"/>
            <c:bubble3D val="0"/>
            <c:spPr>
              <a:solidFill>
                <a:srgbClr val="606868"/>
              </a:solidFill>
              <a:ln>
                <a:noFill/>
              </a:ln>
              <a:effectLst/>
            </c:spPr>
            <c:extLst>
              <c:ext xmlns:c16="http://schemas.microsoft.com/office/drawing/2014/chart" uri="{C3380CC4-5D6E-409C-BE32-E72D297353CC}">
                <c16:uniqueId val="{00000003-4E02-4D54-845A-746E09A63640}"/>
              </c:ext>
            </c:extLst>
          </c:dPt>
          <c:dPt>
            <c:idx val="5"/>
            <c:invertIfNegative val="0"/>
            <c:bubble3D val="0"/>
            <c:spPr>
              <a:solidFill>
                <a:srgbClr val="606868"/>
              </a:solidFill>
              <a:ln>
                <a:noFill/>
              </a:ln>
              <a:effectLst/>
            </c:spPr>
            <c:extLst>
              <c:ext xmlns:c16="http://schemas.microsoft.com/office/drawing/2014/chart" uri="{C3380CC4-5D6E-409C-BE32-E72D297353CC}">
                <c16:uniqueId val="{00000005-4E02-4D54-845A-746E09A63640}"/>
              </c:ext>
            </c:extLst>
          </c:dPt>
          <c:dPt>
            <c:idx val="6"/>
            <c:invertIfNegative val="0"/>
            <c:bubble3D val="0"/>
            <c:spPr>
              <a:solidFill>
                <a:srgbClr val="606868"/>
              </a:solidFill>
              <a:ln>
                <a:noFill/>
              </a:ln>
              <a:effectLst/>
            </c:spPr>
            <c:extLst>
              <c:ext xmlns:c16="http://schemas.microsoft.com/office/drawing/2014/chart" uri="{C3380CC4-5D6E-409C-BE32-E72D297353CC}">
                <c16:uniqueId val="{00000007-4E02-4D54-845A-746E09A63640}"/>
              </c:ext>
            </c:extLst>
          </c:dPt>
          <c:dPt>
            <c:idx val="10"/>
            <c:invertIfNegative val="0"/>
            <c:bubble3D val="0"/>
            <c:spPr>
              <a:solidFill>
                <a:srgbClr val="606868"/>
              </a:solidFill>
              <a:ln>
                <a:noFill/>
              </a:ln>
              <a:effectLst/>
            </c:spPr>
            <c:extLst>
              <c:ext xmlns:c16="http://schemas.microsoft.com/office/drawing/2014/chart" uri="{C3380CC4-5D6E-409C-BE32-E72D297353CC}">
                <c16:uniqueId val="{00000009-4E02-4D54-845A-746E09A63640}"/>
              </c:ext>
            </c:extLst>
          </c:dPt>
          <c:dPt>
            <c:idx val="11"/>
            <c:invertIfNegative val="0"/>
            <c:bubble3D val="0"/>
            <c:spPr>
              <a:solidFill>
                <a:srgbClr val="606868"/>
              </a:solidFill>
              <a:ln>
                <a:noFill/>
              </a:ln>
              <a:effectLst/>
            </c:spPr>
            <c:extLst>
              <c:ext xmlns:c16="http://schemas.microsoft.com/office/drawing/2014/chart" uri="{C3380CC4-5D6E-409C-BE32-E72D297353CC}">
                <c16:uniqueId val="{0000000B-4E02-4D54-845A-746E09A63640}"/>
              </c:ext>
            </c:extLst>
          </c:dPt>
          <c:dPt>
            <c:idx val="14"/>
            <c:invertIfNegative val="0"/>
            <c:bubble3D val="0"/>
            <c:spPr>
              <a:solidFill>
                <a:srgbClr val="606868"/>
              </a:solidFill>
              <a:ln>
                <a:noFill/>
              </a:ln>
              <a:effectLst/>
            </c:spPr>
            <c:extLst>
              <c:ext xmlns:c16="http://schemas.microsoft.com/office/drawing/2014/chart" uri="{C3380CC4-5D6E-409C-BE32-E72D297353CC}">
                <c16:uniqueId val="{0000000D-4E02-4D54-845A-746E09A63640}"/>
              </c:ext>
            </c:extLst>
          </c:dPt>
          <c:dPt>
            <c:idx val="24"/>
            <c:invertIfNegative val="0"/>
            <c:bubble3D val="0"/>
            <c:spPr>
              <a:solidFill>
                <a:srgbClr val="606868"/>
              </a:solidFill>
              <a:ln>
                <a:noFill/>
              </a:ln>
              <a:effectLst/>
            </c:spPr>
            <c:extLst>
              <c:ext xmlns:c16="http://schemas.microsoft.com/office/drawing/2014/chart" uri="{C3380CC4-5D6E-409C-BE32-E72D297353CC}">
                <c16:uniqueId val="{0000000F-4E02-4D54-845A-746E09A63640}"/>
              </c:ext>
            </c:extLst>
          </c:dPt>
          <c:dPt>
            <c:idx val="28"/>
            <c:invertIfNegative val="0"/>
            <c:bubble3D val="0"/>
            <c:spPr>
              <a:solidFill>
                <a:srgbClr val="606868"/>
              </a:solidFill>
              <a:ln>
                <a:noFill/>
              </a:ln>
              <a:effectLst/>
            </c:spPr>
            <c:extLst>
              <c:ext xmlns:c16="http://schemas.microsoft.com/office/drawing/2014/chart" uri="{C3380CC4-5D6E-409C-BE32-E72D297353CC}">
                <c16:uniqueId val="{00000011-4E02-4D54-845A-746E09A63640}"/>
              </c:ext>
            </c:extLst>
          </c:dPt>
          <c:dPt>
            <c:idx val="29"/>
            <c:invertIfNegative val="0"/>
            <c:bubble3D val="0"/>
            <c:spPr>
              <a:solidFill>
                <a:srgbClr val="FFC000"/>
              </a:solidFill>
              <a:ln>
                <a:noFill/>
              </a:ln>
              <a:effectLst/>
            </c:spPr>
            <c:extLst>
              <c:ext xmlns:c16="http://schemas.microsoft.com/office/drawing/2014/chart" uri="{C3380CC4-5D6E-409C-BE32-E72D297353CC}">
                <c16:uniqueId val="{00000013-4E02-4D54-845A-746E09A63640}"/>
              </c:ext>
            </c:extLst>
          </c:dPt>
          <c:dPt>
            <c:idx val="30"/>
            <c:invertIfNegative val="0"/>
            <c:bubble3D val="0"/>
            <c:spPr>
              <a:solidFill>
                <a:srgbClr val="606868"/>
              </a:solidFill>
              <a:ln>
                <a:noFill/>
              </a:ln>
              <a:effectLst/>
            </c:spPr>
            <c:extLst>
              <c:ext xmlns:c16="http://schemas.microsoft.com/office/drawing/2014/chart" uri="{C3380CC4-5D6E-409C-BE32-E72D297353CC}">
                <c16:uniqueId val="{00000015-4E02-4D54-845A-746E09A63640}"/>
              </c:ext>
            </c:extLst>
          </c:dPt>
          <c:dPt>
            <c:idx val="31"/>
            <c:invertIfNegative val="0"/>
            <c:bubble3D val="0"/>
            <c:spPr>
              <a:solidFill>
                <a:srgbClr val="606868"/>
              </a:solidFill>
              <a:ln>
                <a:noFill/>
              </a:ln>
              <a:effectLst/>
            </c:spPr>
            <c:extLst>
              <c:ext xmlns:c16="http://schemas.microsoft.com/office/drawing/2014/chart" uri="{C3380CC4-5D6E-409C-BE32-E72D297353CC}">
                <c16:uniqueId val="{00000017-4E02-4D54-845A-746E09A63640}"/>
              </c:ext>
            </c:extLst>
          </c:dPt>
          <c:dLbls>
            <c:dLbl>
              <c:idx val="0"/>
              <c:layout>
                <c:manualLayout>
                  <c:x val="-7.259259259259219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4E02-4D54-845A-746E09A6364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'F68'!$A$7:$A$38</c:f>
              <c:strCache>
                <c:ptCount val="32"/>
                <c:pt idx="0">
                  <c:v>Veracruz</c:v>
                </c:pt>
                <c:pt idx="1">
                  <c:v>Oaxaca</c:v>
                </c:pt>
                <c:pt idx="2">
                  <c:v>Guerrero</c:v>
                </c:pt>
                <c:pt idx="3">
                  <c:v>Michoacán</c:v>
                </c:pt>
                <c:pt idx="4">
                  <c:v>Colima</c:v>
                </c:pt>
                <c:pt idx="5">
                  <c:v>Tlaxcala</c:v>
                </c:pt>
                <c:pt idx="6">
                  <c:v>Campeche</c:v>
                </c:pt>
                <c:pt idx="7">
                  <c:v>Morelos</c:v>
                </c:pt>
                <c:pt idx="8">
                  <c:v>Zacatecas</c:v>
                </c:pt>
                <c:pt idx="9">
                  <c:v>Chiapas</c:v>
                </c:pt>
                <c:pt idx="10">
                  <c:v>Nayarit</c:v>
                </c:pt>
                <c:pt idx="11">
                  <c:v>San Luis Potosí</c:v>
                </c:pt>
                <c:pt idx="12">
                  <c:v>Sinaloa</c:v>
                </c:pt>
                <c:pt idx="13">
                  <c:v>Durango</c:v>
                </c:pt>
                <c:pt idx="14">
                  <c:v>Puebla</c:v>
                </c:pt>
                <c:pt idx="15">
                  <c:v>Aguascalientes</c:v>
                </c:pt>
                <c:pt idx="16">
                  <c:v>Hidalgo</c:v>
                </c:pt>
                <c:pt idx="17">
                  <c:v>Baja California Sur</c:v>
                </c:pt>
                <c:pt idx="18">
                  <c:v>Yucatán</c:v>
                </c:pt>
                <c:pt idx="19">
                  <c:v>Tabasco</c:v>
                </c:pt>
                <c:pt idx="20">
                  <c:v>Tamaulipas</c:v>
                </c:pt>
                <c:pt idx="21">
                  <c:v>Sonora</c:v>
                </c:pt>
                <c:pt idx="22">
                  <c:v>Querétaro</c:v>
                </c:pt>
                <c:pt idx="23">
                  <c:v>Chihuahua</c:v>
                </c:pt>
                <c:pt idx="24">
                  <c:v>Coahuila</c:v>
                </c:pt>
                <c:pt idx="25">
                  <c:v>Guanajuato</c:v>
                </c:pt>
                <c:pt idx="26">
                  <c:v>Ciudad de México</c:v>
                </c:pt>
                <c:pt idx="27">
                  <c:v>Quintana Roo</c:v>
                </c:pt>
                <c:pt idx="28">
                  <c:v>Estado de México</c:v>
                </c:pt>
                <c:pt idx="29">
                  <c:v>Jalisco</c:v>
                </c:pt>
                <c:pt idx="30">
                  <c:v>Baja California</c:v>
                </c:pt>
                <c:pt idx="31">
                  <c:v>Nuevo León</c:v>
                </c:pt>
              </c:strCache>
            </c:strRef>
          </c:cat>
          <c:val>
            <c:numRef>
              <c:f>'F68'!$D$7:$D$38</c:f>
              <c:numCache>
                <c:formatCode>#,##0</c:formatCode>
                <c:ptCount val="32"/>
                <c:pt idx="0">
                  <c:v>955</c:v>
                </c:pt>
                <c:pt idx="1">
                  <c:v>2152</c:v>
                </c:pt>
                <c:pt idx="2">
                  <c:v>2866</c:v>
                </c:pt>
                <c:pt idx="3">
                  <c:v>5314</c:v>
                </c:pt>
                <c:pt idx="4">
                  <c:v>5831</c:v>
                </c:pt>
                <c:pt idx="5">
                  <c:v>6148</c:v>
                </c:pt>
                <c:pt idx="6">
                  <c:v>6738</c:v>
                </c:pt>
                <c:pt idx="7">
                  <c:v>7157</c:v>
                </c:pt>
                <c:pt idx="8">
                  <c:v>9867</c:v>
                </c:pt>
                <c:pt idx="9">
                  <c:v>12332</c:v>
                </c:pt>
                <c:pt idx="10">
                  <c:v>12588</c:v>
                </c:pt>
                <c:pt idx="11">
                  <c:v>14725</c:v>
                </c:pt>
                <c:pt idx="12">
                  <c:v>14887</c:v>
                </c:pt>
                <c:pt idx="13">
                  <c:v>16499</c:v>
                </c:pt>
                <c:pt idx="14">
                  <c:v>17821</c:v>
                </c:pt>
                <c:pt idx="15">
                  <c:v>18363</c:v>
                </c:pt>
                <c:pt idx="16">
                  <c:v>22978</c:v>
                </c:pt>
                <c:pt idx="17">
                  <c:v>27093</c:v>
                </c:pt>
                <c:pt idx="18">
                  <c:v>29661</c:v>
                </c:pt>
                <c:pt idx="19">
                  <c:v>34183</c:v>
                </c:pt>
                <c:pt idx="20">
                  <c:v>34428</c:v>
                </c:pt>
                <c:pt idx="21">
                  <c:v>38296</c:v>
                </c:pt>
                <c:pt idx="22">
                  <c:v>38590</c:v>
                </c:pt>
                <c:pt idx="23">
                  <c:v>41392</c:v>
                </c:pt>
                <c:pt idx="24">
                  <c:v>42631</c:v>
                </c:pt>
                <c:pt idx="25">
                  <c:v>51404</c:v>
                </c:pt>
                <c:pt idx="26">
                  <c:v>64966</c:v>
                </c:pt>
                <c:pt idx="27">
                  <c:v>65972</c:v>
                </c:pt>
                <c:pt idx="28">
                  <c:v>74504</c:v>
                </c:pt>
                <c:pt idx="29">
                  <c:v>77868</c:v>
                </c:pt>
                <c:pt idx="30">
                  <c:v>85641</c:v>
                </c:pt>
                <c:pt idx="31">
                  <c:v>110005</c:v>
                </c:pt>
              </c:numCache>
            </c:numRef>
          </c:val>
          <c:extLst>
            <c:ext xmlns:c16="http://schemas.microsoft.com/office/drawing/2014/chart" uri="{C3380CC4-5D6E-409C-BE32-E72D297353CC}">
              <c16:uniqueId val="{00000019-4E02-4D54-845A-746E09A63640}"/>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115000"/>
          <c:min val="0"/>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6"/>
            <c:invertIfNegative val="0"/>
            <c:bubble3D val="0"/>
            <c:extLst>
              <c:ext xmlns:c16="http://schemas.microsoft.com/office/drawing/2014/chart" uri="{C3380CC4-5D6E-409C-BE32-E72D297353CC}">
                <c16:uniqueId val="{00000000-CA8F-472F-9E9B-FF6E423BEB42}"/>
              </c:ext>
            </c:extLst>
          </c:dPt>
          <c:dPt>
            <c:idx val="10"/>
            <c:invertIfNegative val="0"/>
            <c:bubble3D val="0"/>
            <c:extLst>
              <c:ext xmlns:c16="http://schemas.microsoft.com/office/drawing/2014/chart" uri="{C3380CC4-5D6E-409C-BE32-E72D297353CC}">
                <c16:uniqueId val="{00000001-CA8F-472F-9E9B-FF6E423BEB42}"/>
              </c:ext>
            </c:extLst>
          </c:dPt>
          <c:dPt>
            <c:idx val="11"/>
            <c:invertIfNegative val="0"/>
            <c:bubble3D val="0"/>
            <c:extLst>
              <c:ext xmlns:c16="http://schemas.microsoft.com/office/drawing/2014/chart" uri="{C3380CC4-5D6E-409C-BE32-E72D297353CC}">
                <c16:uniqueId val="{00000002-CA8F-472F-9E9B-FF6E423BEB42}"/>
              </c:ext>
            </c:extLst>
          </c:dPt>
          <c:dPt>
            <c:idx val="12"/>
            <c:invertIfNegative val="0"/>
            <c:bubble3D val="0"/>
            <c:spPr>
              <a:solidFill>
                <a:srgbClr val="C00000"/>
              </a:solidFill>
              <a:ln>
                <a:noFill/>
              </a:ln>
              <a:effectLst/>
            </c:spPr>
            <c:extLst>
              <c:ext xmlns:c16="http://schemas.microsoft.com/office/drawing/2014/chart" uri="{C3380CC4-5D6E-409C-BE32-E72D297353CC}">
                <c16:uniqueId val="{00000004-CA8F-472F-9E9B-FF6E423BEB42}"/>
              </c:ext>
            </c:extLst>
          </c:dPt>
          <c:dPt>
            <c:idx val="13"/>
            <c:invertIfNegative val="0"/>
            <c:bubble3D val="0"/>
            <c:extLst>
              <c:ext xmlns:c16="http://schemas.microsoft.com/office/drawing/2014/chart" uri="{C3380CC4-5D6E-409C-BE32-E72D297353CC}">
                <c16:uniqueId val="{00000005-CA8F-472F-9E9B-FF6E423BEB42}"/>
              </c:ext>
            </c:extLst>
          </c:dPt>
          <c:dPt>
            <c:idx val="15"/>
            <c:invertIfNegative val="0"/>
            <c:bubble3D val="0"/>
            <c:spPr>
              <a:solidFill>
                <a:srgbClr val="FFC000"/>
              </a:solidFill>
              <a:ln>
                <a:noFill/>
              </a:ln>
              <a:effectLst/>
            </c:spPr>
            <c:extLst>
              <c:ext xmlns:c16="http://schemas.microsoft.com/office/drawing/2014/chart" uri="{C3380CC4-5D6E-409C-BE32-E72D297353CC}">
                <c16:uniqueId val="{00000007-CA8F-472F-9E9B-FF6E423BEB42}"/>
              </c:ext>
            </c:extLst>
          </c:dPt>
          <c:dPt>
            <c:idx val="16"/>
            <c:invertIfNegative val="0"/>
            <c:bubble3D val="0"/>
            <c:extLst>
              <c:ext xmlns:c16="http://schemas.microsoft.com/office/drawing/2014/chart" uri="{C3380CC4-5D6E-409C-BE32-E72D297353CC}">
                <c16:uniqueId val="{00000008-CA8F-472F-9E9B-FF6E423BEB42}"/>
              </c:ext>
            </c:extLst>
          </c:dPt>
          <c:dPt>
            <c:idx val="17"/>
            <c:invertIfNegative val="0"/>
            <c:bubble3D val="0"/>
            <c:extLst>
              <c:ext xmlns:c16="http://schemas.microsoft.com/office/drawing/2014/chart" uri="{C3380CC4-5D6E-409C-BE32-E72D297353CC}">
                <c16:uniqueId val="{00000009-CA8F-472F-9E9B-FF6E423BEB42}"/>
              </c:ext>
            </c:extLst>
          </c:dPt>
          <c:dPt>
            <c:idx val="18"/>
            <c:invertIfNegative val="0"/>
            <c:bubble3D val="0"/>
            <c:extLst>
              <c:ext xmlns:c16="http://schemas.microsoft.com/office/drawing/2014/chart" uri="{C3380CC4-5D6E-409C-BE32-E72D297353CC}">
                <c16:uniqueId val="{0000000A-CA8F-472F-9E9B-FF6E423BEB42}"/>
              </c:ext>
            </c:extLst>
          </c:dPt>
          <c:dPt>
            <c:idx val="21"/>
            <c:invertIfNegative val="0"/>
            <c:bubble3D val="0"/>
            <c:extLst>
              <c:ext xmlns:c16="http://schemas.microsoft.com/office/drawing/2014/chart" uri="{C3380CC4-5D6E-409C-BE32-E72D297353CC}">
                <c16:uniqueId val="{0000000B-CA8F-472F-9E9B-FF6E423BEB42}"/>
              </c:ext>
            </c:extLst>
          </c:dPt>
          <c:dPt>
            <c:idx val="22"/>
            <c:invertIfNegative val="0"/>
            <c:bubble3D val="0"/>
            <c:extLst>
              <c:ext xmlns:c16="http://schemas.microsoft.com/office/drawing/2014/chart" uri="{C3380CC4-5D6E-409C-BE32-E72D297353CC}">
                <c16:uniqueId val="{0000000C-CA8F-472F-9E9B-FF6E423BEB42}"/>
              </c:ext>
            </c:extLst>
          </c:dPt>
          <c:dPt>
            <c:idx val="23"/>
            <c:invertIfNegative val="0"/>
            <c:bubble3D val="0"/>
            <c:extLst>
              <c:ext xmlns:c16="http://schemas.microsoft.com/office/drawing/2014/chart" uri="{C3380CC4-5D6E-409C-BE32-E72D297353CC}">
                <c16:uniqueId val="{0000000D-CA8F-472F-9E9B-FF6E423BEB42}"/>
              </c:ext>
            </c:extLst>
          </c:dPt>
          <c:dPt>
            <c:idx val="32"/>
            <c:invertIfNegative val="0"/>
            <c:bubble3D val="0"/>
            <c:extLst>
              <c:ext xmlns:c16="http://schemas.microsoft.com/office/drawing/2014/chart" uri="{C3380CC4-5D6E-409C-BE32-E72D297353CC}">
                <c16:uniqueId val="{0000000E-CA8F-472F-9E9B-FF6E423BEB42}"/>
              </c:ext>
            </c:extLst>
          </c:dPt>
          <c:dLbls>
            <c:dLbl>
              <c:idx val="0"/>
              <c:layout>
                <c:manualLayout>
                  <c:x val="-4.2759259259259261E-3"/>
                  <c:y val="-2.388475137290478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A8F-472F-9E9B-FF6E423BEB42}"/>
                </c:ext>
              </c:extLst>
            </c:dLbl>
            <c:dLbl>
              <c:idx val="23"/>
              <c:layout>
                <c:manualLayout>
                  <c:x val="2.5764309764309762E-3"/>
                  <c:y val="-1.9051380425788009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A8F-472F-9E9B-FF6E423BEB42}"/>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'F69'!$A$7:$A$39</c:f>
              <c:strCache>
                <c:ptCount val="33"/>
                <c:pt idx="0">
                  <c:v>Veracruz</c:v>
                </c:pt>
                <c:pt idx="1">
                  <c:v>Oaxaca</c:v>
                </c:pt>
                <c:pt idx="2">
                  <c:v>Michoacán</c:v>
                </c:pt>
                <c:pt idx="3">
                  <c:v>Guerrero</c:v>
                </c:pt>
                <c:pt idx="4">
                  <c:v>Ciudad de México</c:v>
                </c:pt>
                <c:pt idx="5">
                  <c:v>Sinaloa</c:v>
                </c:pt>
                <c:pt idx="6">
                  <c:v>Puebla</c:v>
                </c:pt>
                <c:pt idx="7">
                  <c:v>San Luis Potosí</c:v>
                </c:pt>
                <c:pt idx="8">
                  <c:v>Morelos</c:v>
                </c:pt>
                <c:pt idx="9">
                  <c:v>Colima</c:v>
                </c:pt>
                <c:pt idx="10">
                  <c:v>Jalisco</c:v>
                </c:pt>
                <c:pt idx="11">
                  <c:v>Chihuahua</c:v>
                </c:pt>
                <c:pt idx="12">
                  <c:v>Estado de México</c:v>
                </c:pt>
                <c:pt idx="13">
                  <c:v>Nacional</c:v>
                </c:pt>
                <c:pt idx="14">
                  <c:v>Tamaulipas</c:v>
                </c:pt>
                <c:pt idx="15">
                  <c:v>Zacatecas</c:v>
                </c:pt>
                <c:pt idx="16">
                  <c:v>Guanajuato</c:v>
                </c:pt>
                <c:pt idx="17">
                  <c:v>Campeche</c:v>
                </c:pt>
                <c:pt idx="18">
                  <c:v>Chiapas</c:v>
                </c:pt>
                <c:pt idx="19">
                  <c:v>Coahuila</c:v>
                </c:pt>
                <c:pt idx="20">
                  <c:v>Aguascalientes</c:v>
                </c:pt>
                <c:pt idx="21">
                  <c:v>Tlaxcala</c:v>
                </c:pt>
                <c:pt idx="22">
                  <c:v>Querétaro</c:v>
                </c:pt>
                <c:pt idx="23">
                  <c:v>Sonora</c:v>
                </c:pt>
                <c:pt idx="24">
                  <c:v>Nuevo León</c:v>
                </c:pt>
                <c:pt idx="25">
                  <c:v>Durango</c:v>
                </c:pt>
                <c:pt idx="26">
                  <c:v>Yucatán</c:v>
                </c:pt>
                <c:pt idx="27">
                  <c:v>Nayarit</c:v>
                </c:pt>
                <c:pt idx="28">
                  <c:v>Baja California</c:v>
                </c:pt>
                <c:pt idx="29">
                  <c:v>Hidalgo</c:v>
                </c:pt>
                <c:pt idx="30">
                  <c:v>Baja California Sur</c:v>
                </c:pt>
                <c:pt idx="31">
                  <c:v>Quintana Roo</c:v>
                </c:pt>
                <c:pt idx="32">
                  <c:v>Tabasco</c:v>
                </c:pt>
              </c:strCache>
            </c:strRef>
          </c:cat>
          <c:val>
            <c:numRef>
              <c:f>'F69'!$D$7:$D$39</c:f>
              <c:numCache>
                <c:formatCode>0.00%</c:formatCode>
                <c:ptCount val="33"/>
                <c:pt idx="0">
                  <c:v>1.3168817343676142E-3</c:v>
                </c:pt>
                <c:pt idx="1">
                  <c:v>1.0319412675806383E-2</c:v>
                </c:pt>
                <c:pt idx="2">
                  <c:v>1.1512081836733801E-2</c:v>
                </c:pt>
                <c:pt idx="3">
                  <c:v>1.9527018280177888E-2</c:v>
                </c:pt>
                <c:pt idx="4">
                  <c:v>2.0010047220705207E-2</c:v>
                </c:pt>
                <c:pt idx="5">
                  <c:v>2.6112962638133563E-2</c:v>
                </c:pt>
                <c:pt idx="6">
                  <c:v>3.019336562588415E-2</c:v>
                </c:pt>
                <c:pt idx="7">
                  <c:v>3.3427846928837823E-2</c:v>
                </c:pt>
                <c:pt idx="8">
                  <c:v>3.4859820367447947E-2</c:v>
                </c:pt>
                <c:pt idx="9">
                  <c:v>4.2892346169406848E-2</c:v>
                </c:pt>
                <c:pt idx="10">
                  <c:v>4.3737049720647514E-2</c:v>
                </c:pt>
                <c:pt idx="11">
                  <c:v>4.5808183763947019E-2</c:v>
                </c:pt>
                <c:pt idx="12">
                  <c:v>4.6757436072837333E-2</c:v>
                </c:pt>
                <c:pt idx="13">
                  <c:v>5.0261377063267609E-2</c:v>
                </c:pt>
                <c:pt idx="14">
                  <c:v>5.1191311691864749E-2</c:v>
                </c:pt>
                <c:pt idx="15">
                  <c:v>5.274214239897379E-2</c:v>
                </c:pt>
                <c:pt idx="16">
                  <c:v>5.2808928740204486E-2</c:v>
                </c:pt>
                <c:pt idx="17">
                  <c:v>5.3590602158576583E-2</c:v>
                </c:pt>
                <c:pt idx="18">
                  <c:v>5.5684245223807105E-2</c:v>
                </c:pt>
                <c:pt idx="19">
                  <c:v>5.6280553894330287E-2</c:v>
                </c:pt>
                <c:pt idx="20">
                  <c:v>5.713014585096321E-2</c:v>
                </c:pt>
                <c:pt idx="21">
                  <c:v>6.2065275548421672E-2</c:v>
                </c:pt>
                <c:pt idx="22">
                  <c:v>6.4803122103255006E-2</c:v>
                </c:pt>
                <c:pt idx="23">
                  <c:v>6.6528153207930041E-2</c:v>
                </c:pt>
                <c:pt idx="24">
                  <c:v>6.8310854908750107E-2</c:v>
                </c:pt>
                <c:pt idx="25">
                  <c:v>6.8994212498327379E-2</c:v>
                </c:pt>
                <c:pt idx="26">
                  <c:v>8.1385872920491042E-2</c:v>
                </c:pt>
                <c:pt idx="27">
                  <c:v>8.421362483860384E-2</c:v>
                </c:pt>
                <c:pt idx="28">
                  <c:v>9.0704679434087332E-2</c:v>
                </c:pt>
                <c:pt idx="29">
                  <c:v>0.10516295269085907</c:v>
                </c:pt>
                <c:pt idx="30">
                  <c:v>0.1592656602708804</c:v>
                </c:pt>
                <c:pt idx="31">
                  <c:v>0.18035829986631424</c:v>
                </c:pt>
                <c:pt idx="32">
                  <c:v>0.19621383019636873</c:v>
                </c:pt>
              </c:numCache>
            </c:numRef>
          </c:val>
          <c:extLst>
            <c:ext xmlns:c16="http://schemas.microsoft.com/office/drawing/2014/chart" uri="{C3380CC4-5D6E-409C-BE32-E72D297353CC}">
              <c16:uniqueId val="{00000010-CA8F-472F-9E9B-FF6E423BEB42}"/>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in val="-3.0000000000000006E-2"/>
        </c:scaling>
        <c:delete val="0"/>
        <c:axPos val="b"/>
        <c:numFmt formatCode="0.0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tx>
            <c:strRef>
              <c:f>'F70'!$G$6</c:f>
              <c:strCache>
                <c:ptCount val="1"/>
                <c:pt idx="0">
                  <c:v>Permanentes</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'F70'!$A$8:$A$39</c:f>
              <c:strCache>
                <c:ptCount val="32"/>
                <c:pt idx="0">
                  <c:v>San Luis Potosí</c:v>
                </c:pt>
                <c:pt idx="1">
                  <c:v>Colima</c:v>
                </c:pt>
                <c:pt idx="2">
                  <c:v>Tlaxcala</c:v>
                </c:pt>
                <c:pt idx="3">
                  <c:v>Campeche</c:v>
                </c:pt>
                <c:pt idx="4">
                  <c:v>Aguascalientes</c:v>
                </c:pt>
                <c:pt idx="5">
                  <c:v>Oaxaca</c:v>
                </c:pt>
                <c:pt idx="6">
                  <c:v>Nayarit</c:v>
                </c:pt>
                <c:pt idx="7">
                  <c:v>Coahuila</c:v>
                </c:pt>
                <c:pt idx="8">
                  <c:v>Chiapas</c:v>
                </c:pt>
                <c:pt idx="9">
                  <c:v>Michoacán</c:v>
                </c:pt>
                <c:pt idx="10">
                  <c:v>Durango</c:v>
                </c:pt>
                <c:pt idx="11">
                  <c:v>Morelos</c:v>
                </c:pt>
                <c:pt idx="12">
                  <c:v>Puebla</c:v>
                </c:pt>
                <c:pt idx="13">
                  <c:v>Guerrero</c:v>
                </c:pt>
                <c:pt idx="14">
                  <c:v>Tamaulipas</c:v>
                </c:pt>
                <c:pt idx="15">
                  <c:v>Hidalgo</c:v>
                </c:pt>
                <c:pt idx="16">
                  <c:v>Tabasco</c:v>
                </c:pt>
                <c:pt idx="17">
                  <c:v>Baja California</c:v>
                </c:pt>
                <c:pt idx="18">
                  <c:v>Zacatecas</c:v>
                </c:pt>
                <c:pt idx="19">
                  <c:v>Querétaro</c:v>
                </c:pt>
                <c:pt idx="20">
                  <c:v>Chihuahua</c:v>
                </c:pt>
                <c:pt idx="21">
                  <c:v>Baja California Sur</c:v>
                </c:pt>
                <c:pt idx="22">
                  <c:v>Yucatán</c:v>
                </c:pt>
                <c:pt idx="23">
                  <c:v>Sonora</c:v>
                </c:pt>
                <c:pt idx="24">
                  <c:v>Veracruz</c:v>
                </c:pt>
                <c:pt idx="25">
                  <c:v>Guanajuato</c:v>
                </c:pt>
                <c:pt idx="26">
                  <c:v>Sinaloa</c:v>
                </c:pt>
                <c:pt idx="27">
                  <c:v>Quintana Roo</c:v>
                </c:pt>
                <c:pt idx="28">
                  <c:v>Jalisco</c:v>
                </c:pt>
                <c:pt idx="29">
                  <c:v>Nuevo León</c:v>
                </c:pt>
                <c:pt idx="30">
                  <c:v>Estado de México</c:v>
                </c:pt>
                <c:pt idx="31">
                  <c:v>Ciudad de México</c:v>
                </c:pt>
              </c:strCache>
            </c:strRef>
          </c:cat>
          <c:val>
            <c:numRef>
              <c:f>'F70'!$G$8:$G$39</c:f>
              <c:numCache>
                <c:formatCode>#,##0</c:formatCode>
                <c:ptCount val="32"/>
                <c:pt idx="0">
                  <c:v>-211</c:v>
                </c:pt>
                <c:pt idx="1">
                  <c:v>389</c:v>
                </c:pt>
                <c:pt idx="2">
                  <c:v>333</c:v>
                </c:pt>
                <c:pt idx="3">
                  <c:v>71</c:v>
                </c:pt>
                <c:pt idx="4">
                  <c:v>1012</c:v>
                </c:pt>
                <c:pt idx="5">
                  <c:v>561</c:v>
                </c:pt>
                <c:pt idx="6">
                  <c:v>540</c:v>
                </c:pt>
                <c:pt idx="7">
                  <c:v>1596</c:v>
                </c:pt>
                <c:pt idx="8">
                  <c:v>1663</c:v>
                </c:pt>
                <c:pt idx="9">
                  <c:v>1547</c:v>
                </c:pt>
                <c:pt idx="10">
                  <c:v>1047</c:v>
                </c:pt>
                <c:pt idx="11">
                  <c:v>1679</c:v>
                </c:pt>
                <c:pt idx="12">
                  <c:v>2204</c:v>
                </c:pt>
                <c:pt idx="13">
                  <c:v>1355</c:v>
                </c:pt>
                <c:pt idx="14">
                  <c:v>1983</c:v>
                </c:pt>
                <c:pt idx="15">
                  <c:v>2781</c:v>
                </c:pt>
                <c:pt idx="16">
                  <c:v>2220</c:v>
                </c:pt>
                <c:pt idx="17">
                  <c:v>4993</c:v>
                </c:pt>
                <c:pt idx="18">
                  <c:v>1838</c:v>
                </c:pt>
                <c:pt idx="19">
                  <c:v>2301</c:v>
                </c:pt>
                <c:pt idx="20">
                  <c:v>4966</c:v>
                </c:pt>
                <c:pt idx="21">
                  <c:v>2193</c:v>
                </c:pt>
                <c:pt idx="22">
                  <c:v>4714</c:v>
                </c:pt>
                <c:pt idx="23">
                  <c:v>2926</c:v>
                </c:pt>
                <c:pt idx="24">
                  <c:v>3560</c:v>
                </c:pt>
                <c:pt idx="25">
                  <c:v>6084</c:v>
                </c:pt>
                <c:pt idx="26">
                  <c:v>2426</c:v>
                </c:pt>
                <c:pt idx="27">
                  <c:v>4420</c:v>
                </c:pt>
                <c:pt idx="28">
                  <c:v>6448</c:v>
                </c:pt>
                <c:pt idx="29">
                  <c:v>12475</c:v>
                </c:pt>
                <c:pt idx="30">
                  <c:v>16541</c:v>
                </c:pt>
                <c:pt idx="31">
                  <c:v>15481</c:v>
                </c:pt>
              </c:numCache>
            </c:numRef>
          </c:val>
          <c:extLst>
            <c:ext xmlns:c16="http://schemas.microsoft.com/office/drawing/2014/chart" uri="{C3380CC4-5D6E-409C-BE32-E72D297353CC}">
              <c16:uniqueId val="{0000001B-B074-4EE2-8A19-F1633623E483}"/>
            </c:ext>
          </c:extLst>
        </c:ser>
        <c:ser>
          <c:idx val="1"/>
          <c:order val="1"/>
          <c:tx>
            <c:strRef>
              <c:f>'F70'!$H$6</c:f>
              <c:strCache>
                <c:ptCount val="1"/>
                <c:pt idx="0">
                  <c:v>Eventuales</c:v>
                </c:pt>
              </c:strCache>
            </c:strRef>
          </c:tx>
          <c:spPr>
            <a:solidFill>
              <a:srgbClr val="7C878E"/>
            </a:solidFill>
            <a:ln>
              <a:noFill/>
            </a:ln>
            <a:effectLst/>
          </c:spPr>
          <c:invertIfNegative val="0"/>
          <c:dLbls>
            <c:dLbl>
              <c:idx val="17"/>
              <c:tx>
                <c:rich>
                  <a:bodyPr/>
                  <a:lstStyle/>
                  <a:p>
                    <a:r>
                      <a:rPr lang="en-US"/>
                      <a:t>211</a:t>
                    </a:r>
                  </a:p>
                </c:rich>
              </c:tx>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B074-4EE2-8A19-F1633623E483}"/>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'F70'!$A$8:$A$39</c:f>
              <c:strCache>
                <c:ptCount val="32"/>
                <c:pt idx="0">
                  <c:v>San Luis Potosí</c:v>
                </c:pt>
                <c:pt idx="1">
                  <c:v>Colima</c:v>
                </c:pt>
                <c:pt idx="2">
                  <c:v>Tlaxcala</c:v>
                </c:pt>
                <c:pt idx="3">
                  <c:v>Campeche</c:v>
                </c:pt>
                <c:pt idx="4">
                  <c:v>Aguascalientes</c:v>
                </c:pt>
                <c:pt idx="5">
                  <c:v>Oaxaca</c:v>
                </c:pt>
                <c:pt idx="6">
                  <c:v>Nayarit</c:v>
                </c:pt>
                <c:pt idx="7">
                  <c:v>Coahuila</c:v>
                </c:pt>
                <c:pt idx="8">
                  <c:v>Chiapas</c:v>
                </c:pt>
                <c:pt idx="9">
                  <c:v>Michoacán</c:v>
                </c:pt>
                <c:pt idx="10">
                  <c:v>Durango</c:v>
                </c:pt>
                <c:pt idx="11">
                  <c:v>Morelos</c:v>
                </c:pt>
                <c:pt idx="12">
                  <c:v>Puebla</c:v>
                </c:pt>
                <c:pt idx="13">
                  <c:v>Guerrero</c:v>
                </c:pt>
                <c:pt idx="14">
                  <c:v>Tamaulipas</c:v>
                </c:pt>
                <c:pt idx="15">
                  <c:v>Hidalgo</c:v>
                </c:pt>
                <c:pt idx="16">
                  <c:v>Tabasco</c:v>
                </c:pt>
                <c:pt idx="17">
                  <c:v>Baja California</c:v>
                </c:pt>
                <c:pt idx="18">
                  <c:v>Zacatecas</c:v>
                </c:pt>
                <c:pt idx="19">
                  <c:v>Querétaro</c:v>
                </c:pt>
                <c:pt idx="20">
                  <c:v>Chihuahua</c:v>
                </c:pt>
                <c:pt idx="21">
                  <c:v>Baja California Sur</c:v>
                </c:pt>
                <c:pt idx="22">
                  <c:v>Yucatán</c:v>
                </c:pt>
                <c:pt idx="23">
                  <c:v>Sonora</c:v>
                </c:pt>
                <c:pt idx="24">
                  <c:v>Veracruz</c:v>
                </c:pt>
                <c:pt idx="25">
                  <c:v>Guanajuato</c:v>
                </c:pt>
                <c:pt idx="26">
                  <c:v>Sinaloa</c:v>
                </c:pt>
                <c:pt idx="27">
                  <c:v>Quintana Roo</c:v>
                </c:pt>
                <c:pt idx="28">
                  <c:v>Jalisco</c:v>
                </c:pt>
                <c:pt idx="29">
                  <c:v>Nuevo León</c:v>
                </c:pt>
                <c:pt idx="30">
                  <c:v>Estado de México</c:v>
                </c:pt>
                <c:pt idx="31">
                  <c:v>Ciudad de México</c:v>
                </c:pt>
              </c:strCache>
            </c:strRef>
          </c:cat>
          <c:val>
            <c:numRef>
              <c:f>'F70'!$H$8:$H$39</c:f>
              <c:numCache>
                <c:formatCode>#,##0</c:formatCode>
                <c:ptCount val="32"/>
                <c:pt idx="0">
                  <c:v>-1535</c:v>
                </c:pt>
                <c:pt idx="1">
                  <c:v>-703</c:v>
                </c:pt>
                <c:pt idx="2">
                  <c:v>97</c:v>
                </c:pt>
                <c:pt idx="3">
                  <c:v>583</c:v>
                </c:pt>
                <c:pt idx="4">
                  <c:v>-115</c:v>
                </c:pt>
                <c:pt idx="5">
                  <c:v>928</c:v>
                </c:pt>
                <c:pt idx="6">
                  <c:v>1269</c:v>
                </c:pt>
                <c:pt idx="7">
                  <c:v>380</c:v>
                </c:pt>
                <c:pt idx="8">
                  <c:v>384</c:v>
                </c:pt>
                <c:pt idx="9">
                  <c:v>627</c:v>
                </c:pt>
                <c:pt idx="10">
                  <c:v>1213</c:v>
                </c:pt>
                <c:pt idx="11">
                  <c:v>723</c:v>
                </c:pt>
                <c:pt idx="12">
                  <c:v>440</c:v>
                </c:pt>
                <c:pt idx="13">
                  <c:v>1496</c:v>
                </c:pt>
                <c:pt idx="14">
                  <c:v>993</c:v>
                </c:pt>
                <c:pt idx="15">
                  <c:v>233</c:v>
                </c:pt>
                <c:pt idx="16">
                  <c:v>1088</c:v>
                </c:pt>
                <c:pt idx="17">
                  <c:v>-1644</c:v>
                </c:pt>
                <c:pt idx="18">
                  <c:v>1668</c:v>
                </c:pt>
                <c:pt idx="19">
                  <c:v>2034</c:v>
                </c:pt>
                <c:pt idx="20">
                  <c:v>180</c:v>
                </c:pt>
                <c:pt idx="21">
                  <c:v>3238</c:v>
                </c:pt>
                <c:pt idx="22">
                  <c:v>942</c:v>
                </c:pt>
                <c:pt idx="23">
                  <c:v>3567</c:v>
                </c:pt>
                <c:pt idx="24">
                  <c:v>2936</c:v>
                </c:pt>
                <c:pt idx="25">
                  <c:v>3214</c:v>
                </c:pt>
                <c:pt idx="26">
                  <c:v>7060</c:v>
                </c:pt>
                <c:pt idx="27">
                  <c:v>5373</c:v>
                </c:pt>
                <c:pt idx="28">
                  <c:v>4056</c:v>
                </c:pt>
                <c:pt idx="29">
                  <c:v>2353</c:v>
                </c:pt>
                <c:pt idx="30">
                  <c:v>6482</c:v>
                </c:pt>
                <c:pt idx="31">
                  <c:v>10972</c:v>
                </c:pt>
              </c:numCache>
            </c:numRef>
          </c:val>
          <c:extLst>
            <c:ext xmlns:c16="http://schemas.microsoft.com/office/drawing/2014/chart" uri="{C3380CC4-5D6E-409C-BE32-E72D297353CC}">
              <c16:uniqueId val="{0000003B-B074-4EE2-8A19-F1633623E483}"/>
            </c:ext>
          </c:extLst>
        </c:ser>
        <c:dLbls>
          <c:showLegendKey val="0"/>
          <c:showVal val="0"/>
          <c:showCatName val="0"/>
          <c:showSerName val="0"/>
          <c:showPercent val="0"/>
          <c:showBubbleSize val="0"/>
        </c:dLbls>
        <c:gapWidth val="100"/>
        <c:overlap val="100"/>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ctr"/>
        <c:lblOffset val="100"/>
        <c:noMultiLvlLbl val="0"/>
      </c:catAx>
      <c:valAx>
        <c:axId val="271028992"/>
        <c:scaling>
          <c:orientation val="minMax"/>
          <c:max val="28000"/>
          <c:min val="-3500"/>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7C7C7C"/>
            </a:solidFill>
            <a:ln>
              <a:noFill/>
            </a:ln>
            <a:effectLst/>
          </c:spPr>
          <c:invertIfNegative val="0"/>
          <c:dPt>
            <c:idx val="0"/>
            <c:invertIfNegative val="0"/>
            <c:bubble3D val="0"/>
            <c:extLst>
              <c:ext xmlns:c16="http://schemas.microsoft.com/office/drawing/2014/chart" uri="{C3380CC4-5D6E-409C-BE32-E72D297353CC}">
                <c16:uniqueId val="{00000000-6912-490B-B91A-572D40D42858}"/>
              </c:ext>
            </c:extLst>
          </c:dPt>
          <c:dPt>
            <c:idx val="1"/>
            <c:invertIfNegative val="0"/>
            <c:bubble3D val="0"/>
            <c:extLst>
              <c:ext xmlns:c16="http://schemas.microsoft.com/office/drawing/2014/chart" uri="{C3380CC4-5D6E-409C-BE32-E72D297353CC}">
                <c16:uniqueId val="{00000001-6912-490B-B91A-572D40D42858}"/>
              </c:ext>
            </c:extLst>
          </c:dPt>
          <c:dPt>
            <c:idx val="2"/>
            <c:invertIfNegative val="0"/>
            <c:bubble3D val="0"/>
            <c:spPr>
              <a:solidFill>
                <a:srgbClr val="FFC000"/>
              </a:solidFill>
              <a:ln>
                <a:noFill/>
              </a:ln>
              <a:effectLst/>
            </c:spPr>
            <c:extLst>
              <c:ext xmlns:c16="http://schemas.microsoft.com/office/drawing/2014/chart" uri="{C3380CC4-5D6E-409C-BE32-E72D297353CC}">
                <c16:uniqueId val="{00000003-6912-490B-B91A-572D40D42858}"/>
              </c:ext>
            </c:extLst>
          </c:dPt>
          <c:dPt>
            <c:idx val="5"/>
            <c:invertIfNegative val="0"/>
            <c:bubble3D val="0"/>
            <c:extLst>
              <c:ext xmlns:c16="http://schemas.microsoft.com/office/drawing/2014/chart" uri="{C3380CC4-5D6E-409C-BE32-E72D297353CC}">
                <c16:uniqueId val="{00000004-6912-490B-B91A-572D40D42858}"/>
              </c:ext>
            </c:extLst>
          </c:dPt>
          <c:dPt>
            <c:idx val="17"/>
            <c:invertIfNegative val="0"/>
            <c:bubble3D val="0"/>
            <c:extLst>
              <c:ext xmlns:c16="http://schemas.microsoft.com/office/drawing/2014/chart" uri="{C3380CC4-5D6E-409C-BE32-E72D297353CC}">
                <c16:uniqueId val="{00000005-6912-490B-B91A-572D40D42858}"/>
              </c:ext>
            </c:extLst>
          </c:dPt>
          <c:dPt>
            <c:idx val="18"/>
            <c:invertIfNegative val="0"/>
            <c:bubble3D val="0"/>
            <c:extLst>
              <c:ext xmlns:c16="http://schemas.microsoft.com/office/drawing/2014/chart" uri="{C3380CC4-5D6E-409C-BE32-E72D297353CC}">
                <c16:uniqueId val="{00000006-6912-490B-B91A-572D40D42858}"/>
              </c:ext>
            </c:extLst>
          </c:dPt>
          <c:dLbls>
            <c:numFmt formatCode="#,##0.0" sourceLinked="0"/>
            <c:spPr>
              <a:noFill/>
              <a:ln w="25400">
                <a:noFill/>
              </a:ln>
            </c:spPr>
            <c:txPr>
              <a:bodyPr rot="0" vert="horz"/>
              <a:lstStyle/>
              <a:p>
                <a:pPr>
                  <a:defRPr b="1"/>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'F9'!$B$6:$D$7</c:f>
              <c:multiLvlStrCache>
                <c:ptCount val="3"/>
                <c:lvl>
                  <c:pt idx="0">
                    <c:v>acumulado</c:v>
                  </c:pt>
                  <c:pt idx="1">
                    <c:v>acumulado</c:v>
                  </c:pt>
                  <c:pt idx="2">
                    <c:v>acumulado</c:v>
                  </c:pt>
                </c:lvl>
                <c:lvl>
                  <c:pt idx="0">
                    <c:v>2019</c:v>
                  </c:pt>
                  <c:pt idx="1">
                    <c:v>2020</c:v>
                  </c:pt>
                  <c:pt idx="2">
                    <c:v>2021</c:v>
                  </c:pt>
                </c:lvl>
              </c:multiLvlStrCache>
            </c:multiLvlStrRef>
          </c:cat>
          <c:val>
            <c:numRef>
              <c:f>'F9'!$B$8:$D$8</c:f>
              <c:numCache>
                <c:formatCode>#,##0.0_ ;[Red]\-#,##0.0\ </c:formatCode>
                <c:ptCount val="3"/>
                <c:pt idx="0" formatCode="0.0">
                  <c:v>1292.048745980487</c:v>
                </c:pt>
                <c:pt idx="1">
                  <c:v>1842.9403893799995</c:v>
                </c:pt>
                <c:pt idx="2">
                  <c:v>1192.3107052000003</c:v>
                </c:pt>
              </c:numCache>
            </c:numRef>
          </c:val>
          <c:extLst>
            <c:ext xmlns:c16="http://schemas.microsoft.com/office/drawing/2014/chart" uri="{C3380CC4-5D6E-409C-BE32-E72D297353CC}">
              <c16:uniqueId val="{00000007-6912-490B-B91A-572D40D42858}"/>
            </c:ext>
          </c:extLst>
        </c:ser>
        <c:dLbls>
          <c:showLegendKey val="0"/>
          <c:showVal val="0"/>
          <c:showCatName val="0"/>
          <c:showSerName val="0"/>
          <c:showPercent val="0"/>
          <c:showBubbleSize val="0"/>
        </c:dLbls>
        <c:gapWidth val="80"/>
        <c:axId val="47438080"/>
        <c:axId val="47439872"/>
      </c:barChart>
      <c:catAx>
        <c:axId val="474380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b="1"/>
            </a:pPr>
            <a:endParaRPr lang="es-MX"/>
          </a:p>
        </c:txPr>
        <c:crossAx val="47439872"/>
        <c:crosses val="autoZero"/>
        <c:auto val="1"/>
        <c:lblAlgn val="ctr"/>
        <c:lblOffset val="100"/>
        <c:noMultiLvlLbl val="0"/>
      </c:catAx>
      <c:valAx>
        <c:axId val="47439872"/>
        <c:scaling>
          <c:orientation val="minMax"/>
        </c:scaling>
        <c:delete val="1"/>
        <c:axPos val="l"/>
        <c:numFmt formatCode="0.0" sourceLinked="1"/>
        <c:majorTickMark val="out"/>
        <c:minorTickMark val="none"/>
        <c:tickLblPos val="nextTo"/>
        <c:crossAx val="4743808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330A-4566-B744-4C14C92A2873}"/>
              </c:ext>
            </c:extLst>
          </c:dPt>
          <c:dPt>
            <c:idx val="7"/>
            <c:invertIfNegative val="0"/>
            <c:bubble3D val="0"/>
            <c:extLst>
              <c:ext xmlns:c16="http://schemas.microsoft.com/office/drawing/2014/chart" uri="{C3380CC4-5D6E-409C-BE32-E72D297353CC}">
                <c16:uniqueId val="{00000002-330A-4566-B744-4C14C92A2873}"/>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'F71'!$B$7:$B$26</c:f>
              <c:strCache>
                <c:ptCount val="20"/>
                <c:pt idx="0">
                  <c:v>Tala</c:v>
                </c:pt>
                <c:pt idx="1">
                  <c:v>Tonalá</c:v>
                </c:pt>
                <c:pt idx="2">
                  <c:v>Ayotlán</c:v>
                </c:pt>
                <c:pt idx="3">
                  <c:v>Tequila</c:v>
                </c:pt>
                <c:pt idx="4">
                  <c:v>Tecolotlán</c:v>
                </c:pt>
                <c:pt idx="5">
                  <c:v>Puerto Vallarta</c:v>
                </c:pt>
                <c:pt idx="6">
                  <c:v>Arandas</c:v>
                </c:pt>
                <c:pt idx="7">
                  <c:v>Poncitlán</c:v>
                </c:pt>
                <c:pt idx="8">
                  <c:v>Cihuatlán</c:v>
                </c:pt>
                <c:pt idx="9">
                  <c:v>Mezquitic</c:v>
                </c:pt>
                <c:pt idx="10">
                  <c:v>Casimiro Castillo</c:v>
                </c:pt>
                <c:pt idx="11">
                  <c:v>Amatitán</c:v>
                </c:pt>
                <c:pt idx="12">
                  <c:v>Zacoalco de Torres</c:v>
                </c:pt>
                <c:pt idx="13">
                  <c:v>Zapotlán del Rey</c:v>
                </c:pt>
                <c:pt idx="14">
                  <c:v>Tizapán el Alto</c:v>
                </c:pt>
                <c:pt idx="15">
                  <c:v>Atoyac</c:v>
                </c:pt>
                <c:pt idx="16">
                  <c:v>Pihuamo</c:v>
                </c:pt>
                <c:pt idx="17">
                  <c:v>La Barca</c:v>
                </c:pt>
                <c:pt idx="18">
                  <c:v>Tamazula de Gordiano</c:v>
                </c:pt>
                <c:pt idx="19">
                  <c:v>Tuxpan</c:v>
                </c:pt>
              </c:strCache>
            </c:strRef>
          </c:cat>
          <c:val>
            <c:numRef>
              <c:f>'F71'!$G$7:$G$26</c:f>
              <c:numCache>
                <c:formatCode>#,##0</c:formatCode>
                <c:ptCount val="20"/>
                <c:pt idx="0">
                  <c:v>-309</c:v>
                </c:pt>
                <c:pt idx="1">
                  <c:v>-193</c:v>
                </c:pt>
                <c:pt idx="2">
                  <c:v>-174</c:v>
                </c:pt>
                <c:pt idx="3">
                  <c:v>-99</c:v>
                </c:pt>
                <c:pt idx="4">
                  <c:v>-90</c:v>
                </c:pt>
                <c:pt idx="5">
                  <c:v>-86</c:v>
                </c:pt>
                <c:pt idx="6">
                  <c:v>-75</c:v>
                </c:pt>
                <c:pt idx="7">
                  <c:v>-48</c:v>
                </c:pt>
                <c:pt idx="8">
                  <c:v>-45</c:v>
                </c:pt>
                <c:pt idx="9">
                  <c:v>-45</c:v>
                </c:pt>
                <c:pt idx="10">
                  <c:v>-40</c:v>
                </c:pt>
                <c:pt idx="11">
                  <c:v>-31</c:v>
                </c:pt>
                <c:pt idx="12">
                  <c:v>-30</c:v>
                </c:pt>
                <c:pt idx="13">
                  <c:v>-28</c:v>
                </c:pt>
                <c:pt idx="14">
                  <c:v>-26</c:v>
                </c:pt>
                <c:pt idx="15">
                  <c:v>-24</c:v>
                </c:pt>
                <c:pt idx="16">
                  <c:v>-19</c:v>
                </c:pt>
                <c:pt idx="17">
                  <c:v>-18</c:v>
                </c:pt>
                <c:pt idx="18">
                  <c:v>-18</c:v>
                </c:pt>
                <c:pt idx="19">
                  <c:v>-15</c:v>
                </c:pt>
              </c:numCache>
            </c:numRef>
          </c:val>
          <c:extLst>
            <c:ext xmlns:c16="http://schemas.microsoft.com/office/drawing/2014/chart" uri="{C3380CC4-5D6E-409C-BE32-E72D297353CC}">
              <c16:uniqueId val="{00000003-330A-4566-B744-4C14C92A2873}"/>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tx>
            <c:strRef>
              <c:f>'F71'!$H$6</c:f>
              <c:strCache>
                <c:ptCount val="1"/>
                <c:pt idx="0">
                  <c:v>Permanentes</c:v>
                </c:pt>
              </c:strCache>
            </c:strRef>
          </c:tx>
          <c:spPr>
            <a:solidFill>
              <a:srgbClr val="FFC000"/>
            </a:solidFill>
            <a:ln>
              <a:noFill/>
            </a:ln>
            <a:effectLst/>
          </c:spPr>
          <c:invertIfNegative val="0"/>
          <c:dLbls>
            <c:dLbl>
              <c:idx val="0"/>
              <c:layout>
                <c:manualLayout>
                  <c:x val="0.12761767676767669"/>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F7-4149-A21B-18E19676B78D}"/>
                </c:ext>
              </c:extLst>
            </c:dLbl>
            <c:dLbl>
              <c:idx val="1"/>
              <c:layout>
                <c:manualLayout>
                  <c:x val="0.10118754208754209"/>
                  <c:y val="9.58150796929504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F7-4149-A21B-18E19676B78D}"/>
                </c:ext>
              </c:extLst>
            </c:dLbl>
            <c:dLbl>
              <c:idx val="2"/>
              <c:layout>
                <c:manualLayout>
                  <c:x val="3.303249158249158E-2"/>
                  <c:y val="9.58150796929504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F7-4149-A21B-18E19676B78D}"/>
                </c:ext>
              </c:extLst>
            </c:dLbl>
            <c:dLbl>
              <c:idx val="3"/>
              <c:layout>
                <c:manualLayout>
                  <c:x val="4.3756228956228958E-2"/>
                  <c:y val="-9.58150796929504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F7-4149-A21B-18E19676B78D}"/>
                </c:ext>
              </c:extLst>
            </c:dLbl>
            <c:dLbl>
              <c:idx val="5"/>
              <c:layout>
                <c:manualLayout>
                  <c:x val="-0.19105033670033675"/>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F7-4149-A21B-18E19676B78D}"/>
                </c:ext>
              </c:extLst>
            </c:dLbl>
            <c:dLbl>
              <c:idx val="6"/>
              <c:layout>
                <c:manualLayout>
                  <c:x val="3.993888888888873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F7-4149-A21B-18E19676B78D}"/>
                </c:ext>
              </c:extLst>
            </c:dLbl>
            <c:dLbl>
              <c:idx val="7"/>
              <c:layout>
                <c:manualLayout>
                  <c:x val="3.216582491582483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F7-4149-A21B-18E19676B78D}"/>
                </c:ext>
              </c:extLst>
            </c:dLbl>
            <c:dLbl>
              <c:idx val="8"/>
              <c:layout>
                <c:manualLayout>
                  <c:x val="-5.2320707070707073E-2"/>
                  <c:y val="2.61337448559670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0F7-4149-A21B-18E19676B78D}"/>
                </c:ext>
              </c:extLst>
            </c:dLbl>
            <c:dLbl>
              <c:idx val="9"/>
              <c:layout>
                <c:manualLayout>
                  <c:x val="-4.507659932659940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0F7-4149-A21B-18E19676B78D}"/>
                </c:ext>
              </c:extLst>
            </c:dLbl>
            <c:dLbl>
              <c:idx val="11"/>
              <c:layout>
                <c:manualLayout>
                  <c:x val="4.496582491582483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0F7-4149-A21B-18E19676B78D}"/>
                </c:ext>
              </c:extLst>
            </c:dLbl>
            <c:dLbl>
              <c:idx val="12"/>
              <c:layout>
                <c:manualLayout>
                  <c:x val="3.9986363636363556E-2"/>
                  <c:y val="-4.790753984647523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0F7-4149-A21B-18E19676B78D}"/>
                </c:ext>
              </c:extLst>
            </c:dLbl>
            <c:dLbl>
              <c:idx val="13"/>
              <c:layout>
                <c:manualLayout>
                  <c:x val="-3.6003872053872052E-2"/>
                  <c:y val="-2.613168724279835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0F7-4149-A21B-18E19676B78D}"/>
                </c:ext>
              </c:extLst>
            </c:dLbl>
            <c:dLbl>
              <c:idx val="14"/>
              <c:layout>
                <c:manualLayout>
                  <c:x val="-3.1319865319865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0F7-4149-A21B-18E19676B78D}"/>
                </c:ext>
              </c:extLst>
            </c:dLbl>
            <c:dLbl>
              <c:idx val="15"/>
              <c:layout>
                <c:manualLayout>
                  <c:x val="2.7940572390572391E-2"/>
                  <c:y val="2.395376992323761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0F7-4149-A21B-18E19676B78D}"/>
                </c:ext>
              </c:extLst>
            </c:dLbl>
            <c:dLbl>
              <c:idx val="17"/>
              <c:layout>
                <c:manualLayout>
                  <c:x val="-2.999764309764317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0F7-4149-A21B-18E19676B78D}"/>
                </c:ext>
              </c:extLst>
            </c:dLbl>
            <c:dLbl>
              <c:idx val="18"/>
              <c:layout>
                <c:manualLayout>
                  <c:x val="4.0914814814814661E-2"/>
                  <c:y val="-1.19768849616188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0F7-4149-A21B-18E19676B78D}"/>
                </c:ext>
              </c:extLst>
            </c:dLbl>
            <c:dLbl>
              <c:idx val="19"/>
              <c:layout>
                <c:manualLayout>
                  <c:x val="-3.345791245791253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0F7-4149-A21B-18E19676B78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'F71'!$B$7:$B$26</c:f>
              <c:strCache>
                <c:ptCount val="20"/>
                <c:pt idx="0">
                  <c:v>Tala</c:v>
                </c:pt>
                <c:pt idx="1">
                  <c:v>Tonalá</c:v>
                </c:pt>
                <c:pt idx="2">
                  <c:v>Ayotlán</c:v>
                </c:pt>
                <c:pt idx="3">
                  <c:v>Tequila</c:v>
                </c:pt>
                <c:pt idx="4">
                  <c:v>Tecolotlán</c:v>
                </c:pt>
                <c:pt idx="5">
                  <c:v>Puerto Vallarta</c:v>
                </c:pt>
                <c:pt idx="6">
                  <c:v>Arandas</c:v>
                </c:pt>
                <c:pt idx="7">
                  <c:v>Poncitlán</c:v>
                </c:pt>
                <c:pt idx="8">
                  <c:v>Cihuatlán</c:v>
                </c:pt>
                <c:pt idx="9">
                  <c:v>Mezquitic</c:v>
                </c:pt>
                <c:pt idx="10">
                  <c:v>Casimiro Castillo</c:v>
                </c:pt>
                <c:pt idx="11">
                  <c:v>Amatitán</c:v>
                </c:pt>
                <c:pt idx="12">
                  <c:v>Zacoalco de Torres</c:v>
                </c:pt>
                <c:pt idx="13">
                  <c:v>Zapotlán del Rey</c:v>
                </c:pt>
                <c:pt idx="14">
                  <c:v>Tizapán el Alto</c:v>
                </c:pt>
                <c:pt idx="15">
                  <c:v>Atoyac</c:v>
                </c:pt>
                <c:pt idx="16">
                  <c:v>Pihuamo</c:v>
                </c:pt>
                <c:pt idx="17">
                  <c:v>La Barca</c:v>
                </c:pt>
                <c:pt idx="18">
                  <c:v>Tamazula de Gordiano</c:v>
                </c:pt>
                <c:pt idx="19">
                  <c:v>Tuxpan</c:v>
                </c:pt>
              </c:strCache>
            </c:strRef>
          </c:cat>
          <c:val>
            <c:numRef>
              <c:f>'F71'!$H$7:$H$26</c:f>
              <c:numCache>
                <c:formatCode>#,##0</c:formatCode>
                <c:ptCount val="20"/>
                <c:pt idx="0">
                  <c:v>-248</c:v>
                </c:pt>
                <c:pt idx="1">
                  <c:v>-187</c:v>
                </c:pt>
                <c:pt idx="2">
                  <c:v>-16</c:v>
                </c:pt>
                <c:pt idx="3">
                  <c:v>50</c:v>
                </c:pt>
                <c:pt idx="4">
                  <c:v>-5</c:v>
                </c:pt>
                <c:pt idx="5">
                  <c:v>-395</c:v>
                </c:pt>
                <c:pt idx="6">
                  <c:v>-41</c:v>
                </c:pt>
                <c:pt idx="7">
                  <c:v>26</c:v>
                </c:pt>
                <c:pt idx="8">
                  <c:v>-68</c:v>
                </c:pt>
                <c:pt idx="9">
                  <c:v>-45</c:v>
                </c:pt>
                <c:pt idx="10">
                  <c:v>3</c:v>
                </c:pt>
                <c:pt idx="11">
                  <c:v>68</c:v>
                </c:pt>
                <c:pt idx="12">
                  <c:v>54</c:v>
                </c:pt>
                <c:pt idx="13">
                  <c:v>-28</c:v>
                </c:pt>
                <c:pt idx="14">
                  <c:v>-27</c:v>
                </c:pt>
                <c:pt idx="15">
                  <c:v>-18</c:v>
                </c:pt>
                <c:pt idx="16">
                  <c:v>-2</c:v>
                </c:pt>
                <c:pt idx="17">
                  <c:v>-29</c:v>
                </c:pt>
                <c:pt idx="18">
                  <c:v>36</c:v>
                </c:pt>
                <c:pt idx="19">
                  <c:v>-27</c:v>
                </c:pt>
              </c:numCache>
            </c:numRef>
          </c:val>
          <c:extLst>
            <c:ext xmlns:c16="http://schemas.microsoft.com/office/drawing/2014/chart" uri="{C3380CC4-5D6E-409C-BE32-E72D297353CC}">
              <c16:uniqueId val="{00000011-B0F7-4149-A21B-18E19676B78D}"/>
            </c:ext>
          </c:extLst>
        </c:ser>
        <c:ser>
          <c:idx val="1"/>
          <c:order val="1"/>
          <c:tx>
            <c:strRef>
              <c:f>'F71'!$I$6</c:f>
              <c:strCache>
                <c:ptCount val="1"/>
                <c:pt idx="0">
                  <c:v>Eventuales</c:v>
                </c:pt>
              </c:strCache>
            </c:strRef>
          </c:tx>
          <c:spPr>
            <a:solidFill>
              <a:srgbClr val="7C878E"/>
            </a:solidFill>
            <a:ln>
              <a:noFill/>
            </a:ln>
            <a:effectLst/>
          </c:spPr>
          <c:invertIfNegative val="0"/>
          <c:dLbls>
            <c:dLbl>
              <c:idx val="0"/>
              <c:layout>
                <c:manualLayout>
                  <c:x val="-4.46087542087542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0F7-4149-A21B-18E19676B78D}"/>
                </c:ext>
              </c:extLst>
            </c:dLbl>
            <c:dLbl>
              <c:idx val="2"/>
              <c:layout>
                <c:manualLayout>
                  <c:x val="-9.1636868686868767E-2"/>
                  <c:y val="9.58150796929504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0F7-4149-A21B-18E19676B78D}"/>
                </c:ext>
              </c:extLst>
            </c:dLbl>
            <c:dLbl>
              <c:idx val="3"/>
              <c:layout>
                <c:manualLayout>
                  <c:x val="-8.889393939393947E-2"/>
                  <c:y val="2.613168724279931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0F7-4149-A21B-18E19676B78D}"/>
                </c:ext>
              </c:extLst>
            </c:dLbl>
            <c:dLbl>
              <c:idx val="4"/>
              <c:layout>
                <c:manualLayout>
                  <c:x val="-5.619915824915832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0F7-4149-A21B-18E19676B78D}"/>
                </c:ext>
              </c:extLst>
            </c:dLbl>
            <c:dLbl>
              <c:idx val="5"/>
              <c:layout>
                <c:manualLayout>
                  <c:x val="0.1484808080808079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0F7-4149-A21B-18E19676B78D}"/>
                </c:ext>
              </c:extLst>
            </c:dLbl>
            <c:dLbl>
              <c:idx val="6"/>
              <c:layout>
                <c:manualLayout>
                  <c:x val="-4.279427609427616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0F7-4149-A21B-18E19676B78D}"/>
                </c:ext>
              </c:extLst>
            </c:dLbl>
            <c:dLbl>
              <c:idx val="7"/>
              <c:layout>
                <c:manualLayout>
                  <c:x val="-4.785791245791253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0F7-4149-A21B-18E19676B78D}"/>
                </c:ext>
              </c:extLst>
            </c:dLbl>
            <c:dLbl>
              <c:idx val="8"/>
              <c:layout>
                <c:manualLayout>
                  <c:x val="3.0752020202020201E-2"/>
                  <c:y val="-9.58150796929504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0F7-4149-A21B-18E19676B78D}"/>
                </c:ext>
              </c:extLst>
            </c:dLbl>
            <c:dLbl>
              <c:idx val="9"/>
              <c:layout>
                <c:manualLayout>
                  <c:x val="1.389191919191911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0F7-4149-A21B-18E19676B78D}"/>
                </c:ext>
              </c:extLst>
            </c:dLbl>
            <c:dLbl>
              <c:idx val="10"/>
              <c:layout>
                <c:manualLayout>
                  <c:x val="-4.1261111111111193E-2"/>
                  <c:y val="4.790753984647523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0F7-4149-A21B-18E19676B78D}"/>
                </c:ext>
              </c:extLst>
            </c:dLbl>
            <c:dLbl>
              <c:idx val="12"/>
              <c:layout>
                <c:manualLayout>
                  <c:x val="-5.6607070707070786E-2"/>
                  <c:y val="4.790753984647523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0F7-4149-A21B-18E19676B78D}"/>
                </c:ext>
              </c:extLst>
            </c:dLbl>
            <c:dLbl>
              <c:idx val="13"/>
              <c:layout>
                <c:manualLayout>
                  <c:x val="1.816801346801338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0F7-4149-A21B-18E19676B78D}"/>
                </c:ext>
              </c:extLst>
            </c:dLbl>
            <c:dLbl>
              <c:idx val="14"/>
              <c:layout>
                <c:manualLayout>
                  <c:x val="2.071397306397314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0F7-4149-A21B-18E19676B78D}"/>
                </c:ext>
              </c:extLst>
            </c:dLbl>
            <c:dLbl>
              <c:idx val="16"/>
              <c:layout>
                <c:manualLayout>
                  <c:x val="-2.621043771043771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0F7-4149-A21B-18E19676B78D}"/>
                </c:ext>
              </c:extLst>
            </c:dLbl>
            <c:dLbl>
              <c:idx val="17"/>
              <c:layout>
                <c:manualLayout>
                  <c:x val="2.799494949494949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0F7-4149-A21B-18E19676B78D}"/>
                </c:ext>
              </c:extLst>
            </c:dLbl>
            <c:dLbl>
              <c:idx val="18"/>
              <c:layout>
                <c:manualLayout>
                  <c:x val="-4.5326094276094353E-2"/>
                  <c:y val="1.19768849616188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0F7-4149-A21B-18E19676B78D}"/>
                </c:ext>
              </c:extLst>
            </c:dLbl>
            <c:dLbl>
              <c:idx val="19"/>
              <c:layout>
                <c:manualLayout>
                  <c:x val="2.626481481481481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0F7-4149-A21B-18E19676B78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'F71'!$B$7:$B$26</c:f>
              <c:strCache>
                <c:ptCount val="20"/>
                <c:pt idx="0">
                  <c:v>Tala</c:v>
                </c:pt>
                <c:pt idx="1">
                  <c:v>Tonalá</c:v>
                </c:pt>
                <c:pt idx="2">
                  <c:v>Ayotlán</c:v>
                </c:pt>
                <c:pt idx="3">
                  <c:v>Tequila</c:v>
                </c:pt>
                <c:pt idx="4">
                  <c:v>Tecolotlán</c:v>
                </c:pt>
                <c:pt idx="5">
                  <c:v>Puerto Vallarta</c:v>
                </c:pt>
                <c:pt idx="6">
                  <c:v>Arandas</c:v>
                </c:pt>
                <c:pt idx="7">
                  <c:v>Poncitlán</c:v>
                </c:pt>
                <c:pt idx="8">
                  <c:v>Cihuatlán</c:v>
                </c:pt>
                <c:pt idx="9">
                  <c:v>Mezquitic</c:v>
                </c:pt>
                <c:pt idx="10">
                  <c:v>Casimiro Castillo</c:v>
                </c:pt>
                <c:pt idx="11">
                  <c:v>Amatitán</c:v>
                </c:pt>
                <c:pt idx="12">
                  <c:v>Zacoalco de Torres</c:v>
                </c:pt>
                <c:pt idx="13">
                  <c:v>Zapotlán del Rey</c:v>
                </c:pt>
                <c:pt idx="14">
                  <c:v>Tizapán el Alto</c:v>
                </c:pt>
                <c:pt idx="15">
                  <c:v>Atoyac</c:v>
                </c:pt>
                <c:pt idx="16">
                  <c:v>Pihuamo</c:v>
                </c:pt>
                <c:pt idx="17">
                  <c:v>La Barca</c:v>
                </c:pt>
                <c:pt idx="18">
                  <c:v>Tamazula de Gordiano</c:v>
                </c:pt>
                <c:pt idx="19">
                  <c:v>Tuxpan</c:v>
                </c:pt>
              </c:strCache>
            </c:strRef>
          </c:cat>
          <c:val>
            <c:numRef>
              <c:f>'F71'!$I$7:$I$26</c:f>
              <c:numCache>
                <c:formatCode>#,##0</c:formatCode>
                <c:ptCount val="20"/>
                <c:pt idx="0">
                  <c:v>-61</c:v>
                </c:pt>
                <c:pt idx="1">
                  <c:v>-6</c:v>
                </c:pt>
                <c:pt idx="2">
                  <c:v>-158</c:v>
                </c:pt>
                <c:pt idx="3">
                  <c:v>-149</c:v>
                </c:pt>
                <c:pt idx="4">
                  <c:v>-85</c:v>
                </c:pt>
                <c:pt idx="5">
                  <c:v>309</c:v>
                </c:pt>
                <c:pt idx="6">
                  <c:v>-34</c:v>
                </c:pt>
                <c:pt idx="7">
                  <c:v>-74</c:v>
                </c:pt>
                <c:pt idx="8">
                  <c:v>23</c:v>
                </c:pt>
                <c:pt idx="9">
                  <c:v>0</c:v>
                </c:pt>
                <c:pt idx="10">
                  <c:v>-43</c:v>
                </c:pt>
                <c:pt idx="11">
                  <c:v>-99</c:v>
                </c:pt>
                <c:pt idx="12">
                  <c:v>-84</c:v>
                </c:pt>
                <c:pt idx="13">
                  <c:v>0</c:v>
                </c:pt>
                <c:pt idx="14">
                  <c:v>1</c:v>
                </c:pt>
                <c:pt idx="15">
                  <c:v>-6</c:v>
                </c:pt>
                <c:pt idx="16">
                  <c:v>-17</c:v>
                </c:pt>
                <c:pt idx="17">
                  <c:v>11</c:v>
                </c:pt>
                <c:pt idx="18">
                  <c:v>-54</c:v>
                </c:pt>
                <c:pt idx="19">
                  <c:v>12</c:v>
                </c:pt>
              </c:numCache>
            </c:numRef>
          </c:val>
          <c:extLst>
            <c:ext xmlns:c16="http://schemas.microsoft.com/office/drawing/2014/chart" uri="{C3380CC4-5D6E-409C-BE32-E72D297353CC}">
              <c16:uniqueId val="{00000023-B0F7-4149-A21B-18E19676B78D}"/>
            </c:ext>
          </c:extLst>
        </c:ser>
        <c:dLbls>
          <c:showLegendKey val="0"/>
          <c:showVal val="0"/>
          <c:showCatName val="0"/>
          <c:showSerName val="0"/>
          <c:showPercent val="0"/>
          <c:showBubbleSize val="0"/>
        </c:dLbls>
        <c:gapWidth val="100"/>
        <c:overlap val="100"/>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ctr"/>
        <c:lblOffset val="100"/>
        <c:noMultiLvlLbl val="0"/>
      </c:catAx>
      <c:valAx>
        <c:axId val="271028992"/>
        <c:scaling>
          <c:orientation val="minMax"/>
          <c:max val="400"/>
          <c:min val="-500"/>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AF30-4393-8AB0-9DE5BA15D58D}"/>
              </c:ext>
            </c:extLst>
          </c:dPt>
          <c:dPt>
            <c:idx val="19"/>
            <c:invertIfNegative val="0"/>
            <c:bubble3D val="0"/>
            <c:spPr>
              <a:solidFill>
                <a:srgbClr val="FFC000"/>
              </a:solidFill>
              <a:ln>
                <a:noFill/>
              </a:ln>
              <a:effectLst/>
            </c:spPr>
            <c:extLst>
              <c:ext xmlns:c16="http://schemas.microsoft.com/office/drawing/2014/chart" uri="{C3380CC4-5D6E-409C-BE32-E72D297353CC}">
                <c16:uniqueId val="{00000002-AF30-4393-8AB0-9DE5BA15D58D}"/>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'F71'!$B$112:$B$131</c:f>
              <c:strCache>
                <c:ptCount val="20"/>
                <c:pt idx="0">
                  <c:v>El Arenal</c:v>
                </c:pt>
                <c:pt idx="1">
                  <c:v>Acatlán de Juárez</c:v>
                </c:pt>
                <c:pt idx="2">
                  <c:v>Gómez Farías</c:v>
                </c:pt>
                <c:pt idx="3">
                  <c:v>Ameca</c:v>
                </c:pt>
                <c:pt idx="4">
                  <c:v>Tapalpa</c:v>
                </c:pt>
                <c:pt idx="5">
                  <c:v>Zapotiltic</c:v>
                </c:pt>
                <c:pt idx="6">
                  <c:v>Atotonilco el Alto</c:v>
                </c:pt>
                <c:pt idx="7">
                  <c:v>Sayula</c:v>
                </c:pt>
                <c:pt idx="8">
                  <c:v>Tepatitlán de Morelos</c:v>
                </c:pt>
                <c:pt idx="9">
                  <c:v>Autlán de Navarro</c:v>
                </c:pt>
                <c:pt idx="10">
                  <c:v>San Gabriel</c:v>
                </c:pt>
                <c:pt idx="11">
                  <c:v>San Juan de los Lagos</c:v>
                </c:pt>
                <c:pt idx="12">
                  <c:v>Guadalajara</c:v>
                </c:pt>
                <c:pt idx="13">
                  <c:v>El Salto</c:v>
                </c:pt>
                <c:pt idx="14">
                  <c:v>Jocotepec</c:v>
                </c:pt>
                <c:pt idx="15">
                  <c:v>Zapotlanejo</c:v>
                </c:pt>
                <c:pt idx="16">
                  <c:v>Zapotlán el Grande</c:v>
                </c:pt>
                <c:pt idx="17">
                  <c:v>Tlaquepaque</c:v>
                </c:pt>
                <c:pt idx="18">
                  <c:v>Tlajomulco de Zúñiga</c:v>
                </c:pt>
                <c:pt idx="19">
                  <c:v>Zapopan</c:v>
                </c:pt>
              </c:strCache>
            </c:strRef>
          </c:cat>
          <c:val>
            <c:numRef>
              <c:f>'F71'!$G$112:$G$131</c:f>
              <c:numCache>
                <c:formatCode>#,##0</c:formatCode>
                <c:ptCount val="20"/>
                <c:pt idx="0">
                  <c:v>85</c:v>
                </c:pt>
                <c:pt idx="1">
                  <c:v>89</c:v>
                </c:pt>
                <c:pt idx="2">
                  <c:v>120</c:v>
                </c:pt>
                <c:pt idx="3">
                  <c:v>150</c:v>
                </c:pt>
                <c:pt idx="4">
                  <c:v>185</c:v>
                </c:pt>
                <c:pt idx="5">
                  <c:v>221</c:v>
                </c:pt>
                <c:pt idx="6">
                  <c:v>246</c:v>
                </c:pt>
                <c:pt idx="7">
                  <c:v>259</c:v>
                </c:pt>
                <c:pt idx="8">
                  <c:v>270</c:v>
                </c:pt>
                <c:pt idx="9">
                  <c:v>314</c:v>
                </c:pt>
                <c:pt idx="10">
                  <c:v>330</c:v>
                </c:pt>
                <c:pt idx="11">
                  <c:v>343</c:v>
                </c:pt>
                <c:pt idx="12">
                  <c:v>478</c:v>
                </c:pt>
                <c:pt idx="13">
                  <c:v>480</c:v>
                </c:pt>
                <c:pt idx="14">
                  <c:v>555</c:v>
                </c:pt>
                <c:pt idx="15">
                  <c:v>608</c:v>
                </c:pt>
                <c:pt idx="16">
                  <c:v>648</c:v>
                </c:pt>
                <c:pt idx="17">
                  <c:v>669</c:v>
                </c:pt>
                <c:pt idx="18">
                  <c:v>871</c:v>
                </c:pt>
                <c:pt idx="19">
                  <c:v>4146</c:v>
                </c:pt>
              </c:numCache>
            </c:numRef>
          </c:val>
          <c:extLst>
            <c:ext xmlns:c16="http://schemas.microsoft.com/office/drawing/2014/chart" uri="{C3380CC4-5D6E-409C-BE32-E72D297353CC}">
              <c16:uniqueId val="{00000003-AF30-4393-8AB0-9DE5BA15D58D}"/>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tx>
            <c:strRef>
              <c:f>'F71'!$H$6</c:f>
              <c:strCache>
                <c:ptCount val="1"/>
                <c:pt idx="0">
                  <c:v>Permanentes</c:v>
                </c:pt>
              </c:strCache>
            </c:strRef>
          </c:tx>
          <c:spPr>
            <a:solidFill>
              <a:srgbClr val="FFC000"/>
            </a:solidFill>
            <a:ln>
              <a:noFill/>
            </a:ln>
            <a:effectLst/>
          </c:spPr>
          <c:invertIfNegative val="0"/>
          <c:dLbls>
            <c:dLbl>
              <c:idx val="0"/>
              <c:layout>
                <c:manualLayout>
                  <c:x val="-1.7981948856777764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EB-4070-9EB9-EEFF82AA082F}"/>
                </c:ext>
              </c:extLst>
            </c:dLbl>
            <c:dLbl>
              <c:idx val="1"/>
              <c:layout>
                <c:manualLayout>
                  <c:x val="-1.9555236801301095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EB-4070-9EB9-EEFF82AA082F}"/>
                </c:ext>
              </c:extLst>
            </c:dLbl>
            <c:dLbl>
              <c:idx val="2"/>
              <c:layout>
                <c:manualLayout>
                  <c:x val="-1.761880470521689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EB-4070-9EB9-EEFF82AA082F}"/>
                </c:ext>
              </c:extLst>
            </c:dLbl>
            <c:dLbl>
              <c:idx val="3"/>
              <c:layout>
                <c:manualLayout>
                  <c:x val="3.7916997065552786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8EB-4070-9EB9-EEFF82AA082F}"/>
                </c:ext>
              </c:extLst>
            </c:dLbl>
            <c:dLbl>
              <c:idx val="4"/>
              <c:layout>
                <c:manualLayout>
                  <c:x val="-1.43766025398204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8EB-4070-9EB9-EEFF82AA082F}"/>
                </c:ext>
              </c:extLst>
            </c:dLbl>
            <c:dLbl>
              <c:idx val="5"/>
              <c:layout>
                <c:manualLayout>
                  <c:x val="-1.8949996548699572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8EB-4070-9EB9-EEFF82AA082F}"/>
                </c:ext>
              </c:extLst>
            </c:dLbl>
            <c:dLbl>
              <c:idx val="6"/>
              <c:layout>
                <c:manualLayout>
                  <c:x val="-3.695770389188847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8EB-4070-9EB9-EEFF82AA082F}"/>
                </c:ext>
              </c:extLst>
            </c:dLbl>
            <c:dLbl>
              <c:idx val="7"/>
              <c:layout>
                <c:manualLayout>
                  <c:x val="-1.971669032070161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8EB-4070-9EB9-EEFF82AA082F}"/>
                </c:ext>
              </c:extLst>
            </c:dLbl>
            <c:dLbl>
              <c:idx val="8"/>
              <c:layout>
                <c:manualLayout>
                  <c:x val="-3.465812764424331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8EB-4070-9EB9-EEFF82AA082F}"/>
                </c:ext>
              </c:extLst>
            </c:dLbl>
            <c:dLbl>
              <c:idx val="9"/>
              <c:layout>
                <c:manualLayout>
                  <c:x val="-4.4501910000185191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8EB-4070-9EB9-EEFF82AA082F}"/>
                </c:ext>
              </c:extLst>
            </c:dLbl>
            <c:dLbl>
              <c:idx val="10"/>
              <c:layout>
                <c:manualLayout>
                  <c:x val="-1.389241033773925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8EB-4070-9EB9-EEFF82AA082F}"/>
                </c:ext>
              </c:extLst>
            </c:dLbl>
            <c:dLbl>
              <c:idx val="11"/>
              <c:layout>
                <c:manualLayout>
                  <c:x val="-3.2116792007798253E-2"/>
                  <c:y val="-4.791094093178829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8EB-4070-9EB9-EEFF82AA082F}"/>
                </c:ext>
              </c:extLst>
            </c:dLbl>
            <c:dLbl>
              <c:idx val="12"/>
              <c:layout>
                <c:manualLayout>
                  <c:x val="-3.523356886354567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8EB-4070-9EB9-EEFF82AA082F}"/>
                </c:ext>
              </c:extLst>
            </c:dLbl>
            <c:dLbl>
              <c:idx val="13"/>
              <c:layout>
                <c:manualLayout>
                  <c:x val="-4.962566016643690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8EB-4070-9EB9-EEFF82AA082F}"/>
                </c:ext>
              </c:extLst>
            </c:dLbl>
            <c:dLbl>
              <c:idx val="14"/>
              <c:layout>
                <c:manualLayout>
                  <c:x val="-3.3972413166122074E-2"/>
                  <c:y val="-4.791094093178829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8EB-4070-9EB9-EEFF82AA082F}"/>
                </c:ext>
              </c:extLst>
            </c:dLbl>
            <c:dLbl>
              <c:idx val="15"/>
              <c:layout>
                <c:manualLayout>
                  <c:x val="-6.995870224368205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8EB-4070-9EB9-EEFF82AA082F}"/>
                </c:ext>
              </c:extLst>
            </c:dLbl>
            <c:dLbl>
              <c:idx val="16"/>
              <c:layout>
                <c:manualLayout>
                  <c:x val="-4.280740564902130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8EB-4070-9EB9-EEFF82AA082F}"/>
                </c:ext>
              </c:extLst>
            </c:dLbl>
            <c:dLbl>
              <c:idx val="17"/>
              <c:layout>
                <c:manualLayout>
                  <c:x val="-5.0795398490519061E-2"/>
                  <c:y val="-2.61335424016725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8EB-4070-9EB9-EEFF82AA082F}"/>
                </c:ext>
              </c:extLst>
            </c:dLbl>
            <c:dLbl>
              <c:idx val="18"/>
              <c:layout>
                <c:manualLayout>
                  <c:x val="-6.6408240021953641E-2"/>
                  <c:y val="-1.197773523294707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8EB-4070-9EB9-EEFF82AA082F}"/>
                </c:ext>
              </c:extLst>
            </c:dLbl>
            <c:dLbl>
              <c:idx val="19"/>
              <c:layout>
                <c:manualLayout>
                  <c:x val="-0.34385373893689847"/>
                  <c:y val="-5.9888676164735364E-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8EB-4070-9EB9-EEFF82AA082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'F71'!$B$112:$B$131</c:f>
              <c:strCache>
                <c:ptCount val="20"/>
                <c:pt idx="0">
                  <c:v>El Arenal</c:v>
                </c:pt>
                <c:pt idx="1">
                  <c:v>Acatlán de Juárez</c:v>
                </c:pt>
                <c:pt idx="2">
                  <c:v>Gómez Farías</c:v>
                </c:pt>
                <c:pt idx="3">
                  <c:v>Ameca</c:v>
                </c:pt>
                <c:pt idx="4">
                  <c:v>Tapalpa</c:v>
                </c:pt>
                <c:pt idx="5">
                  <c:v>Zapotiltic</c:v>
                </c:pt>
                <c:pt idx="6">
                  <c:v>Atotonilco el Alto</c:v>
                </c:pt>
                <c:pt idx="7">
                  <c:v>Sayula</c:v>
                </c:pt>
                <c:pt idx="8">
                  <c:v>Tepatitlán de Morelos</c:v>
                </c:pt>
                <c:pt idx="9">
                  <c:v>Autlán de Navarro</c:v>
                </c:pt>
                <c:pt idx="10">
                  <c:v>San Gabriel</c:v>
                </c:pt>
                <c:pt idx="11">
                  <c:v>San Juan de los Lagos</c:v>
                </c:pt>
                <c:pt idx="12">
                  <c:v>Guadalajara</c:v>
                </c:pt>
                <c:pt idx="13">
                  <c:v>El Salto</c:v>
                </c:pt>
                <c:pt idx="14">
                  <c:v>Jocotepec</c:v>
                </c:pt>
                <c:pt idx="15">
                  <c:v>Zapotlanejo</c:v>
                </c:pt>
                <c:pt idx="16">
                  <c:v>Zapotlán el Grande</c:v>
                </c:pt>
                <c:pt idx="17">
                  <c:v>Tlaquepaque</c:v>
                </c:pt>
                <c:pt idx="18">
                  <c:v>Tlajomulco de Zúñiga</c:v>
                </c:pt>
                <c:pt idx="19">
                  <c:v>Zapopan</c:v>
                </c:pt>
              </c:strCache>
            </c:strRef>
          </c:cat>
          <c:val>
            <c:numRef>
              <c:f>'F71'!$H$112:$H$131</c:f>
              <c:numCache>
                <c:formatCode>#,##0</c:formatCode>
                <c:ptCount val="20"/>
                <c:pt idx="0">
                  <c:v>64</c:v>
                </c:pt>
                <c:pt idx="1">
                  <c:v>57</c:v>
                </c:pt>
                <c:pt idx="2">
                  <c:v>33</c:v>
                </c:pt>
                <c:pt idx="3">
                  <c:v>153</c:v>
                </c:pt>
                <c:pt idx="4">
                  <c:v>6</c:v>
                </c:pt>
                <c:pt idx="5">
                  <c:v>23</c:v>
                </c:pt>
                <c:pt idx="6">
                  <c:v>180</c:v>
                </c:pt>
                <c:pt idx="7">
                  <c:v>59</c:v>
                </c:pt>
                <c:pt idx="8">
                  <c:v>125</c:v>
                </c:pt>
                <c:pt idx="9">
                  <c:v>247</c:v>
                </c:pt>
                <c:pt idx="10">
                  <c:v>0</c:v>
                </c:pt>
                <c:pt idx="11">
                  <c:v>173</c:v>
                </c:pt>
                <c:pt idx="12">
                  <c:v>-79</c:v>
                </c:pt>
                <c:pt idx="13">
                  <c:v>337</c:v>
                </c:pt>
                <c:pt idx="14">
                  <c:v>143</c:v>
                </c:pt>
                <c:pt idx="15">
                  <c:v>589</c:v>
                </c:pt>
                <c:pt idx="16">
                  <c:v>173</c:v>
                </c:pt>
                <c:pt idx="17">
                  <c:v>272</c:v>
                </c:pt>
                <c:pt idx="18">
                  <c:v>492</c:v>
                </c:pt>
                <c:pt idx="19">
                  <c:v>3765</c:v>
                </c:pt>
              </c:numCache>
            </c:numRef>
          </c:val>
          <c:extLst>
            <c:ext xmlns:c16="http://schemas.microsoft.com/office/drawing/2014/chart" uri="{C3380CC4-5D6E-409C-BE32-E72D297353CC}">
              <c16:uniqueId val="{00000014-48EB-4070-9EB9-EEFF82AA082F}"/>
            </c:ext>
          </c:extLst>
        </c:ser>
        <c:ser>
          <c:idx val="1"/>
          <c:order val="1"/>
          <c:tx>
            <c:strRef>
              <c:f>'F71'!$I$6</c:f>
              <c:strCache>
                <c:ptCount val="1"/>
                <c:pt idx="0">
                  <c:v>Eventuales</c:v>
                </c:pt>
              </c:strCache>
            </c:strRef>
          </c:tx>
          <c:spPr>
            <a:solidFill>
              <a:srgbClr val="7C878E"/>
            </a:solidFill>
            <a:ln>
              <a:noFill/>
            </a:ln>
            <a:effectLst/>
          </c:spPr>
          <c:invertIfNegative val="0"/>
          <c:dLbls>
            <c:dLbl>
              <c:idx val="1"/>
              <c:layout>
                <c:manualLayout>
                  <c:x val="1.9957944641140434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8EB-4070-9EB9-EEFF82AA082F}"/>
                </c:ext>
              </c:extLst>
            </c:dLbl>
            <c:dLbl>
              <c:idx val="2"/>
              <c:layout>
                <c:manualLayout>
                  <c:x val="2.6579559210005779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8EB-4070-9EB9-EEFF82AA082F}"/>
                </c:ext>
              </c:extLst>
            </c:dLbl>
            <c:dLbl>
              <c:idx val="3"/>
              <c:layout>
                <c:manualLayout>
                  <c:x val="-1.7021982258632041E-2"/>
                  <c:y val="2.057759244226184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48EB-4070-9EB9-EEFF82AA082F}"/>
                </c:ext>
              </c:extLst>
            </c:dLbl>
            <c:dLbl>
              <c:idx val="4"/>
              <c:layout>
                <c:manualLayout>
                  <c:x val="4.3809461277250501E-2"/>
                  <c:y val="2.613354240167158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48EB-4070-9EB9-EEFF82AA082F}"/>
                </c:ext>
              </c:extLst>
            </c:dLbl>
            <c:dLbl>
              <c:idx val="5"/>
              <c:layout>
                <c:manualLayout>
                  <c:x val="3.3751698292363873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8EB-4070-9EB9-EEFF82AA082F}"/>
                </c:ext>
              </c:extLst>
            </c:dLbl>
            <c:dLbl>
              <c:idx val="6"/>
              <c:layout>
                <c:manualLayout>
                  <c:x val="2.5295675436336974E-2"/>
                  <c:y val="2.61335424016725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48EB-4070-9EB9-EEFF82AA082F}"/>
                </c:ext>
              </c:extLst>
            </c:dLbl>
            <c:dLbl>
              <c:idx val="7"/>
              <c:layout>
                <c:manualLayout>
                  <c:x val="3.671796477653250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48EB-4070-9EB9-EEFF82AA082F}"/>
                </c:ext>
              </c:extLst>
            </c:dLbl>
            <c:dLbl>
              <c:idx val="8"/>
              <c:layout>
                <c:manualLayout>
                  <c:x val="4.3266007720811676E-2"/>
                  <c:y val="2.613560016091581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48EB-4070-9EB9-EEFF82AA082F}"/>
                </c:ext>
              </c:extLst>
            </c:dLbl>
            <c:dLbl>
              <c:idx val="9"/>
              <c:layout>
                <c:manualLayout>
                  <c:x val="2.2086134358285395E-2"/>
                  <c:y val="2.61335424016725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48EB-4070-9EB9-EEFF82AA082F}"/>
                </c:ext>
              </c:extLst>
            </c:dLbl>
            <c:dLbl>
              <c:idx val="10"/>
              <c:layout>
                <c:manualLayout>
                  <c:x val="5.936421994716985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48EB-4070-9EB9-EEFF82AA082F}"/>
                </c:ext>
              </c:extLst>
            </c:dLbl>
            <c:dLbl>
              <c:idx val="11"/>
              <c:layout>
                <c:manualLayout>
                  <c:x val="4.4300892792506132E-2"/>
                  <c:y val="-4.791094093178829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48EB-4070-9EB9-EEFF82AA082F}"/>
                </c:ext>
              </c:extLst>
            </c:dLbl>
            <c:dLbl>
              <c:idx val="12"/>
              <c:layout>
                <c:manualLayout>
                  <c:x val="7.035383405810642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48EB-4070-9EB9-EEFF82AA082F}"/>
                </c:ext>
              </c:extLst>
            </c:dLbl>
            <c:dLbl>
              <c:idx val="13"/>
              <c:layout>
                <c:manualLayout>
                  <c:x val="3.845169610373423E-2"/>
                  <c:y val="2.61335424016725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48EB-4070-9EB9-EEFF82AA082F}"/>
                </c:ext>
              </c:extLst>
            </c:dLbl>
            <c:dLbl>
              <c:idx val="14"/>
              <c:layout>
                <c:manualLayout>
                  <c:x val="5.9120776997166488E-2"/>
                  <c:y val="-4.791094093178829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48EB-4070-9EB9-EEFF82AA082F}"/>
                </c:ext>
              </c:extLst>
            </c:dLbl>
            <c:dLbl>
              <c:idx val="15"/>
              <c:layout>
                <c:manualLayout>
                  <c:x val="4.463423791076789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48EB-4070-9EB9-EEFF82AA082F}"/>
                </c:ext>
              </c:extLst>
            </c:dLbl>
            <c:dLbl>
              <c:idx val="16"/>
              <c:layout>
                <c:manualLayout>
                  <c:x val="7.45400089902168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48EB-4070-9EB9-EEFF82AA082F}"/>
                </c:ext>
              </c:extLst>
            </c:dLbl>
            <c:dLbl>
              <c:idx val="17"/>
              <c:layout>
                <c:manualLayout>
                  <c:x val="5.4809008399286763E-2"/>
                  <c:y val="-2.395547046589414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48EB-4070-9EB9-EEFF82AA082F}"/>
                </c:ext>
              </c:extLst>
            </c:dLbl>
            <c:dLbl>
              <c:idx val="18"/>
              <c:layout>
                <c:manualLayout>
                  <c:x val="7.3513373368418664E-2"/>
                  <c:y val="-1.197773523294707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48EB-4070-9EB9-EEFF82AA082F}"/>
                </c:ext>
              </c:extLst>
            </c:dLbl>
            <c:dLbl>
              <c:idx val="19"/>
              <c:layout>
                <c:manualLayout>
                  <c:x val="9.5915007096210467E-2"/>
                  <c:y val="-5.9888676164735364E-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48EB-4070-9EB9-EEFF82AA082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'F71'!$B$112:$B$131</c:f>
              <c:strCache>
                <c:ptCount val="20"/>
                <c:pt idx="0">
                  <c:v>El Arenal</c:v>
                </c:pt>
                <c:pt idx="1">
                  <c:v>Acatlán de Juárez</c:v>
                </c:pt>
                <c:pt idx="2">
                  <c:v>Gómez Farías</c:v>
                </c:pt>
                <c:pt idx="3">
                  <c:v>Ameca</c:v>
                </c:pt>
                <c:pt idx="4">
                  <c:v>Tapalpa</c:v>
                </c:pt>
                <c:pt idx="5">
                  <c:v>Zapotiltic</c:v>
                </c:pt>
                <c:pt idx="6">
                  <c:v>Atotonilco el Alto</c:v>
                </c:pt>
                <c:pt idx="7">
                  <c:v>Sayula</c:v>
                </c:pt>
                <c:pt idx="8">
                  <c:v>Tepatitlán de Morelos</c:v>
                </c:pt>
                <c:pt idx="9">
                  <c:v>Autlán de Navarro</c:v>
                </c:pt>
                <c:pt idx="10">
                  <c:v>San Gabriel</c:v>
                </c:pt>
                <c:pt idx="11">
                  <c:v>San Juan de los Lagos</c:v>
                </c:pt>
                <c:pt idx="12">
                  <c:v>Guadalajara</c:v>
                </c:pt>
                <c:pt idx="13">
                  <c:v>El Salto</c:v>
                </c:pt>
                <c:pt idx="14">
                  <c:v>Jocotepec</c:v>
                </c:pt>
                <c:pt idx="15">
                  <c:v>Zapotlanejo</c:v>
                </c:pt>
                <c:pt idx="16">
                  <c:v>Zapotlán el Grande</c:v>
                </c:pt>
                <c:pt idx="17">
                  <c:v>Tlaquepaque</c:v>
                </c:pt>
                <c:pt idx="18">
                  <c:v>Tlajomulco de Zúñiga</c:v>
                </c:pt>
                <c:pt idx="19">
                  <c:v>Zapopan</c:v>
                </c:pt>
              </c:strCache>
            </c:strRef>
          </c:cat>
          <c:val>
            <c:numRef>
              <c:f>'F71'!$I$112:$I$131</c:f>
              <c:numCache>
                <c:formatCode>#,##0</c:formatCode>
                <c:ptCount val="20"/>
                <c:pt idx="0">
                  <c:v>21</c:v>
                </c:pt>
                <c:pt idx="1">
                  <c:v>32</c:v>
                </c:pt>
                <c:pt idx="2">
                  <c:v>87</c:v>
                </c:pt>
                <c:pt idx="3">
                  <c:v>-3</c:v>
                </c:pt>
                <c:pt idx="4">
                  <c:v>179</c:v>
                </c:pt>
                <c:pt idx="5">
                  <c:v>198</c:v>
                </c:pt>
                <c:pt idx="6">
                  <c:v>66</c:v>
                </c:pt>
                <c:pt idx="7">
                  <c:v>200</c:v>
                </c:pt>
                <c:pt idx="8">
                  <c:v>145</c:v>
                </c:pt>
                <c:pt idx="9">
                  <c:v>67</c:v>
                </c:pt>
                <c:pt idx="10">
                  <c:v>330</c:v>
                </c:pt>
                <c:pt idx="11">
                  <c:v>170</c:v>
                </c:pt>
                <c:pt idx="12">
                  <c:v>557</c:v>
                </c:pt>
                <c:pt idx="13">
                  <c:v>143</c:v>
                </c:pt>
                <c:pt idx="14">
                  <c:v>412</c:v>
                </c:pt>
                <c:pt idx="15">
                  <c:v>19</c:v>
                </c:pt>
                <c:pt idx="16">
                  <c:v>475</c:v>
                </c:pt>
                <c:pt idx="17">
                  <c:v>397</c:v>
                </c:pt>
                <c:pt idx="18">
                  <c:v>379</c:v>
                </c:pt>
                <c:pt idx="19">
                  <c:v>381</c:v>
                </c:pt>
              </c:numCache>
            </c:numRef>
          </c:val>
          <c:extLst>
            <c:ext xmlns:c16="http://schemas.microsoft.com/office/drawing/2014/chart" uri="{C3380CC4-5D6E-409C-BE32-E72D297353CC}">
              <c16:uniqueId val="{00000028-48EB-4070-9EB9-EEFF82AA082F}"/>
            </c:ext>
          </c:extLst>
        </c:ser>
        <c:dLbls>
          <c:showLegendKey val="0"/>
          <c:showVal val="0"/>
          <c:showCatName val="0"/>
          <c:showSerName val="0"/>
          <c:showPercent val="0"/>
          <c:showBubbleSize val="0"/>
        </c:dLbls>
        <c:gapWidth val="100"/>
        <c:overlap val="100"/>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ctr"/>
        <c:lblOffset val="100"/>
        <c:noMultiLvlLbl val="0"/>
      </c:catAx>
      <c:valAx>
        <c:axId val="271028992"/>
        <c:scaling>
          <c:orientation val="minMax"/>
          <c:max val="4000"/>
          <c:min val="-500"/>
        </c:scaling>
        <c:delete val="0"/>
        <c:axPos val="b"/>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209601752536838E-2"/>
          <c:y val="0.18551655440660278"/>
          <c:w val="0.89966840367081913"/>
          <c:h val="0.54751260804441326"/>
        </c:manualLayout>
      </c:layout>
      <c:barChart>
        <c:barDir val="col"/>
        <c:grouping val="clustered"/>
        <c:varyColors val="0"/>
        <c:ser>
          <c:idx val="0"/>
          <c:order val="0"/>
          <c:tx>
            <c:strRef>
              <c:f>'F75'!$A$8</c:f>
              <c:strCache>
                <c:ptCount val="1"/>
                <c:pt idx="0">
                  <c:v>2015</c:v>
                </c:pt>
              </c:strCache>
            </c:strRef>
          </c:tx>
          <c:spPr>
            <a:solidFill>
              <a:srgbClr val="FBBB27"/>
            </a:solidFill>
          </c:spPr>
          <c:invertIfNegative val="0"/>
          <c:dLbls>
            <c:dLbl>
              <c:idx val="0"/>
              <c:layout>
                <c:manualLayout>
                  <c:x val="-3.397027600849257E-3"/>
                  <c:y val="-8.08080808080808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A0B-47A6-9D98-724AA125878C}"/>
                </c:ext>
              </c:extLst>
            </c:dLbl>
            <c:dLbl>
              <c:idx val="1"/>
              <c:layout>
                <c:manualLayout>
                  <c:x val="-5.0955414012738851E-3"/>
                  <c:y val="3.703660918696725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A0B-47A6-9D98-724AA125878C}"/>
                </c:ext>
              </c:extLst>
            </c:dLbl>
            <c:dLbl>
              <c:idx val="2"/>
              <c:layout>
                <c:manualLayout>
                  <c:x val="-3.39702760084925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A0B-47A6-9D98-724AA125878C}"/>
                </c:ext>
              </c:extLst>
            </c:dLbl>
            <c:dLbl>
              <c:idx val="3"/>
              <c:layout>
                <c:manualLayout>
                  <c:x val="-5.095541401273885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A0B-47A6-9D98-724AA125878C}"/>
                </c:ext>
              </c:extLst>
            </c:dLbl>
            <c:spPr>
              <a:noFill/>
              <a:ln>
                <a:noFill/>
              </a:ln>
              <a:effectLst/>
            </c:spPr>
            <c:txPr>
              <a:bodyPr rot="-5400000" vert="horz"/>
              <a:lstStyle/>
              <a:p>
                <a:pPr>
                  <a:defRPr sz="7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'F75'!$B$5:$I$5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'F75'!$B$8:$I$8</c:f>
              <c:numCache>
                <c:formatCode>#,##0</c:formatCode>
                <c:ptCount val="8"/>
                <c:pt idx="0">
                  <c:v>82606</c:v>
                </c:pt>
                <c:pt idx="1">
                  <c:v>312586</c:v>
                </c:pt>
                <c:pt idx="2">
                  <c:v>119587</c:v>
                </c:pt>
                <c:pt idx="3">
                  <c:v>9329</c:v>
                </c:pt>
                <c:pt idx="4">
                  <c:v>385457</c:v>
                </c:pt>
                <c:pt idx="5">
                  <c:v>2875</c:v>
                </c:pt>
                <c:pt idx="6">
                  <c:v>551836</c:v>
                </c:pt>
                <c:pt idx="7">
                  <c:v>70979</c:v>
                </c:pt>
              </c:numCache>
            </c:numRef>
          </c:val>
          <c:extLst>
            <c:ext xmlns:c16="http://schemas.microsoft.com/office/drawing/2014/chart" uri="{C3380CC4-5D6E-409C-BE32-E72D297353CC}">
              <c16:uniqueId val="{00000004-CA0B-47A6-9D98-724AA125878C}"/>
            </c:ext>
          </c:extLst>
        </c:ser>
        <c:ser>
          <c:idx val="1"/>
          <c:order val="1"/>
          <c:tx>
            <c:strRef>
              <c:f>'F75'!$A$9</c:f>
              <c:strCache>
                <c:ptCount val="1"/>
                <c:pt idx="0">
                  <c:v>2016</c:v>
                </c:pt>
              </c:strCache>
            </c:strRef>
          </c:tx>
          <c:spPr>
            <a:solidFill>
              <a:srgbClr val="FAD496"/>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'F75'!$B$5:$I$5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'F75'!$B$9:$I$9</c:f>
              <c:numCache>
                <c:formatCode>#,##0</c:formatCode>
                <c:ptCount val="8"/>
                <c:pt idx="0">
                  <c:v>89558</c:v>
                </c:pt>
                <c:pt idx="1">
                  <c:v>334254</c:v>
                </c:pt>
                <c:pt idx="2">
                  <c:v>130890</c:v>
                </c:pt>
                <c:pt idx="3">
                  <c:v>9329</c:v>
                </c:pt>
                <c:pt idx="4">
                  <c:v>407270</c:v>
                </c:pt>
                <c:pt idx="5">
                  <c:v>3040</c:v>
                </c:pt>
                <c:pt idx="6">
                  <c:v>575641</c:v>
                </c:pt>
                <c:pt idx="7">
                  <c:v>74255</c:v>
                </c:pt>
              </c:numCache>
            </c:numRef>
          </c:val>
          <c:extLst>
            <c:ext xmlns:c16="http://schemas.microsoft.com/office/drawing/2014/chart" uri="{C3380CC4-5D6E-409C-BE32-E72D297353CC}">
              <c16:uniqueId val="{00000005-CA0B-47A6-9D98-724AA125878C}"/>
            </c:ext>
          </c:extLst>
        </c:ser>
        <c:ser>
          <c:idx val="2"/>
          <c:order val="2"/>
          <c:tx>
            <c:strRef>
              <c:f>'F75'!$A$10</c:f>
              <c:strCache>
                <c:ptCount val="1"/>
                <c:pt idx="0">
                  <c:v>2017</c:v>
                </c:pt>
              </c:strCache>
            </c:strRef>
          </c:tx>
          <c:spPr>
            <a:solidFill>
              <a:srgbClr val="95682B"/>
            </a:solidFill>
          </c:spPr>
          <c:invertIfNegative val="0"/>
          <c:dPt>
            <c:idx val="6"/>
            <c:invertIfNegative val="0"/>
            <c:bubble3D val="0"/>
            <c:extLst>
              <c:ext xmlns:c16="http://schemas.microsoft.com/office/drawing/2014/chart" uri="{C3380CC4-5D6E-409C-BE32-E72D297353CC}">
                <c16:uniqueId val="{00000006-CA0B-47A6-9D98-724AA125878C}"/>
              </c:ext>
            </c:extLst>
          </c:dPt>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'F75'!$B$5:$I$5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'F75'!$B$10:$I$10</c:f>
              <c:numCache>
                <c:formatCode>#,##0</c:formatCode>
                <c:ptCount val="8"/>
                <c:pt idx="0">
                  <c:v>96726</c:v>
                </c:pt>
                <c:pt idx="1">
                  <c:v>343480</c:v>
                </c:pt>
                <c:pt idx="2">
                  <c:v>144472</c:v>
                </c:pt>
                <c:pt idx="3">
                  <c:v>9194</c:v>
                </c:pt>
                <c:pt idx="4">
                  <c:v>435724</c:v>
                </c:pt>
                <c:pt idx="5">
                  <c:v>3204</c:v>
                </c:pt>
                <c:pt idx="6">
                  <c:v>605107</c:v>
                </c:pt>
                <c:pt idx="7">
                  <c:v>79961</c:v>
                </c:pt>
              </c:numCache>
            </c:numRef>
          </c:val>
          <c:extLst>
            <c:ext xmlns:c16="http://schemas.microsoft.com/office/drawing/2014/chart" uri="{C3380CC4-5D6E-409C-BE32-E72D297353CC}">
              <c16:uniqueId val="{00000007-CA0B-47A6-9D98-724AA125878C}"/>
            </c:ext>
          </c:extLst>
        </c:ser>
        <c:ser>
          <c:idx val="3"/>
          <c:order val="3"/>
          <c:tx>
            <c:strRef>
              <c:f>'F75'!$A$11</c:f>
              <c:strCache>
                <c:ptCount val="1"/>
                <c:pt idx="0">
                  <c:v>2018</c:v>
                </c:pt>
              </c:strCache>
            </c:strRef>
          </c:tx>
          <c:spPr>
            <a:solidFill>
              <a:srgbClr val="DAA600"/>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'F75'!$B$5:$I$5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'F75'!$B$11:$I$11</c:f>
              <c:numCache>
                <c:formatCode>#,##0</c:formatCode>
                <c:ptCount val="8"/>
                <c:pt idx="0">
                  <c:v>104065</c:v>
                </c:pt>
                <c:pt idx="1">
                  <c:v>354114</c:v>
                </c:pt>
                <c:pt idx="2">
                  <c:v>141254</c:v>
                </c:pt>
                <c:pt idx="3">
                  <c:v>9458</c:v>
                </c:pt>
                <c:pt idx="4">
                  <c:v>452017</c:v>
                </c:pt>
                <c:pt idx="5">
                  <c:v>2703</c:v>
                </c:pt>
                <c:pt idx="6">
                  <c:v>614655</c:v>
                </c:pt>
                <c:pt idx="7">
                  <c:v>82734</c:v>
                </c:pt>
              </c:numCache>
            </c:numRef>
          </c:val>
          <c:extLst>
            <c:ext xmlns:c16="http://schemas.microsoft.com/office/drawing/2014/chart" uri="{C3380CC4-5D6E-409C-BE32-E72D297353CC}">
              <c16:uniqueId val="{00000008-CA0B-47A6-9D98-724AA125878C}"/>
            </c:ext>
          </c:extLst>
        </c:ser>
        <c:ser>
          <c:idx val="4"/>
          <c:order val="4"/>
          <c:tx>
            <c:strRef>
              <c:f>'F75'!$A$12</c:f>
              <c:strCache>
                <c:ptCount val="1"/>
                <c:pt idx="0">
                  <c:v>2019</c:v>
                </c:pt>
              </c:strCache>
            </c:strRef>
          </c:tx>
          <c:spPr>
            <a:solidFill>
              <a:srgbClr val="604900"/>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'F75'!$B$5:$I$5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'F75'!$B$12:$I$12</c:f>
              <c:numCache>
                <c:formatCode>#,##0</c:formatCode>
                <c:ptCount val="8"/>
                <c:pt idx="0">
                  <c:v>109333</c:v>
                </c:pt>
                <c:pt idx="1">
                  <c:v>363625</c:v>
                </c:pt>
                <c:pt idx="2">
                  <c:v>141943</c:v>
                </c:pt>
                <c:pt idx="3">
                  <c:v>9697</c:v>
                </c:pt>
                <c:pt idx="4">
                  <c:v>458198</c:v>
                </c:pt>
                <c:pt idx="5">
                  <c:v>2683</c:v>
                </c:pt>
                <c:pt idx="6">
                  <c:v>640252</c:v>
                </c:pt>
                <c:pt idx="7">
                  <c:v>86968</c:v>
                </c:pt>
              </c:numCache>
            </c:numRef>
          </c:val>
          <c:extLst>
            <c:ext xmlns:c16="http://schemas.microsoft.com/office/drawing/2014/chart" uri="{C3380CC4-5D6E-409C-BE32-E72D297353CC}">
              <c16:uniqueId val="{00000009-CA0B-47A6-9D98-724AA125878C}"/>
            </c:ext>
          </c:extLst>
        </c:ser>
        <c:ser>
          <c:idx val="5"/>
          <c:order val="5"/>
          <c:tx>
            <c:strRef>
              <c:f>'F75'!$A$13</c:f>
              <c:strCache>
                <c:ptCount val="1"/>
                <c:pt idx="0">
                  <c:v>2020</c:v>
                </c:pt>
              </c:strCache>
            </c:strRef>
          </c:tx>
          <c:spPr>
            <a:solidFill>
              <a:srgbClr val="D05400"/>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'F75'!$B$5:$I$5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'F75'!$B$13:$I$13</c:f>
              <c:numCache>
                <c:formatCode>#,##0</c:formatCode>
                <c:ptCount val="8"/>
                <c:pt idx="0">
                  <c:v>111767</c:v>
                </c:pt>
                <c:pt idx="1">
                  <c:v>366999</c:v>
                </c:pt>
                <c:pt idx="2">
                  <c:v>133149</c:v>
                </c:pt>
                <c:pt idx="3">
                  <c:v>9984</c:v>
                </c:pt>
                <c:pt idx="4">
                  <c:v>452541</c:v>
                </c:pt>
                <c:pt idx="5">
                  <c:v>2738</c:v>
                </c:pt>
                <c:pt idx="6">
                  <c:v>614772</c:v>
                </c:pt>
                <c:pt idx="7">
                  <c:v>88417</c:v>
                </c:pt>
              </c:numCache>
            </c:numRef>
          </c:val>
          <c:extLst>
            <c:ext xmlns:c16="http://schemas.microsoft.com/office/drawing/2014/chart" uri="{C3380CC4-5D6E-409C-BE32-E72D297353CC}">
              <c16:uniqueId val="{0000000A-CA0B-47A6-9D98-724AA125878C}"/>
            </c:ext>
          </c:extLst>
        </c:ser>
        <c:ser>
          <c:idx val="6"/>
          <c:order val="6"/>
          <c:tx>
            <c:strRef>
              <c:f>'F75'!$A$14</c:f>
              <c:strCache>
                <c:ptCount val="1"/>
                <c:pt idx="0">
                  <c:v>oct-21</c:v>
                </c:pt>
              </c:strCache>
            </c:strRef>
          </c:tx>
          <c:spPr>
            <a:solidFill>
              <a:srgbClr val="70AD47">
                <a:lumMod val="75000"/>
              </a:srgbClr>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'F75'!$B$5:$I$5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'F75'!$B$14:$I$14</c:f>
              <c:numCache>
                <c:formatCode>#,##0</c:formatCode>
                <c:ptCount val="8"/>
                <c:pt idx="0">
                  <c:v>117212</c:v>
                </c:pt>
                <c:pt idx="1">
                  <c:v>388373</c:v>
                </c:pt>
                <c:pt idx="2">
                  <c:v>141565</c:v>
                </c:pt>
                <c:pt idx="3">
                  <c:v>9508</c:v>
                </c:pt>
                <c:pt idx="4">
                  <c:v>481695</c:v>
                </c:pt>
                <c:pt idx="5">
                  <c:v>2620</c:v>
                </c:pt>
                <c:pt idx="6">
                  <c:v>622204</c:v>
                </c:pt>
                <c:pt idx="7">
                  <c:v>95058</c:v>
                </c:pt>
              </c:numCache>
            </c:numRef>
          </c:val>
          <c:extLst>
            <c:ext xmlns:c16="http://schemas.microsoft.com/office/drawing/2014/chart" uri="{C3380CC4-5D6E-409C-BE32-E72D297353CC}">
              <c16:uniqueId val="{0000000B-CA0B-47A6-9D98-724AA125878C}"/>
            </c:ext>
          </c:extLst>
        </c:ser>
        <c:dLbls>
          <c:showLegendKey val="0"/>
          <c:showVal val="0"/>
          <c:showCatName val="0"/>
          <c:showSerName val="0"/>
          <c:showPercent val="0"/>
          <c:showBubbleSize val="0"/>
        </c:dLbls>
        <c:gapWidth val="150"/>
        <c:axId val="60090240"/>
        <c:axId val="60091776"/>
      </c:barChart>
      <c:catAx>
        <c:axId val="60090240"/>
        <c:scaling>
          <c:orientation val="minMax"/>
        </c:scaling>
        <c:delete val="0"/>
        <c:axPos val="b"/>
        <c:numFmt formatCode="General" sourceLinked="0"/>
        <c:majorTickMark val="out"/>
        <c:minorTickMark val="none"/>
        <c:tickLblPos val="nextTo"/>
        <c:crossAx val="60091776"/>
        <c:crosses val="autoZero"/>
        <c:auto val="1"/>
        <c:lblAlgn val="ctr"/>
        <c:lblOffset val="100"/>
        <c:noMultiLvlLbl val="0"/>
      </c:catAx>
      <c:valAx>
        <c:axId val="60091776"/>
        <c:scaling>
          <c:orientation val="minMax"/>
        </c:scaling>
        <c:delete val="1"/>
        <c:axPos val="l"/>
        <c:majorGridlines>
          <c:spPr>
            <a:ln>
              <a:noFill/>
            </a:ln>
          </c:spPr>
        </c:majorGridlines>
        <c:numFmt formatCode="#,##0" sourceLinked="1"/>
        <c:majorTickMark val="out"/>
        <c:minorTickMark val="none"/>
        <c:tickLblPos val="nextTo"/>
        <c:crossAx val="60090240"/>
        <c:crosses val="autoZero"/>
        <c:crossBetween val="between"/>
      </c:valAx>
    </c:plotArea>
    <c:legend>
      <c:legendPos val="r"/>
      <c:layout>
        <c:manualLayout>
          <c:xMode val="edge"/>
          <c:yMode val="edge"/>
          <c:x val="0.14271216097987754"/>
          <c:y val="0.90615057771740415"/>
          <c:w val="0.7416329454881132"/>
          <c:h val="5.3729061199346069E-2"/>
        </c:manualLayout>
      </c:layout>
      <c:overlay val="0"/>
    </c:legend>
    <c:plotVisOnly val="1"/>
    <c:dispBlanksAs val="gap"/>
    <c:showDLblsOverMax val="0"/>
  </c:chart>
  <c:spPr>
    <a:ln>
      <a:solidFill>
        <a:schemeClr val="bg1">
          <a:lumMod val="85000"/>
        </a:schemeClr>
      </a:solidFill>
    </a:ln>
  </c:spPr>
  <c:txPr>
    <a:bodyPr/>
    <a:lstStyle/>
    <a:p>
      <a:pPr>
        <a:defRPr sz="7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170285921100252"/>
          <c:y val="0.14110467419290948"/>
          <c:w val="0.58901556279406442"/>
          <c:h val="0.80582788671023964"/>
        </c:manualLayout>
      </c:layout>
      <c:pieChart>
        <c:varyColors val="1"/>
        <c:ser>
          <c:idx val="0"/>
          <c:order val="0"/>
          <c:dPt>
            <c:idx val="0"/>
            <c:bubble3D val="0"/>
            <c:spPr>
              <a:solidFill>
                <a:schemeClr val="accent2">
                  <a:lumMod val="50000"/>
                </a:schemeClr>
              </a:solidFill>
              <a:ln>
                <a:noFill/>
              </a:ln>
              <a:effectLst/>
            </c:spPr>
            <c:extLst>
              <c:ext xmlns:c16="http://schemas.microsoft.com/office/drawing/2014/chart" uri="{C3380CC4-5D6E-409C-BE32-E72D297353CC}">
                <c16:uniqueId val="{00000001-F7F6-48E4-BDE9-CF8A8F47AB12}"/>
              </c:ext>
            </c:extLst>
          </c:dPt>
          <c:dPt>
            <c:idx val="1"/>
            <c:bubble3D val="0"/>
            <c:spPr>
              <a:solidFill>
                <a:schemeClr val="accent2"/>
              </a:solidFill>
              <a:ln>
                <a:noFill/>
              </a:ln>
              <a:effectLst/>
            </c:spPr>
            <c:extLst>
              <c:ext xmlns:c16="http://schemas.microsoft.com/office/drawing/2014/chart" uri="{C3380CC4-5D6E-409C-BE32-E72D297353CC}">
                <c16:uniqueId val="{00000003-F7F6-48E4-BDE9-CF8A8F47AB12}"/>
              </c:ext>
            </c:extLst>
          </c:dPt>
          <c:dPt>
            <c:idx val="2"/>
            <c:bubble3D val="0"/>
            <c:spPr>
              <a:solidFill>
                <a:srgbClr val="DAA600"/>
              </a:solidFill>
              <a:ln>
                <a:noFill/>
              </a:ln>
              <a:effectLst/>
            </c:spPr>
            <c:extLst>
              <c:ext xmlns:c16="http://schemas.microsoft.com/office/drawing/2014/chart" uri="{C3380CC4-5D6E-409C-BE32-E72D297353CC}">
                <c16:uniqueId val="{00000005-F7F6-48E4-BDE9-CF8A8F47AB12}"/>
              </c:ext>
            </c:extLst>
          </c:dPt>
          <c:dPt>
            <c:idx val="3"/>
            <c:bubble3D val="0"/>
            <c:spPr>
              <a:solidFill>
                <a:srgbClr val="C00000"/>
              </a:solidFill>
              <a:ln>
                <a:noFill/>
              </a:ln>
              <a:effectLst/>
            </c:spPr>
            <c:extLst>
              <c:ext xmlns:c16="http://schemas.microsoft.com/office/drawing/2014/chart" uri="{C3380CC4-5D6E-409C-BE32-E72D297353CC}">
                <c16:uniqueId val="{00000007-F7F6-48E4-BDE9-CF8A8F47AB12}"/>
              </c:ext>
            </c:extLst>
          </c:dPt>
          <c:dPt>
            <c:idx val="4"/>
            <c:bubble3D val="0"/>
            <c:spPr>
              <a:solidFill>
                <a:schemeClr val="accent4">
                  <a:lumMod val="60000"/>
                </a:schemeClr>
              </a:solidFill>
              <a:ln>
                <a:noFill/>
              </a:ln>
              <a:effectLst/>
            </c:spPr>
            <c:extLst>
              <c:ext xmlns:c16="http://schemas.microsoft.com/office/drawing/2014/chart" uri="{C3380CC4-5D6E-409C-BE32-E72D297353CC}">
                <c16:uniqueId val="{00000009-F7F6-48E4-BDE9-CF8A8F47AB12}"/>
              </c:ext>
            </c:extLst>
          </c:dPt>
          <c:dPt>
            <c:idx val="5"/>
            <c:bubble3D val="0"/>
            <c:spPr>
              <a:solidFill>
                <a:schemeClr val="tx1">
                  <a:lumMod val="85000"/>
                  <a:lumOff val="15000"/>
                </a:schemeClr>
              </a:solidFill>
              <a:ln>
                <a:noFill/>
              </a:ln>
              <a:effectLst/>
            </c:spPr>
            <c:extLst>
              <c:ext xmlns:c16="http://schemas.microsoft.com/office/drawing/2014/chart" uri="{C3380CC4-5D6E-409C-BE32-E72D297353CC}">
                <c16:uniqueId val="{0000000B-F7F6-48E4-BDE9-CF8A8F47AB12}"/>
              </c:ext>
            </c:extLst>
          </c:dPt>
          <c:dPt>
            <c:idx val="6"/>
            <c:bubble3D val="0"/>
            <c:spPr>
              <a:solidFill>
                <a:srgbClr val="FFCC66"/>
              </a:solidFill>
              <a:ln>
                <a:noFill/>
              </a:ln>
              <a:effectLst/>
            </c:spPr>
            <c:extLst>
              <c:ext xmlns:c16="http://schemas.microsoft.com/office/drawing/2014/chart" uri="{C3380CC4-5D6E-409C-BE32-E72D297353CC}">
                <c16:uniqueId val="{0000000D-F7F6-48E4-BDE9-CF8A8F47AB12}"/>
              </c:ext>
            </c:extLst>
          </c:dPt>
          <c:dPt>
            <c:idx val="7"/>
            <c:bubble3D val="0"/>
            <c:spPr>
              <a:solidFill>
                <a:srgbClr val="A99C3D"/>
              </a:solidFill>
              <a:ln>
                <a:noFill/>
              </a:ln>
              <a:effectLst/>
            </c:spPr>
            <c:extLst>
              <c:ext xmlns:c16="http://schemas.microsoft.com/office/drawing/2014/chart" uri="{C3380CC4-5D6E-409C-BE32-E72D297353CC}">
                <c16:uniqueId val="{0000000F-F7F6-48E4-BDE9-CF8A8F47AB12}"/>
              </c:ext>
            </c:extLst>
          </c:dPt>
          <c:dLbls>
            <c:dLbl>
              <c:idx val="0"/>
              <c:layout>
                <c:manualLayout>
                  <c:x val="0.17667731926672792"/>
                  <c:y val="1.322554340901562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7F6-48E4-BDE9-CF8A8F47AB12}"/>
                </c:ext>
              </c:extLst>
            </c:dLbl>
            <c:dLbl>
              <c:idx val="1"/>
              <c:layout>
                <c:manualLayout>
                  <c:x val="7.522699207287116E-2"/>
                  <c:y val="-3.151489636396805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7F6-48E4-BDE9-CF8A8F47AB12}"/>
                </c:ext>
              </c:extLst>
            </c:dLbl>
            <c:dLbl>
              <c:idx val="2"/>
              <c:layout>
                <c:manualLayout>
                  <c:x val="4.1568252535043572E-2"/>
                  <c:y val="-7.549502518980058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7F6-48E4-BDE9-CF8A8F47AB12}"/>
                </c:ext>
              </c:extLst>
            </c:dLbl>
            <c:dLbl>
              <c:idx val="3"/>
              <c:layout>
                <c:manualLayout>
                  <c:x val="-1.1372849748757831E-2"/>
                  <c:y val="7.504628604690064E-2"/>
                </c:manualLayout>
              </c:layout>
              <c:showLegendKey val="0"/>
              <c:showVal val="0"/>
              <c:showCatName val="1"/>
              <c:showSerName val="0"/>
              <c:showPercent val="1"/>
              <c:showBubbleSize val="0"/>
              <c:extLst>
                <c:ext xmlns:c15="http://schemas.microsoft.com/office/drawing/2012/chart" uri="{CE6537A1-D6FC-4f65-9D91-7224C49458BB}">
                  <c15:layout>
                    <c:manualLayout>
                      <c:w val="0.24250118042727326"/>
                      <c:h val="0.19767105135249904"/>
                    </c:manualLayout>
                  </c15:layout>
                </c:ext>
                <c:ext xmlns:c16="http://schemas.microsoft.com/office/drawing/2014/chart" uri="{C3380CC4-5D6E-409C-BE32-E72D297353CC}">
                  <c16:uniqueId val="{00000007-F7F6-48E4-BDE9-CF8A8F47AB12}"/>
                </c:ext>
              </c:extLst>
            </c:dLbl>
            <c:dLbl>
              <c:idx val="4"/>
              <c:layout>
                <c:manualLayout>
                  <c:x val="-0.21053059980832242"/>
                  <c:y val="5.0717052181342833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7F6-48E4-BDE9-CF8A8F47AB12}"/>
                </c:ext>
              </c:extLst>
            </c:dLbl>
            <c:dLbl>
              <c:idx val="5"/>
              <c:layout>
                <c:manualLayout>
                  <c:x val="-8.8705678232042243E-2"/>
                  <c:y val="-4.6556926142662684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7F6-48E4-BDE9-CF8A8F47AB12}"/>
                </c:ext>
              </c:extLst>
            </c:dLbl>
            <c:dLbl>
              <c:idx val="6"/>
              <c:layout>
                <c:manualLayout>
                  <c:x val="-2.609993163555965E-2"/>
                  <c:y val="-0.1428106232483651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F7F6-48E4-BDE9-CF8A8F47AB12}"/>
                </c:ext>
              </c:extLst>
            </c:dLbl>
            <c:dLbl>
              <c:idx val="7"/>
              <c:layout>
                <c:manualLayout>
                  <c:x val="-4.6247439301466478E-2"/>
                  <c:y val="-1.2481299418378555E-2"/>
                </c:manualLayout>
              </c:layout>
              <c:showLegendKey val="0"/>
              <c:showVal val="0"/>
              <c:showCatName val="1"/>
              <c:showSerName val="0"/>
              <c:showPercent val="1"/>
              <c:showBubbleSize val="0"/>
              <c:extLst>
                <c:ext xmlns:c15="http://schemas.microsoft.com/office/drawing/2012/chart" uri="{CE6537A1-D6FC-4f65-9D91-7224C49458BB}">
                  <c15:layout>
                    <c:manualLayout>
                      <c:w val="0.20755550023513281"/>
                      <c:h val="0.14293785310734464"/>
                    </c:manualLayout>
                  </c15:layout>
                </c:ext>
                <c:ext xmlns:c16="http://schemas.microsoft.com/office/drawing/2014/chart" uri="{C3380CC4-5D6E-409C-BE32-E72D297353CC}">
                  <c16:uniqueId val="{0000000F-F7F6-48E4-BDE9-CF8A8F47AB12}"/>
                </c:ext>
              </c:extLst>
            </c:dLbl>
            <c:numFmt formatCode="0.00%" sourceLinked="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1"/>
            <c:showSerName val="0"/>
            <c:showPercent val="1"/>
            <c:showBubbleSize val="0"/>
            <c:showLeaderLines val="1"/>
            <c:leaderLines>
              <c:spPr>
                <a:ln w="6350" cap="flat" cmpd="sng" algn="ctr">
                  <a:solidFill>
                    <a:srgbClr val="BA9B44"/>
                  </a:solidFill>
                  <a:prstDash val="solid"/>
                  <a:round/>
                </a:ln>
                <a:effectLst/>
              </c:spPr>
            </c:leaderLines>
            <c:extLst>
              <c:ext xmlns:c15="http://schemas.microsoft.com/office/drawing/2012/chart" uri="{CE6537A1-D6FC-4f65-9D91-7224C49458BB}"/>
            </c:extLst>
          </c:dLbls>
          <c:cat>
            <c:strRef>
              <c:f>'F76'!$A$5:$A$12</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'F76'!$C$5:$C$12</c:f>
              <c:numCache>
                <c:formatCode>0.00%</c:formatCode>
                <c:ptCount val="8"/>
                <c:pt idx="0">
                  <c:v>6.3077059682978734E-2</c:v>
                </c:pt>
                <c:pt idx="1">
                  <c:v>0.20900101440345273</c:v>
                </c:pt>
                <c:pt idx="2">
                  <c:v>7.6182506518282136E-2</c:v>
                </c:pt>
                <c:pt idx="3">
                  <c:v>5.1166833043183452E-3</c:v>
                </c:pt>
                <c:pt idx="4">
                  <c:v>0.25922178841750371</c:v>
                </c:pt>
                <c:pt idx="5">
                  <c:v>1.4099400775467042E-3</c:v>
                </c:pt>
                <c:pt idx="6">
                  <c:v>0.33483601374422506</c:v>
                </c:pt>
                <c:pt idx="7">
                  <c:v>5.1154993851692601E-2</c:v>
                </c:pt>
              </c:numCache>
            </c:numRef>
          </c:val>
          <c:extLst>
            <c:ext xmlns:c16="http://schemas.microsoft.com/office/drawing/2014/chart" uri="{C3380CC4-5D6E-409C-BE32-E72D297353CC}">
              <c16:uniqueId val="{00000010-F7F6-48E4-BDE9-CF8A8F47AB1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6350" cap="flat" cmpd="sng" algn="ctr">
      <a:solidFill>
        <a:srgbClr val="D9D9D9"/>
      </a:solidFill>
      <a:prstDash val="solid"/>
      <a:round/>
    </a:ln>
    <a:effectLst/>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4586288416075651E-2"/>
          <c:y val="1.1761529808773905E-2"/>
          <c:w val="0.95839243498817972"/>
          <c:h val="0.91302245839959661"/>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81FF-4F6D-A09F-40F457F7AE6E}"/>
              </c:ext>
            </c:extLst>
          </c:dPt>
          <c:dPt>
            <c:idx val="5"/>
            <c:invertIfNegative val="0"/>
            <c:bubble3D val="0"/>
            <c:extLst>
              <c:ext xmlns:c16="http://schemas.microsoft.com/office/drawing/2014/chart" uri="{C3380CC4-5D6E-409C-BE32-E72D297353CC}">
                <c16:uniqueId val="{00000001-81FF-4F6D-A09F-40F457F7AE6E}"/>
              </c:ext>
            </c:extLst>
          </c:dPt>
          <c:dPt>
            <c:idx val="6"/>
            <c:invertIfNegative val="0"/>
            <c:bubble3D val="0"/>
            <c:spPr>
              <a:solidFill>
                <a:srgbClr val="7C878E"/>
              </a:solidFill>
              <a:ln>
                <a:noFill/>
              </a:ln>
              <a:effectLst/>
            </c:spPr>
            <c:extLst>
              <c:ext xmlns:c16="http://schemas.microsoft.com/office/drawing/2014/chart" uri="{C3380CC4-5D6E-409C-BE32-E72D297353CC}">
                <c16:uniqueId val="{00000003-81FF-4F6D-A09F-40F457F7AE6E}"/>
              </c:ext>
            </c:extLst>
          </c:dPt>
          <c:dPt>
            <c:idx val="7"/>
            <c:invertIfNegative val="0"/>
            <c:bubble3D val="0"/>
            <c:spPr>
              <a:solidFill>
                <a:srgbClr val="7C878E"/>
              </a:solidFill>
              <a:ln>
                <a:noFill/>
              </a:ln>
              <a:effectLst/>
            </c:spPr>
            <c:extLst>
              <c:ext xmlns:c16="http://schemas.microsoft.com/office/drawing/2014/chart" uri="{C3380CC4-5D6E-409C-BE32-E72D297353CC}">
                <c16:uniqueId val="{00000005-81FF-4F6D-A09F-40F457F7AE6E}"/>
              </c:ext>
            </c:extLst>
          </c:dPt>
          <c:dPt>
            <c:idx val="8"/>
            <c:invertIfNegative val="0"/>
            <c:bubble3D val="0"/>
            <c:spPr>
              <a:solidFill>
                <a:srgbClr val="FFC000"/>
              </a:solidFill>
              <a:ln>
                <a:noFill/>
              </a:ln>
              <a:effectLst/>
            </c:spPr>
            <c:extLst>
              <c:ext xmlns:c16="http://schemas.microsoft.com/office/drawing/2014/chart" uri="{C3380CC4-5D6E-409C-BE32-E72D297353CC}">
                <c16:uniqueId val="{0000000F-3D86-4119-A4E6-A90AE10FAFE7}"/>
              </c:ext>
            </c:extLst>
          </c:dPt>
          <c:dPt>
            <c:idx val="17"/>
            <c:invertIfNegative val="0"/>
            <c:bubble3D val="0"/>
            <c:extLst>
              <c:ext xmlns:c16="http://schemas.microsoft.com/office/drawing/2014/chart" uri="{C3380CC4-5D6E-409C-BE32-E72D297353CC}">
                <c16:uniqueId val="{00000006-81FF-4F6D-A09F-40F457F7AE6E}"/>
              </c:ext>
            </c:extLst>
          </c:dPt>
          <c:dPt>
            <c:idx val="18"/>
            <c:invertIfNegative val="0"/>
            <c:bubble3D val="0"/>
            <c:extLst>
              <c:ext xmlns:c16="http://schemas.microsoft.com/office/drawing/2014/chart" uri="{C3380CC4-5D6E-409C-BE32-E72D297353CC}">
                <c16:uniqueId val="{00000007-81FF-4F6D-A09F-40F457F7AE6E}"/>
              </c:ext>
            </c:extLst>
          </c:dPt>
          <c:dLbls>
            <c:dLbl>
              <c:idx val="0"/>
              <c:layout>
                <c:manualLayout>
                  <c:x val="0"/>
                  <c:y val="1.970443349753694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1FF-4F6D-A09F-40F457F7AE6E}"/>
                </c:ext>
              </c:extLst>
            </c:dLbl>
            <c:dLbl>
              <c:idx val="1"/>
              <c:layout>
                <c:manualLayout>
                  <c:x val="0"/>
                  <c:y val="1.57635467980295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B5F-4B95-B904-05DCAA8DEBFB}"/>
                </c:ext>
              </c:extLst>
            </c:dLbl>
            <c:dLbl>
              <c:idx val="2"/>
              <c:layout>
                <c:manualLayout>
                  <c:x val="-3.5581016488877145E-17"/>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B5F-4B95-B904-05DCAA8DEBFB}"/>
                </c:ext>
              </c:extLst>
            </c:dLbl>
            <c:dLbl>
              <c:idx val="3"/>
              <c:layout>
                <c:manualLayout>
                  <c:x val="1.9408051376626839E-3"/>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B5F-4B95-B904-05DCAA8DEBFB}"/>
                </c:ext>
              </c:extLst>
            </c:dLbl>
            <c:dLbl>
              <c:idx val="4"/>
              <c:layout>
                <c:manualLayout>
                  <c:x val="-3.8816102753253677E-3"/>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B5F-4B95-B904-05DCAA8DEBFB}"/>
                </c:ext>
              </c:extLst>
            </c:dLbl>
            <c:dLbl>
              <c:idx val="5"/>
              <c:layout>
                <c:manualLayout>
                  <c:x val="-7.1162032977754291E-17"/>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FF-4F6D-A09F-40F457F7AE6E}"/>
                </c:ext>
              </c:extLst>
            </c:dLbl>
            <c:dLbl>
              <c:idx val="6"/>
              <c:layout>
                <c:manualLayout>
                  <c:x val="0"/>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1FF-4F6D-A09F-40F457F7AE6E}"/>
                </c:ext>
              </c:extLst>
            </c:dLbl>
            <c:dLbl>
              <c:idx val="7"/>
              <c:layout>
                <c:manualLayout>
                  <c:x val="0"/>
                  <c:y val="1.970443349753694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1FF-4F6D-A09F-40F457F7AE6E}"/>
                </c:ext>
              </c:extLst>
            </c:dLbl>
            <c:dLbl>
              <c:idx val="8"/>
              <c:layout>
                <c:manualLayout>
                  <c:x val="3.8816102753253677E-3"/>
                  <c:y val="1.182266009852216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D86-4119-A4E6-A90AE10FAFE7}"/>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'F77'!$A$6:$A$14</c:f>
              <c:numCache>
                <c:formatCode>General</c:formatCode>
                <c:ptCount val="9"/>
                <c:pt idx="0">
                  <c:v>2013</c:v>
                </c:pt>
                <c:pt idx="1">
                  <c:v>2014</c:v>
                </c:pt>
                <c:pt idx="2">
                  <c:v>2015</c:v>
                </c:pt>
                <c:pt idx="3">
                  <c:v>2016</c:v>
                </c:pt>
                <c:pt idx="4">
                  <c:v>2017</c:v>
                </c:pt>
                <c:pt idx="5">
                  <c:v>2018</c:v>
                </c:pt>
                <c:pt idx="6">
                  <c:v>2019</c:v>
                </c:pt>
                <c:pt idx="7">
                  <c:v>2020</c:v>
                </c:pt>
                <c:pt idx="8" formatCode="mmm\-yy">
                  <c:v>44470</c:v>
                </c:pt>
              </c:numCache>
            </c:numRef>
          </c:cat>
          <c:val>
            <c:numRef>
              <c:f>'F77'!$B$6:$B$14</c:f>
              <c:numCache>
                <c:formatCode>#,##0</c:formatCode>
                <c:ptCount val="9"/>
                <c:pt idx="0">
                  <c:v>70246</c:v>
                </c:pt>
                <c:pt idx="1">
                  <c:v>77509</c:v>
                </c:pt>
                <c:pt idx="2">
                  <c:v>82606</c:v>
                </c:pt>
                <c:pt idx="3">
                  <c:v>89558</c:v>
                </c:pt>
                <c:pt idx="4">
                  <c:v>96726</c:v>
                </c:pt>
                <c:pt idx="5">
                  <c:v>104065</c:v>
                </c:pt>
                <c:pt idx="6">
                  <c:v>109333</c:v>
                </c:pt>
                <c:pt idx="7">
                  <c:v>111767</c:v>
                </c:pt>
                <c:pt idx="8">
                  <c:v>117212</c:v>
                </c:pt>
              </c:numCache>
            </c:numRef>
          </c:val>
          <c:extLst>
            <c:ext xmlns:c16="http://schemas.microsoft.com/office/drawing/2014/chart" uri="{C3380CC4-5D6E-409C-BE32-E72D297353CC}">
              <c16:uniqueId val="{00000008-81FF-4F6D-A09F-40F457F7AE6E}"/>
            </c:ext>
          </c:extLst>
        </c:ser>
        <c:dLbls>
          <c:dLblPos val="outEnd"/>
          <c:showLegendKey val="0"/>
          <c:showVal val="1"/>
          <c:showCatName val="0"/>
          <c:showSerName val="0"/>
          <c:showPercent val="0"/>
          <c:showBubbleSize val="0"/>
        </c:dLbls>
        <c:gapWidth val="80"/>
        <c:overlap val="-27"/>
        <c:axId val="62213504"/>
        <c:axId val="62237696"/>
      </c:barChart>
      <c:catAx>
        <c:axId val="622135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62237696"/>
        <c:crosses val="autoZero"/>
        <c:auto val="1"/>
        <c:lblAlgn val="ctr"/>
        <c:lblOffset val="100"/>
        <c:noMultiLvlLbl val="0"/>
      </c:catAx>
      <c:valAx>
        <c:axId val="62237696"/>
        <c:scaling>
          <c:orientation val="minMax"/>
        </c:scaling>
        <c:delete val="1"/>
        <c:axPos val="l"/>
        <c:numFmt formatCode="#,##0" sourceLinked="1"/>
        <c:majorTickMark val="out"/>
        <c:minorTickMark val="none"/>
        <c:tickLblPos val="nextTo"/>
        <c:crossAx val="6221350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811726441631506"/>
          <c:y val="0.1825259937745877"/>
          <c:w val="0.60472732067510548"/>
          <c:h val="0.8166403133903134"/>
        </c:manualLayout>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DC93-40B0-B823-B348CFB9B4A3}"/>
              </c:ext>
            </c:extLst>
          </c:dPt>
          <c:dPt>
            <c:idx val="1"/>
            <c:bubble3D val="0"/>
            <c:spPr>
              <a:solidFill>
                <a:schemeClr val="accent5"/>
              </a:solidFill>
              <a:ln>
                <a:noFill/>
              </a:ln>
              <a:effectLst/>
            </c:spPr>
            <c:extLst>
              <c:ext xmlns:c16="http://schemas.microsoft.com/office/drawing/2014/chart" uri="{C3380CC4-5D6E-409C-BE32-E72D297353CC}">
                <c16:uniqueId val="{00000003-DC93-40B0-B823-B348CFB9B4A3}"/>
              </c:ext>
            </c:extLst>
          </c:dPt>
          <c:dPt>
            <c:idx val="2"/>
            <c:bubble3D val="0"/>
            <c:spPr>
              <a:solidFill>
                <a:schemeClr val="accent4"/>
              </a:solidFill>
              <a:ln>
                <a:noFill/>
              </a:ln>
              <a:effectLst/>
            </c:spPr>
            <c:extLst>
              <c:ext xmlns:c16="http://schemas.microsoft.com/office/drawing/2014/chart" uri="{C3380CC4-5D6E-409C-BE32-E72D297353CC}">
                <c16:uniqueId val="{00000005-DC93-40B0-B823-B348CFB9B4A3}"/>
              </c:ext>
            </c:extLst>
          </c:dPt>
          <c:dPt>
            <c:idx val="3"/>
            <c:bubble3D val="0"/>
            <c:spPr>
              <a:solidFill>
                <a:schemeClr val="accent6">
                  <a:lumMod val="50000"/>
                </a:schemeClr>
              </a:solidFill>
              <a:ln>
                <a:noFill/>
              </a:ln>
              <a:effectLst/>
            </c:spPr>
            <c:extLst>
              <c:ext xmlns:c16="http://schemas.microsoft.com/office/drawing/2014/chart" uri="{C3380CC4-5D6E-409C-BE32-E72D297353CC}">
                <c16:uniqueId val="{00000007-DC93-40B0-B823-B348CFB9B4A3}"/>
              </c:ext>
            </c:extLst>
          </c:dPt>
          <c:dPt>
            <c:idx val="4"/>
            <c:bubble3D val="0"/>
            <c:spPr>
              <a:solidFill>
                <a:srgbClr val="A99C3D"/>
              </a:solidFill>
              <a:ln>
                <a:noFill/>
              </a:ln>
              <a:effectLst/>
            </c:spPr>
            <c:extLst>
              <c:ext xmlns:c16="http://schemas.microsoft.com/office/drawing/2014/chart" uri="{C3380CC4-5D6E-409C-BE32-E72D297353CC}">
                <c16:uniqueId val="{00000009-DC93-40B0-B823-B348CFB9B4A3}"/>
              </c:ext>
            </c:extLst>
          </c:dPt>
          <c:dPt>
            <c:idx val="5"/>
            <c:bubble3D val="0"/>
            <c:spPr>
              <a:solidFill>
                <a:schemeClr val="accent4">
                  <a:lumMod val="60000"/>
                </a:schemeClr>
              </a:solidFill>
              <a:ln>
                <a:noFill/>
              </a:ln>
              <a:effectLst/>
            </c:spPr>
            <c:extLst>
              <c:ext xmlns:c16="http://schemas.microsoft.com/office/drawing/2014/chart" uri="{C3380CC4-5D6E-409C-BE32-E72D297353CC}">
                <c16:uniqueId val="{0000000B-DC93-40B0-B823-B348CFB9B4A3}"/>
              </c:ext>
            </c:extLst>
          </c:dPt>
          <c:dPt>
            <c:idx val="6"/>
            <c:bubble3D val="0"/>
            <c:spPr>
              <a:solidFill>
                <a:schemeClr val="accent6">
                  <a:lumMod val="80000"/>
                  <a:lumOff val="20000"/>
                </a:schemeClr>
              </a:solidFill>
              <a:ln>
                <a:noFill/>
              </a:ln>
              <a:effectLst/>
            </c:spPr>
            <c:extLst>
              <c:ext xmlns:c16="http://schemas.microsoft.com/office/drawing/2014/chart" uri="{C3380CC4-5D6E-409C-BE32-E72D297353CC}">
                <c16:uniqueId val="{0000000D-DC93-40B0-B823-B348CFB9B4A3}"/>
              </c:ext>
            </c:extLst>
          </c:dPt>
          <c:dLbls>
            <c:dLbl>
              <c:idx val="0"/>
              <c:layout>
                <c:manualLayout>
                  <c:x val="6.5418243174148683E-2"/>
                  <c:y val="-8.908061710775654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DC93-40B0-B823-B348CFB9B4A3}"/>
                </c:ext>
              </c:extLst>
            </c:dLbl>
            <c:dLbl>
              <c:idx val="1"/>
              <c:layout>
                <c:manualLayout>
                  <c:x val="-4.4061935439888178E-2"/>
                  <c:y val="5.825362946618408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DC93-40B0-B823-B348CFB9B4A3}"/>
                </c:ext>
              </c:extLst>
            </c:dLbl>
            <c:dLbl>
              <c:idx val="2"/>
              <c:layout>
                <c:manualLayout>
                  <c:x val="-5.3100862392200972E-2"/>
                  <c:y val="2.580424958794154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DC93-40B0-B823-B348CFB9B4A3}"/>
                </c:ext>
              </c:extLst>
            </c:dLbl>
            <c:dLbl>
              <c:idx val="3"/>
              <c:layout>
                <c:manualLayout>
                  <c:x val="-7.2780447898558212E-2"/>
                  <c:y val="-3.935036764160303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DC93-40B0-B823-B348CFB9B4A3}"/>
                </c:ext>
              </c:extLst>
            </c:dLbl>
            <c:dLbl>
              <c:idx val="4"/>
              <c:layout>
                <c:manualLayout>
                  <c:x val="0.15678835600095442"/>
                  <c:y val="-8.9670368583158536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DC93-40B0-B823-B348CFB9B4A3}"/>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w="6350" cap="flat" cmpd="sng" algn="ctr">
                  <a:solidFill>
                    <a:schemeClr val="accent4">
                      <a:lumMod val="75000"/>
                    </a:schemeClr>
                  </a:solidFill>
                  <a:prstDash val="solid"/>
                  <a:round/>
                </a:ln>
                <a:effectLst/>
              </c:spPr>
            </c:leaderLines>
            <c:extLst>
              <c:ext xmlns:c15="http://schemas.microsoft.com/office/drawing/2012/chart" uri="{CE6537A1-D6FC-4f65-9D91-7224C49458BB}"/>
            </c:extLst>
          </c:dLbls>
          <c:cat>
            <c:strRef>
              <c:f>'F78'!$A$6:$A$10</c:f>
              <c:strCache>
                <c:ptCount val="5"/>
                <c:pt idx="0">
                  <c:v>Agricultura</c:v>
                </c:pt>
                <c:pt idx="1">
                  <c:v>Caza</c:v>
                </c:pt>
                <c:pt idx="2">
                  <c:v>Ganadería</c:v>
                </c:pt>
                <c:pt idx="3">
                  <c:v>Pesca</c:v>
                </c:pt>
                <c:pt idx="4">
                  <c:v>Silvicultura</c:v>
                </c:pt>
              </c:strCache>
            </c:strRef>
          </c:cat>
          <c:val>
            <c:numRef>
              <c:f>'F78'!$B$6:$B$10</c:f>
              <c:numCache>
                <c:formatCode>0.00%</c:formatCode>
                <c:ptCount val="5"/>
                <c:pt idx="0">
                  <c:v>0.79194109818107361</c:v>
                </c:pt>
                <c:pt idx="1">
                  <c:v>4.0951438419274477E-4</c:v>
                </c:pt>
                <c:pt idx="2">
                  <c:v>0.19926287410845306</c:v>
                </c:pt>
                <c:pt idx="3">
                  <c:v>4.9056410606422548E-3</c:v>
                </c:pt>
                <c:pt idx="4">
                  <c:v>3.4808722656383306E-3</c:v>
                </c:pt>
              </c:numCache>
            </c:numRef>
          </c:val>
          <c:extLst>
            <c:ext xmlns:c16="http://schemas.microsoft.com/office/drawing/2014/chart" uri="{C3380CC4-5D6E-409C-BE32-E72D297353CC}">
              <c16:uniqueId val="{0000000E-DC93-40B0-B823-B348CFB9B4A3}"/>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9F39-43CF-BD47-A12F2C571D32}"/>
              </c:ext>
            </c:extLst>
          </c:dPt>
          <c:dPt>
            <c:idx val="5"/>
            <c:invertIfNegative val="0"/>
            <c:bubble3D val="0"/>
            <c:extLst>
              <c:ext xmlns:c16="http://schemas.microsoft.com/office/drawing/2014/chart" uri="{C3380CC4-5D6E-409C-BE32-E72D297353CC}">
                <c16:uniqueId val="{00000002-9F39-43CF-BD47-A12F2C571D32}"/>
              </c:ext>
            </c:extLst>
          </c:dPt>
          <c:dPt>
            <c:idx val="6"/>
            <c:invertIfNegative val="0"/>
            <c:bubble3D val="0"/>
            <c:extLst>
              <c:ext xmlns:c16="http://schemas.microsoft.com/office/drawing/2014/chart" uri="{C3380CC4-5D6E-409C-BE32-E72D297353CC}">
                <c16:uniqueId val="{00000003-9F39-43CF-BD47-A12F2C571D32}"/>
              </c:ext>
            </c:extLst>
          </c:dPt>
          <c:dPt>
            <c:idx val="7"/>
            <c:invertIfNegative val="0"/>
            <c:bubble3D val="0"/>
            <c:extLst>
              <c:ext xmlns:c16="http://schemas.microsoft.com/office/drawing/2014/chart" uri="{C3380CC4-5D6E-409C-BE32-E72D297353CC}">
                <c16:uniqueId val="{00000005-9F39-43CF-BD47-A12F2C571D32}"/>
              </c:ext>
            </c:extLst>
          </c:dPt>
          <c:dPt>
            <c:idx val="8"/>
            <c:invertIfNegative val="0"/>
            <c:bubble3D val="0"/>
            <c:spPr>
              <a:solidFill>
                <a:srgbClr val="FFC000"/>
              </a:solidFill>
              <a:ln>
                <a:noFill/>
              </a:ln>
              <a:effectLst/>
            </c:spPr>
            <c:extLst>
              <c:ext xmlns:c16="http://schemas.microsoft.com/office/drawing/2014/chart" uri="{C3380CC4-5D6E-409C-BE32-E72D297353CC}">
                <c16:uniqueId val="{0000000B-07AF-475A-8E51-2557482821C9}"/>
              </c:ext>
            </c:extLst>
          </c:dPt>
          <c:dPt>
            <c:idx val="17"/>
            <c:invertIfNegative val="0"/>
            <c:bubble3D val="0"/>
            <c:extLst>
              <c:ext xmlns:c16="http://schemas.microsoft.com/office/drawing/2014/chart" uri="{C3380CC4-5D6E-409C-BE32-E72D297353CC}">
                <c16:uniqueId val="{00000006-9F39-43CF-BD47-A12F2C571D32}"/>
              </c:ext>
            </c:extLst>
          </c:dPt>
          <c:dPt>
            <c:idx val="18"/>
            <c:invertIfNegative val="0"/>
            <c:bubble3D val="0"/>
            <c:extLst>
              <c:ext xmlns:c16="http://schemas.microsoft.com/office/drawing/2014/chart" uri="{C3380CC4-5D6E-409C-BE32-E72D297353CC}">
                <c16:uniqueId val="{00000007-9F39-43CF-BD47-A12F2C571D32}"/>
              </c:ext>
            </c:extLst>
          </c:dPt>
          <c:dLbls>
            <c:dLbl>
              <c:idx val="0"/>
              <c:layout>
                <c:manualLayout>
                  <c:x val="0"/>
                  <c:y val="1.960784313725485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39-43CF-BD47-A12F2C571D32}"/>
                </c:ext>
              </c:extLst>
            </c:dLbl>
            <c:dLbl>
              <c:idx val="1"/>
              <c:layout>
                <c:manualLayout>
                  <c:x val="2.1898061935305881E-3"/>
                  <c:y val="2.549019607843137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39-43CF-BD47-A12F2C571D32}"/>
                </c:ext>
              </c:extLst>
            </c:dLbl>
            <c:dLbl>
              <c:idx val="2"/>
              <c:layout>
                <c:manualLayout>
                  <c:x val="-4.379612387061217E-3"/>
                  <c:y val="2.516327003242239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F39-43CF-BD47-A12F2C571D32}"/>
                </c:ext>
              </c:extLst>
            </c:dLbl>
            <c:dLbl>
              <c:idx val="3"/>
              <c:layout>
                <c:manualLayout>
                  <c:x val="4.3796123870611763E-3"/>
                  <c:y val="1.56862745098039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39-43CF-BD47-A12F2C571D32}"/>
                </c:ext>
              </c:extLst>
            </c:dLbl>
            <c:dLbl>
              <c:idx val="4"/>
              <c:layout>
                <c:manualLayout>
                  <c:x val="2.1898061935305881E-3"/>
                  <c:y val="1.568627450980393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F39-43CF-BD47-A12F2C571D32}"/>
                </c:ext>
              </c:extLst>
            </c:dLbl>
            <c:dLbl>
              <c:idx val="5"/>
              <c:layout>
                <c:manualLayout>
                  <c:x val="2.1898061935305881E-3"/>
                  <c:y val="2.581712212444032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39-43CF-BD47-A12F2C571D32}"/>
                </c:ext>
              </c:extLst>
            </c:dLbl>
            <c:dLbl>
              <c:idx val="6"/>
              <c:layout>
                <c:manualLayout>
                  <c:x val="2.1898061935305079E-3"/>
                  <c:y val="3.039215686274508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F39-43CF-BD47-A12F2C571D32}"/>
                </c:ext>
              </c:extLst>
            </c:dLbl>
            <c:dLbl>
              <c:idx val="7"/>
              <c:layout>
                <c:manualLayout>
                  <c:x val="0"/>
                  <c:y val="1.568627450980391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F39-43CF-BD47-A12F2C571D32}"/>
                </c:ext>
              </c:extLst>
            </c:dLbl>
            <c:dLbl>
              <c:idx val="8"/>
              <c:layout>
                <c:manualLayout>
                  <c:x val="2.1898061935305881E-3"/>
                  <c:y val="9.803921568627450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7AF-475A-8E51-2557482821C9}"/>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'F79'!$A$6:$A$14</c:f>
              <c:numCache>
                <c:formatCode>General</c:formatCode>
                <c:ptCount val="9"/>
                <c:pt idx="0">
                  <c:v>2013</c:v>
                </c:pt>
                <c:pt idx="1">
                  <c:v>2014</c:v>
                </c:pt>
                <c:pt idx="2">
                  <c:v>2015</c:v>
                </c:pt>
                <c:pt idx="3">
                  <c:v>2016</c:v>
                </c:pt>
                <c:pt idx="4">
                  <c:v>2017</c:v>
                </c:pt>
                <c:pt idx="5">
                  <c:v>2018</c:v>
                </c:pt>
                <c:pt idx="6">
                  <c:v>2019</c:v>
                </c:pt>
                <c:pt idx="7">
                  <c:v>2020</c:v>
                </c:pt>
                <c:pt idx="8" formatCode="mmm\-yy">
                  <c:v>44470</c:v>
                </c:pt>
              </c:numCache>
            </c:numRef>
          </c:cat>
          <c:val>
            <c:numRef>
              <c:f>'F79'!$B$6:$B$14</c:f>
              <c:numCache>
                <c:formatCode>#,##0</c:formatCode>
                <c:ptCount val="9"/>
                <c:pt idx="0">
                  <c:v>347298</c:v>
                </c:pt>
                <c:pt idx="1">
                  <c:v>363344</c:v>
                </c:pt>
                <c:pt idx="2">
                  <c:v>385457</c:v>
                </c:pt>
                <c:pt idx="3">
                  <c:v>407270</c:v>
                </c:pt>
                <c:pt idx="4">
                  <c:v>435724</c:v>
                </c:pt>
                <c:pt idx="5">
                  <c:v>452017</c:v>
                </c:pt>
                <c:pt idx="6">
                  <c:v>458198</c:v>
                </c:pt>
                <c:pt idx="7">
                  <c:v>452541</c:v>
                </c:pt>
                <c:pt idx="8">
                  <c:v>481695</c:v>
                </c:pt>
              </c:numCache>
            </c:numRef>
          </c:val>
          <c:extLst>
            <c:ext xmlns:c16="http://schemas.microsoft.com/office/drawing/2014/chart" uri="{C3380CC4-5D6E-409C-BE32-E72D297353CC}">
              <c16:uniqueId val="{0000000C-9F39-43CF-BD47-A12F2C571D32}"/>
            </c:ext>
          </c:extLst>
        </c:ser>
        <c:dLbls>
          <c:dLblPos val="outEnd"/>
          <c:showLegendKey val="0"/>
          <c:showVal val="1"/>
          <c:showCatName val="0"/>
          <c:showSerName val="0"/>
          <c:showPercent val="0"/>
          <c:showBubbleSize val="0"/>
        </c:dLbls>
        <c:gapWidth val="80"/>
        <c:overlap val="-27"/>
        <c:axId val="61280640"/>
        <c:axId val="61296640"/>
      </c:barChart>
      <c:catAx>
        <c:axId val="612806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61296640"/>
        <c:crosses val="autoZero"/>
        <c:auto val="1"/>
        <c:lblAlgn val="ctr"/>
        <c:lblOffset val="100"/>
        <c:noMultiLvlLbl val="0"/>
      </c:catAx>
      <c:valAx>
        <c:axId val="61296640"/>
        <c:scaling>
          <c:orientation val="minMax"/>
        </c:scaling>
        <c:delete val="1"/>
        <c:axPos val="l"/>
        <c:numFmt formatCode="#,##0" sourceLinked="1"/>
        <c:majorTickMark val="out"/>
        <c:minorTickMark val="none"/>
        <c:tickLblPos val="nextTo"/>
        <c:crossAx val="6128064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8314969002080478"/>
          <c:y val="0.14049741993342066"/>
          <c:w val="0.6245257381104875"/>
          <c:h val="0.7004966686856452"/>
        </c:manualLayout>
      </c:layout>
      <c:pieChart>
        <c:varyColors val="1"/>
        <c:ser>
          <c:idx val="0"/>
          <c:order val="0"/>
          <c:explosion val="1"/>
          <c:dPt>
            <c:idx val="0"/>
            <c:bubble3D val="0"/>
            <c:spPr>
              <a:solidFill>
                <a:srgbClr val="C8BC66"/>
              </a:solidFill>
            </c:spPr>
            <c:extLst>
              <c:ext xmlns:c16="http://schemas.microsoft.com/office/drawing/2014/chart" uri="{C3380CC4-5D6E-409C-BE32-E72D297353CC}">
                <c16:uniqueId val="{00000001-8E2A-47B6-A181-D2ADE711A4E0}"/>
              </c:ext>
            </c:extLst>
          </c:dPt>
          <c:dPt>
            <c:idx val="1"/>
            <c:bubble3D val="0"/>
            <c:spPr>
              <a:solidFill>
                <a:srgbClr val="FFD581"/>
              </a:solidFill>
            </c:spPr>
            <c:extLst>
              <c:ext xmlns:c16="http://schemas.microsoft.com/office/drawing/2014/chart" uri="{C3380CC4-5D6E-409C-BE32-E72D297353CC}">
                <c16:uniqueId val="{00000003-8E2A-47B6-A181-D2ADE711A4E0}"/>
              </c:ext>
            </c:extLst>
          </c:dPt>
          <c:dPt>
            <c:idx val="2"/>
            <c:bubble3D val="0"/>
            <c:spPr>
              <a:solidFill>
                <a:srgbClr val="DAA600"/>
              </a:solidFill>
            </c:spPr>
            <c:extLst>
              <c:ext xmlns:c16="http://schemas.microsoft.com/office/drawing/2014/chart" uri="{C3380CC4-5D6E-409C-BE32-E72D297353CC}">
                <c16:uniqueId val="{00000005-8E2A-47B6-A181-D2ADE711A4E0}"/>
              </c:ext>
            </c:extLst>
          </c:dPt>
          <c:dPt>
            <c:idx val="3"/>
            <c:bubble3D val="0"/>
            <c:spPr>
              <a:solidFill>
                <a:srgbClr val="8A8032"/>
              </a:solidFill>
            </c:spPr>
            <c:extLst>
              <c:ext xmlns:c16="http://schemas.microsoft.com/office/drawing/2014/chart" uri="{C3380CC4-5D6E-409C-BE32-E72D297353CC}">
                <c16:uniqueId val="{00000007-8E2A-47B6-A181-D2ADE711A4E0}"/>
              </c:ext>
            </c:extLst>
          </c:dPt>
          <c:dPt>
            <c:idx val="4"/>
            <c:bubble3D val="0"/>
            <c:spPr>
              <a:solidFill>
                <a:srgbClr val="ED7D31">
                  <a:lumMod val="50000"/>
                </a:srgbClr>
              </a:solidFill>
            </c:spPr>
            <c:extLst>
              <c:ext xmlns:c16="http://schemas.microsoft.com/office/drawing/2014/chart" uri="{C3380CC4-5D6E-409C-BE32-E72D297353CC}">
                <c16:uniqueId val="{00000009-8E2A-47B6-A181-D2ADE711A4E0}"/>
              </c:ext>
            </c:extLst>
          </c:dPt>
          <c:dPt>
            <c:idx val="5"/>
            <c:bubble3D val="0"/>
            <c:spPr>
              <a:solidFill>
                <a:srgbClr val="9E6900"/>
              </a:solidFill>
            </c:spPr>
            <c:extLst>
              <c:ext xmlns:c16="http://schemas.microsoft.com/office/drawing/2014/chart" uri="{C3380CC4-5D6E-409C-BE32-E72D297353CC}">
                <c16:uniqueId val="{0000000B-8E2A-47B6-A181-D2ADE711A4E0}"/>
              </c:ext>
            </c:extLst>
          </c:dPt>
          <c:dPt>
            <c:idx val="6"/>
            <c:bubble3D val="0"/>
            <c:spPr>
              <a:solidFill>
                <a:srgbClr val="663300"/>
              </a:solidFill>
            </c:spPr>
            <c:extLst>
              <c:ext xmlns:c16="http://schemas.microsoft.com/office/drawing/2014/chart" uri="{C3380CC4-5D6E-409C-BE32-E72D297353CC}">
                <c16:uniqueId val="{0000000D-8E2A-47B6-A181-D2ADE711A4E0}"/>
              </c:ext>
            </c:extLst>
          </c:dPt>
          <c:dPt>
            <c:idx val="7"/>
            <c:bubble3D val="0"/>
            <c:spPr>
              <a:solidFill>
                <a:srgbClr val="FFC301"/>
              </a:solidFill>
            </c:spPr>
            <c:extLst>
              <c:ext xmlns:c16="http://schemas.microsoft.com/office/drawing/2014/chart" uri="{C3380CC4-5D6E-409C-BE32-E72D297353CC}">
                <c16:uniqueId val="{0000000F-8E2A-47B6-A181-D2ADE711A4E0}"/>
              </c:ext>
            </c:extLst>
          </c:dPt>
          <c:dPt>
            <c:idx val="8"/>
            <c:bubble3D val="0"/>
            <c:spPr>
              <a:solidFill>
                <a:srgbClr val="F0975A"/>
              </a:solidFill>
            </c:spPr>
            <c:extLst>
              <c:ext xmlns:c16="http://schemas.microsoft.com/office/drawing/2014/chart" uri="{C3380CC4-5D6E-409C-BE32-E72D297353CC}">
                <c16:uniqueId val="{00000011-8E2A-47B6-A181-D2ADE711A4E0}"/>
              </c:ext>
            </c:extLst>
          </c:dPt>
          <c:dPt>
            <c:idx val="9"/>
            <c:bubble3D val="0"/>
            <c:spPr>
              <a:solidFill>
                <a:srgbClr val="ED7D31">
                  <a:lumMod val="75000"/>
                </a:srgbClr>
              </a:solidFill>
            </c:spPr>
            <c:extLst>
              <c:ext xmlns:c16="http://schemas.microsoft.com/office/drawing/2014/chart" uri="{C3380CC4-5D6E-409C-BE32-E72D297353CC}">
                <c16:uniqueId val="{00000012-CF45-49AC-9F12-96668E3E4666}"/>
              </c:ext>
            </c:extLst>
          </c:dPt>
          <c:dLbls>
            <c:dLbl>
              <c:idx val="0"/>
              <c:layout>
                <c:manualLayout>
                  <c:x val="-5.1206487919395381E-2"/>
                  <c:y val="-9.685428719471238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8E2A-47B6-A181-D2ADE711A4E0}"/>
                </c:ext>
              </c:extLst>
            </c:dLbl>
            <c:dLbl>
              <c:idx val="1"/>
              <c:layout>
                <c:manualLayout>
                  <c:x val="-8.2298628505960269E-3"/>
                  <c:y val="-0.1774754307585013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8E2A-47B6-A181-D2ADE711A4E0}"/>
                </c:ext>
              </c:extLst>
            </c:dLbl>
            <c:dLbl>
              <c:idx val="2"/>
              <c:layout>
                <c:manualLayout>
                  <c:x val="3.8194555209842565E-2"/>
                  <c:y val="-4.535145772797766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8E2A-47B6-A181-D2ADE711A4E0}"/>
                </c:ext>
              </c:extLst>
            </c:dLbl>
            <c:dLbl>
              <c:idx val="3"/>
              <c:layout>
                <c:manualLayout>
                  <c:x val="1.2638862367596277E-2"/>
                  <c:y val="2.60508414837997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8E2A-47B6-A181-D2ADE711A4E0}"/>
                </c:ext>
              </c:extLst>
            </c:dLbl>
            <c:dLbl>
              <c:idx val="4"/>
              <c:layout>
                <c:manualLayout>
                  <c:x val="6.7233685660904374E-2"/>
                  <c:y val="3.810486613999459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8E2A-47B6-A181-D2ADE711A4E0}"/>
                </c:ext>
              </c:extLst>
            </c:dLbl>
            <c:dLbl>
              <c:idx val="5"/>
              <c:layout>
                <c:manualLayout>
                  <c:x val="-7.7112186939542688E-3"/>
                  <c:y val="4.621099283625516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8E2A-47B6-A181-D2ADE711A4E0}"/>
                </c:ext>
              </c:extLst>
            </c:dLbl>
            <c:dLbl>
              <c:idx val="6"/>
              <c:layout>
                <c:manualLayout>
                  <c:x val="-5.2029159693126803E-3"/>
                  <c:y val="-2.789239634602947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8E2A-47B6-A181-D2ADE711A4E0}"/>
                </c:ext>
              </c:extLst>
            </c:dLbl>
            <c:dLbl>
              <c:idx val="7"/>
              <c:layout>
                <c:manualLayout>
                  <c:x val="-1.9473642827456842E-2"/>
                  <c:y val="-0.10649147196190767"/>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8E2A-47B6-A181-D2ADE711A4E0}"/>
                </c:ext>
              </c:extLst>
            </c:dLbl>
            <c:dLbl>
              <c:idx val="8"/>
              <c:layout>
                <c:manualLayout>
                  <c:x val="5.1761376717862413E-2"/>
                  <c:y val="-0.17515980177568061"/>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8E2A-47B6-A181-D2ADE711A4E0}"/>
                </c:ext>
              </c:extLst>
            </c:dLbl>
            <c:dLbl>
              <c:idx val="9"/>
              <c:layout>
                <c:manualLayout>
                  <c:x val="5.1330377961128028E-2"/>
                  <c:y val="-0.1103326163651926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CF45-49AC-9F12-96668E3E4666}"/>
                </c:ext>
              </c:extLst>
            </c:dLbl>
            <c:spPr>
              <a:noFill/>
              <a:ln>
                <a:noFill/>
              </a:ln>
              <a:effectLst/>
            </c:spPr>
            <c:txPr>
              <a:bodyPr wrap="square" lIns="38100" tIns="19050" rIns="38100" bIns="19050" anchor="ctr">
                <a:spAutoFit/>
              </a:bodyPr>
              <a:lstStyle/>
              <a:p>
                <a:pPr>
                  <a:defRPr sz="1000"/>
                </a:pPr>
                <a:endParaRPr lang="es-MX"/>
              </a:p>
            </c:txPr>
            <c:showLegendKey val="0"/>
            <c:showVal val="1"/>
            <c:showCatName val="1"/>
            <c:showSerName val="0"/>
            <c:showPercent val="0"/>
            <c:showBubbleSize val="0"/>
            <c:separator>
</c:separator>
            <c:showLeaderLines val="1"/>
            <c:leaderLines>
              <c:spPr>
                <a:ln>
                  <a:solidFill>
                    <a:srgbClr val="9E6900"/>
                  </a:solidFill>
                </a:ln>
              </c:spPr>
            </c:leaderLines>
            <c:extLst>
              <c:ext xmlns:c15="http://schemas.microsoft.com/office/drawing/2012/chart" uri="{CE6537A1-D6FC-4f65-9D91-7224C49458BB}"/>
            </c:extLst>
          </c:dLbls>
          <c:cat>
            <c:strRef>
              <c:f>'F80'!$A$5:$A$14</c:f>
              <c:strCache>
                <c:ptCount val="10"/>
                <c:pt idx="0">
                  <c:v>Elaboración de alimentos.</c:v>
                </c:pt>
                <c:pt idx="1">
                  <c:v>Fabricación y ensamble de maquinaria, equipos, aparatos y accesorios y artículos eléctricos, electrónicos y sus partes.</c:v>
                </c:pt>
                <c:pt idx="2">
                  <c:v>Fabricación de productos metálicos, excepto maquinaria y equipo.</c:v>
                </c:pt>
                <c:pt idx="3">
                  <c:v>Fabricación de productos de hule y plástico.</c:v>
                </c:pt>
                <c:pt idx="4">
                  <c:v>Industria química.</c:v>
                </c:pt>
                <c:pt idx="5">
                  <c:v>Construcción, reconstrucción y ensamble de equipo de transporte y sus partes.</c:v>
                </c:pt>
                <c:pt idx="6">
                  <c:v>Elaboración de bebidas.</c:v>
                </c:pt>
                <c:pt idx="7">
                  <c:v>Fabricación y/o reparación de muebles de madera y sus partes; excepto de metal y de plástico moldeado.</c:v>
                </c:pt>
                <c:pt idx="8">
                  <c:v>Fabricación, ensamble y reparación de maquinaria, equipo y sus partes; excepto los eléctricos.</c:v>
                </c:pt>
                <c:pt idx="9">
                  <c:v>Otros</c:v>
                </c:pt>
              </c:strCache>
            </c:strRef>
          </c:cat>
          <c:val>
            <c:numRef>
              <c:f>'F80'!$B$5:$B$14</c:f>
              <c:numCache>
                <c:formatCode>0.00%</c:formatCode>
                <c:ptCount val="10"/>
                <c:pt idx="0">
                  <c:v>0.21140763346100749</c:v>
                </c:pt>
                <c:pt idx="1">
                  <c:v>0.12303220917800683</c:v>
                </c:pt>
                <c:pt idx="2">
                  <c:v>0.10559586460312023</c:v>
                </c:pt>
                <c:pt idx="3">
                  <c:v>9.0555226855167689E-2</c:v>
                </c:pt>
                <c:pt idx="4">
                  <c:v>8.8504136434880989E-2</c:v>
                </c:pt>
                <c:pt idx="5">
                  <c:v>5.9137005781666821E-2</c:v>
                </c:pt>
                <c:pt idx="6">
                  <c:v>4.9091229927651317E-2</c:v>
                </c:pt>
                <c:pt idx="7">
                  <c:v>4.851410124663947E-2</c:v>
                </c:pt>
                <c:pt idx="8">
                  <c:v>4.6878211316289352E-2</c:v>
                </c:pt>
                <c:pt idx="9">
                  <c:v>0.1772843811955698</c:v>
                </c:pt>
              </c:numCache>
            </c:numRef>
          </c:val>
          <c:extLst>
            <c:ext xmlns:c16="http://schemas.microsoft.com/office/drawing/2014/chart" uri="{C3380CC4-5D6E-409C-BE32-E72D297353CC}">
              <c16:uniqueId val="{00000012-8E2A-47B6-A181-D2ADE711A4E0}"/>
            </c:ext>
          </c:extLst>
        </c:ser>
        <c:dLbls>
          <c:showLegendKey val="0"/>
          <c:showVal val="0"/>
          <c:showCatName val="0"/>
          <c:showSerName val="0"/>
          <c:showPercent val="0"/>
          <c:showBubbleSize val="0"/>
          <c:showLeaderLines val="1"/>
        </c:dLbls>
        <c:firstSliceAng val="0"/>
      </c:pieChart>
      <c:spPr>
        <a:ln>
          <a:noFill/>
        </a:ln>
      </c:spPr>
    </c:plotArea>
    <c:plotVisOnly val="1"/>
    <c:dispBlanksAs val="gap"/>
    <c:showDLblsOverMax val="0"/>
  </c:chart>
  <c:spPr>
    <a:ln>
      <a:solidFill>
        <a:sysClr val="window" lastClr="FFFFFF">
          <a:lumMod val="95000"/>
        </a:sysClr>
      </a:solid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lrMapOvr bg1="lt1" tx1="dk1" bg2="lt2" tx2="dk2" accent1="accent1" accent2="accent2" accent3="accent3" accent4="accent4" accent5="accent5" accent6="accent6" hlink="hlink" folHlink="folHlink"/>
  <c:chart>
    <c:title>
      <c:tx>
        <c:rich>
          <a:bodyPr/>
          <a:lstStyle/>
          <a:p>
            <a:pPr>
              <a:defRPr/>
            </a:pPr>
            <a:r>
              <a:rPr lang="es-MX"/>
              <a:t>Preliminares</a:t>
            </a:r>
          </a:p>
        </c:rich>
      </c:tx>
      <c:overlay val="0"/>
    </c:title>
    <c:autoTitleDeleted val="0"/>
    <c:plotArea>
      <c:layout/>
      <c:barChart>
        <c:barDir val="col"/>
        <c:grouping val="clustered"/>
        <c:varyColors val="0"/>
        <c:ser>
          <c:idx val="0"/>
          <c:order val="0"/>
          <c:tx>
            <c:strRef>
              <c:f>'F10'!$C$6</c:f>
              <c:strCache>
                <c:ptCount val="1"/>
                <c:pt idx="0">
                  <c:v>Nuevas inversiones</c:v>
                </c:pt>
              </c:strCache>
            </c:strRef>
          </c:tx>
          <c:spPr>
            <a:solidFill>
              <a:srgbClr val="AFB7BC"/>
            </a:solidFill>
          </c:spPr>
          <c:invertIfNegative val="0"/>
          <c:dPt>
            <c:idx val="5"/>
            <c:invertIfNegative val="0"/>
            <c:bubble3D val="0"/>
            <c:extLst>
              <c:ext xmlns:c16="http://schemas.microsoft.com/office/drawing/2014/chart" uri="{C3380CC4-5D6E-409C-BE32-E72D297353CC}">
                <c16:uniqueId val="{00000000-0E60-4246-82EA-E7FD075BF80F}"/>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'F10'!$A$8:$B$10</c:f>
              <c:multiLvlStrCache>
                <c:ptCount val="3"/>
                <c:lvl>
                  <c:pt idx="0">
                    <c:v>acumulado</c:v>
                  </c:pt>
                  <c:pt idx="1">
                    <c:v>acumulado</c:v>
                  </c:pt>
                  <c:pt idx="2">
                    <c:v>acumulado</c:v>
                  </c:pt>
                </c:lvl>
                <c:lvl>
                  <c:pt idx="0">
                    <c:v>2019</c:v>
                  </c:pt>
                  <c:pt idx="1">
                    <c:v>2020</c:v>
                  </c:pt>
                  <c:pt idx="2">
                    <c:v>2021</c:v>
                  </c:pt>
                </c:lvl>
              </c:multiLvlStrCache>
            </c:multiLvlStrRef>
          </c:cat>
          <c:val>
            <c:numRef>
              <c:f>'F10'!$C$8:$C$10</c:f>
              <c:numCache>
                <c:formatCode>#,##0.0</c:formatCode>
                <c:ptCount val="3"/>
                <c:pt idx="0">
                  <c:v>373.98036874048682</c:v>
                </c:pt>
                <c:pt idx="1">
                  <c:v>379.70898441999992</c:v>
                </c:pt>
                <c:pt idx="2">
                  <c:v>204.48959175000002</c:v>
                </c:pt>
              </c:numCache>
            </c:numRef>
          </c:val>
          <c:extLst>
            <c:ext xmlns:c16="http://schemas.microsoft.com/office/drawing/2014/chart" uri="{C3380CC4-5D6E-409C-BE32-E72D297353CC}">
              <c16:uniqueId val="{00000001-0E60-4246-82EA-E7FD075BF80F}"/>
            </c:ext>
          </c:extLst>
        </c:ser>
        <c:ser>
          <c:idx val="1"/>
          <c:order val="1"/>
          <c:tx>
            <c:strRef>
              <c:f>'F10'!$D$6</c:f>
              <c:strCache>
                <c:ptCount val="1"/>
                <c:pt idx="0">
                  <c:v>Reinversión de utilidades</c:v>
                </c:pt>
              </c:strCache>
            </c:strRef>
          </c:tx>
          <c:spPr>
            <a:solidFill>
              <a:srgbClr val="BF9000"/>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'F10'!$A$8:$B$10</c:f>
              <c:multiLvlStrCache>
                <c:ptCount val="3"/>
                <c:lvl>
                  <c:pt idx="0">
                    <c:v>acumulado</c:v>
                  </c:pt>
                  <c:pt idx="1">
                    <c:v>acumulado</c:v>
                  </c:pt>
                  <c:pt idx="2">
                    <c:v>acumulado</c:v>
                  </c:pt>
                </c:lvl>
                <c:lvl>
                  <c:pt idx="0">
                    <c:v>2019</c:v>
                  </c:pt>
                  <c:pt idx="1">
                    <c:v>2020</c:v>
                  </c:pt>
                  <c:pt idx="2">
                    <c:v>2021</c:v>
                  </c:pt>
                </c:lvl>
              </c:multiLvlStrCache>
            </c:multiLvlStrRef>
          </c:cat>
          <c:val>
            <c:numRef>
              <c:f>'F10'!$D$8:$D$10</c:f>
              <c:numCache>
                <c:formatCode>#,##0.0</c:formatCode>
                <c:ptCount val="3"/>
                <c:pt idx="0">
                  <c:v>783.81736885999965</c:v>
                </c:pt>
                <c:pt idx="1">
                  <c:v>916.03905627000029</c:v>
                </c:pt>
                <c:pt idx="2">
                  <c:v>606.96858287999964</c:v>
                </c:pt>
              </c:numCache>
            </c:numRef>
          </c:val>
          <c:extLst>
            <c:ext xmlns:c16="http://schemas.microsoft.com/office/drawing/2014/chart" uri="{C3380CC4-5D6E-409C-BE32-E72D297353CC}">
              <c16:uniqueId val="{00000002-0E60-4246-82EA-E7FD075BF80F}"/>
            </c:ext>
          </c:extLst>
        </c:ser>
        <c:ser>
          <c:idx val="2"/>
          <c:order val="2"/>
          <c:tx>
            <c:strRef>
              <c:f>'F10'!$E$6</c:f>
              <c:strCache>
                <c:ptCount val="1"/>
                <c:pt idx="0">
                  <c:v>Cuentas entre compañías</c:v>
                </c:pt>
              </c:strCache>
            </c:strRef>
          </c:tx>
          <c:spPr>
            <a:solidFill>
              <a:srgbClr val="FFE699"/>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'F10'!$A$8:$B$10</c:f>
              <c:multiLvlStrCache>
                <c:ptCount val="3"/>
                <c:lvl>
                  <c:pt idx="0">
                    <c:v>acumulado</c:v>
                  </c:pt>
                  <c:pt idx="1">
                    <c:v>acumulado</c:v>
                  </c:pt>
                  <c:pt idx="2">
                    <c:v>acumulado</c:v>
                  </c:pt>
                </c:lvl>
                <c:lvl>
                  <c:pt idx="0">
                    <c:v>2019</c:v>
                  </c:pt>
                  <c:pt idx="1">
                    <c:v>2020</c:v>
                  </c:pt>
                  <c:pt idx="2">
                    <c:v>2021</c:v>
                  </c:pt>
                </c:lvl>
              </c:multiLvlStrCache>
            </c:multiLvlStrRef>
          </c:cat>
          <c:val>
            <c:numRef>
              <c:f>'F10'!$E$8:$E$10</c:f>
              <c:numCache>
                <c:formatCode>#,##0.0</c:formatCode>
                <c:ptCount val="3"/>
                <c:pt idx="0">
                  <c:v>134.25100838000009</c:v>
                </c:pt>
                <c:pt idx="1">
                  <c:v>547.19234869000002</c:v>
                </c:pt>
                <c:pt idx="2">
                  <c:v>380.85253056999949</c:v>
                </c:pt>
              </c:numCache>
            </c:numRef>
          </c:val>
          <c:extLst>
            <c:ext xmlns:c16="http://schemas.microsoft.com/office/drawing/2014/chart" uri="{C3380CC4-5D6E-409C-BE32-E72D297353CC}">
              <c16:uniqueId val="{00000003-0E60-4246-82EA-E7FD075BF80F}"/>
            </c:ext>
          </c:extLst>
        </c:ser>
        <c:dLbls>
          <c:dLblPos val="outEnd"/>
          <c:showLegendKey val="0"/>
          <c:showVal val="1"/>
          <c:showCatName val="0"/>
          <c:showSerName val="0"/>
          <c:showPercent val="0"/>
          <c:showBubbleSize val="0"/>
        </c:dLbls>
        <c:gapWidth val="75"/>
        <c:overlap val="-25"/>
        <c:axId val="46503424"/>
        <c:axId val="46504960"/>
      </c:barChart>
      <c:catAx>
        <c:axId val="46503424"/>
        <c:scaling>
          <c:orientation val="minMax"/>
        </c:scaling>
        <c:delete val="0"/>
        <c:axPos val="b"/>
        <c:numFmt formatCode="General" sourceLinked="1"/>
        <c:majorTickMark val="none"/>
        <c:minorTickMark val="none"/>
        <c:tickLblPos val="low"/>
        <c:spPr>
          <a:ln>
            <a:noFill/>
          </a:ln>
        </c:spPr>
        <c:crossAx val="46504960"/>
        <c:crosses val="autoZero"/>
        <c:auto val="1"/>
        <c:lblAlgn val="ctr"/>
        <c:lblOffset val="100"/>
        <c:noMultiLvlLbl val="1"/>
      </c:catAx>
      <c:valAx>
        <c:axId val="46504960"/>
        <c:scaling>
          <c:orientation val="minMax"/>
        </c:scaling>
        <c:delete val="0"/>
        <c:axPos val="l"/>
        <c:numFmt formatCode="#,##0.0" sourceLinked="1"/>
        <c:majorTickMark val="out"/>
        <c:minorTickMark val="none"/>
        <c:tickLblPos val="nextTo"/>
        <c:crossAx val="46503424"/>
        <c:crosses val="autoZero"/>
        <c:crossBetween val="between"/>
      </c:valAx>
    </c:plotArea>
    <c:legend>
      <c:legendPos val="b"/>
      <c:overlay val="0"/>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87D3-4D7F-8265-4AB8B5201F51}"/>
              </c:ext>
            </c:extLst>
          </c:dPt>
          <c:dPt>
            <c:idx val="5"/>
            <c:invertIfNegative val="0"/>
            <c:bubble3D val="0"/>
            <c:extLst>
              <c:ext xmlns:c16="http://schemas.microsoft.com/office/drawing/2014/chart" uri="{C3380CC4-5D6E-409C-BE32-E72D297353CC}">
                <c16:uniqueId val="{00000002-87D3-4D7F-8265-4AB8B5201F51}"/>
              </c:ext>
            </c:extLst>
          </c:dPt>
          <c:dPt>
            <c:idx val="6"/>
            <c:invertIfNegative val="0"/>
            <c:bubble3D val="0"/>
            <c:extLst>
              <c:ext xmlns:c16="http://schemas.microsoft.com/office/drawing/2014/chart" uri="{C3380CC4-5D6E-409C-BE32-E72D297353CC}">
                <c16:uniqueId val="{00000003-87D3-4D7F-8265-4AB8B5201F51}"/>
              </c:ext>
            </c:extLst>
          </c:dPt>
          <c:dPt>
            <c:idx val="7"/>
            <c:invertIfNegative val="0"/>
            <c:bubble3D val="0"/>
            <c:extLst>
              <c:ext xmlns:c16="http://schemas.microsoft.com/office/drawing/2014/chart" uri="{C3380CC4-5D6E-409C-BE32-E72D297353CC}">
                <c16:uniqueId val="{00000005-87D3-4D7F-8265-4AB8B5201F51}"/>
              </c:ext>
            </c:extLst>
          </c:dPt>
          <c:dPt>
            <c:idx val="8"/>
            <c:invertIfNegative val="0"/>
            <c:bubble3D val="0"/>
            <c:spPr>
              <a:solidFill>
                <a:srgbClr val="FFC000"/>
              </a:solidFill>
              <a:ln>
                <a:noFill/>
              </a:ln>
              <a:effectLst/>
            </c:spPr>
            <c:extLst>
              <c:ext xmlns:c16="http://schemas.microsoft.com/office/drawing/2014/chart" uri="{C3380CC4-5D6E-409C-BE32-E72D297353CC}">
                <c16:uniqueId val="{0000000F-0866-45C4-A53E-6A9168089325}"/>
              </c:ext>
            </c:extLst>
          </c:dPt>
          <c:dPt>
            <c:idx val="17"/>
            <c:invertIfNegative val="0"/>
            <c:bubble3D val="0"/>
            <c:extLst>
              <c:ext xmlns:c16="http://schemas.microsoft.com/office/drawing/2014/chart" uri="{C3380CC4-5D6E-409C-BE32-E72D297353CC}">
                <c16:uniqueId val="{00000006-87D3-4D7F-8265-4AB8B5201F51}"/>
              </c:ext>
            </c:extLst>
          </c:dPt>
          <c:dPt>
            <c:idx val="18"/>
            <c:invertIfNegative val="0"/>
            <c:bubble3D val="0"/>
            <c:extLst>
              <c:ext xmlns:c16="http://schemas.microsoft.com/office/drawing/2014/chart" uri="{C3380CC4-5D6E-409C-BE32-E72D297353CC}">
                <c16:uniqueId val="{00000007-87D3-4D7F-8265-4AB8B5201F51}"/>
              </c:ext>
            </c:extLst>
          </c:dPt>
          <c:dLbls>
            <c:dLbl>
              <c:idx val="0"/>
              <c:layout>
                <c:manualLayout>
                  <c:x val="4.1798314902580305E-3"/>
                  <c:y val="9.638737097753490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D3-4D7F-8265-4AB8B5201F51}"/>
                </c:ext>
              </c:extLst>
            </c:dLbl>
            <c:dLbl>
              <c:idx val="1"/>
              <c:layout>
                <c:manualLayout>
                  <c:x val="0"/>
                  <c:y val="9.63873709775352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7D3-4D7F-8265-4AB8B5201F51}"/>
                </c:ext>
              </c:extLst>
            </c:dLbl>
            <c:dLbl>
              <c:idx val="2"/>
              <c:layout>
                <c:manualLayout>
                  <c:x val="-2.0899157451290153E-3"/>
                  <c:y val="1.28516494636713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7D3-4D7F-8265-4AB8B5201F51}"/>
                </c:ext>
              </c:extLst>
            </c:dLbl>
            <c:dLbl>
              <c:idx val="3"/>
              <c:layout>
                <c:manualLayout>
                  <c:x val="0"/>
                  <c:y val="6.42582473183564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7D3-4D7F-8265-4AB8B5201F51}"/>
                </c:ext>
              </c:extLst>
            </c:dLbl>
            <c:dLbl>
              <c:idx val="4"/>
              <c:layout>
                <c:manualLayout>
                  <c:x val="7.6629358759172472E-17"/>
                  <c:y val="1.6064561829589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7D3-4D7F-8265-4AB8B5201F51}"/>
                </c:ext>
              </c:extLst>
            </c:dLbl>
            <c:dLbl>
              <c:idx val="5"/>
              <c:layout>
                <c:manualLayout>
                  <c:x val="0"/>
                  <c:y val="1.6064561829589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D3-4D7F-8265-4AB8B5201F51}"/>
                </c:ext>
              </c:extLst>
            </c:dLbl>
            <c:dLbl>
              <c:idx val="6"/>
              <c:layout>
                <c:manualLayout>
                  <c:x val="-6.1758373017745507E-3"/>
                  <c:y val="1.5434844293112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D3-4D7F-8265-4AB8B5201F51}"/>
                </c:ext>
              </c:extLst>
            </c:dLbl>
            <c:dLbl>
              <c:idx val="7"/>
              <c:layout>
                <c:manualLayout>
                  <c:x val="-3.8095238095238095E-3"/>
                  <c:y val="1.836969001148105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D3-4D7F-8265-4AB8B5201F51}"/>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'F81'!$A$6:$A$14</c:f>
              <c:numCache>
                <c:formatCode>General</c:formatCode>
                <c:ptCount val="9"/>
                <c:pt idx="0">
                  <c:v>2013</c:v>
                </c:pt>
                <c:pt idx="1">
                  <c:v>2014</c:v>
                </c:pt>
                <c:pt idx="2">
                  <c:v>2015</c:v>
                </c:pt>
                <c:pt idx="3">
                  <c:v>2016</c:v>
                </c:pt>
                <c:pt idx="4">
                  <c:v>2017</c:v>
                </c:pt>
                <c:pt idx="5">
                  <c:v>2018</c:v>
                </c:pt>
                <c:pt idx="6">
                  <c:v>2019</c:v>
                </c:pt>
                <c:pt idx="7">
                  <c:v>2020</c:v>
                </c:pt>
                <c:pt idx="8" formatCode="mmm\-yy">
                  <c:v>44470</c:v>
                </c:pt>
              </c:numCache>
            </c:numRef>
          </c:cat>
          <c:val>
            <c:numRef>
              <c:f>'F81'!$B$6:$B$14</c:f>
              <c:numCache>
                <c:formatCode>#,##0</c:formatCode>
                <c:ptCount val="9"/>
                <c:pt idx="0">
                  <c:v>282499</c:v>
                </c:pt>
                <c:pt idx="1">
                  <c:v>295797</c:v>
                </c:pt>
                <c:pt idx="2">
                  <c:v>312586</c:v>
                </c:pt>
                <c:pt idx="3">
                  <c:v>334254</c:v>
                </c:pt>
                <c:pt idx="4">
                  <c:v>343480</c:v>
                </c:pt>
                <c:pt idx="5">
                  <c:v>354114</c:v>
                </c:pt>
                <c:pt idx="6">
                  <c:v>363625</c:v>
                </c:pt>
                <c:pt idx="7">
                  <c:v>366999</c:v>
                </c:pt>
                <c:pt idx="8">
                  <c:v>388373</c:v>
                </c:pt>
              </c:numCache>
            </c:numRef>
          </c:val>
          <c:extLst>
            <c:ext xmlns:c16="http://schemas.microsoft.com/office/drawing/2014/chart" uri="{C3380CC4-5D6E-409C-BE32-E72D297353CC}">
              <c16:uniqueId val="{0000000C-87D3-4D7F-8265-4AB8B5201F51}"/>
            </c:ext>
          </c:extLst>
        </c:ser>
        <c:dLbls>
          <c:dLblPos val="outEnd"/>
          <c:showLegendKey val="0"/>
          <c:showVal val="1"/>
          <c:showCatName val="0"/>
          <c:showSerName val="0"/>
          <c:showPercent val="0"/>
          <c:showBubbleSize val="0"/>
        </c:dLbls>
        <c:gapWidth val="80"/>
        <c:overlap val="-27"/>
        <c:axId val="87621632"/>
        <c:axId val="87625088"/>
      </c:barChart>
      <c:catAx>
        <c:axId val="876216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87625088"/>
        <c:crosses val="autoZero"/>
        <c:auto val="1"/>
        <c:lblAlgn val="ctr"/>
        <c:lblOffset val="100"/>
        <c:noMultiLvlLbl val="0"/>
      </c:catAx>
      <c:valAx>
        <c:axId val="87625088"/>
        <c:scaling>
          <c:orientation val="minMax"/>
        </c:scaling>
        <c:delete val="1"/>
        <c:axPos val="l"/>
        <c:numFmt formatCode="#,##0" sourceLinked="1"/>
        <c:majorTickMark val="out"/>
        <c:minorTickMark val="none"/>
        <c:tickLblPos val="nextTo"/>
        <c:crossAx val="87621632"/>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0315906398104266"/>
          <c:y val="0.14448076901779683"/>
          <c:w val="0.58291417739827989"/>
          <c:h val="0.6731789869549889"/>
        </c:manualLayout>
      </c:layout>
      <c:pieChart>
        <c:varyColors val="1"/>
        <c:ser>
          <c:idx val="0"/>
          <c:order val="0"/>
          <c:spPr>
            <a:ln>
              <a:noFill/>
            </a:ln>
          </c:spPr>
          <c:dPt>
            <c:idx val="0"/>
            <c:bubble3D val="0"/>
            <c:spPr>
              <a:solidFill>
                <a:srgbClr val="C8BC66"/>
              </a:solidFill>
              <a:ln>
                <a:noFill/>
              </a:ln>
            </c:spPr>
            <c:extLst>
              <c:ext xmlns:c16="http://schemas.microsoft.com/office/drawing/2014/chart" uri="{C3380CC4-5D6E-409C-BE32-E72D297353CC}">
                <c16:uniqueId val="{00000001-2BF5-4460-A596-482585189B4C}"/>
              </c:ext>
            </c:extLst>
          </c:dPt>
          <c:dPt>
            <c:idx val="1"/>
            <c:bubble3D val="0"/>
            <c:spPr>
              <a:solidFill>
                <a:srgbClr val="FBD1AF"/>
              </a:solidFill>
              <a:ln>
                <a:noFill/>
              </a:ln>
            </c:spPr>
            <c:extLst>
              <c:ext xmlns:c16="http://schemas.microsoft.com/office/drawing/2014/chart" uri="{C3380CC4-5D6E-409C-BE32-E72D297353CC}">
                <c16:uniqueId val="{00000003-2BF5-4460-A596-482585189B4C}"/>
              </c:ext>
            </c:extLst>
          </c:dPt>
          <c:dPt>
            <c:idx val="2"/>
            <c:bubble3D val="0"/>
            <c:spPr>
              <a:solidFill>
                <a:srgbClr val="C89800"/>
              </a:solidFill>
              <a:ln>
                <a:noFill/>
              </a:ln>
            </c:spPr>
            <c:extLst>
              <c:ext xmlns:c16="http://schemas.microsoft.com/office/drawing/2014/chart" uri="{C3380CC4-5D6E-409C-BE32-E72D297353CC}">
                <c16:uniqueId val="{00000005-2BF5-4460-A596-482585189B4C}"/>
              </c:ext>
            </c:extLst>
          </c:dPt>
          <c:dPt>
            <c:idx val="3"/>
            <c:bubble3D val="0"/>
            <c:spPr>
              <a:solidFill>
                <a:srgbClr val="663300"/>
              </a:solidFill>
              <a:ln>
                <a:noFill/>
              </a:ln>
            </c:spPr>
            <c:extLst>
              <c:ext xmlns:c16="http://schemas.microsoft.com/office/drawing/2014/chart" uri="{C3380CC4-5D6E-409C-BE32-E72D297353CC}">
                <c16:uniqueId val="{00000007-2BF5-4460-A596-482585189B4C}"/>
              </c:ext>
            </c:extLst>
          </c:dPt>
          <c:dPt>
            <c:idx val="4"/>
            <c:bubble3D val="0"/>
            <c:spPr>
              <a:solidFill>
                <a:srgbClr val="8A5C00"/>
              </a:solidFill>
              <a:ln>
                <a:noFill/>
              </a:ln>
            </c:spPr>
            <c:extLst>
              <c:ext xmlns:c16="http://schemas.microsoft.com/office/drawing/2014/chart" uri="{C3380CC4-5D6E-409C-BE32-E72D297353CC}">
                <c16:uniqueId val="{00000009-2BF5-4460-A596-482585189B4C}"/>
              </c:ext>
            </c:extLst>
          </c:dPt>
          <c:dPt>
            <c:idx val="5"/>
            <c:bubble3D val="0"/>
            <c:spPr>
              <a:solidFill>
                <a:srgbClr val="ED7D31"/>
              </a:solidFill>
              <a:ln>
                <a:noFill/>
              </a:ln>
            </c:spPr>
            <c:extLst>
              <c:ext xmlns:c16="http://schemas.microsoft.com/office/drawing/2014/chart" uri="{C3380CC4-5D6E-409C-BE32-E72D297353CC}">
                <c16:uniqueId val="{0000000B-2BF5-4460-A596-482585189B4C}"/>
              </c:ext>
            </c:extLst>
          </c:dPt>
          <c:dPt>
            <c:idx val="6"/>
            <c:bubble3D val="0"/>
            <c:spPr>
              <a:solidFill>
                <a:srgbClr val="FBBB27"/>
              </a:solidFill>
              <a:ln>
                <a:noFill/>
              </a:ln>
            </c:spPr>
            <c:extLst>
              <c:ext xmlns:c16="http://schemas.microsoft.com/office/drawing/2014/chart" uri="{C3380CC4-5D6E-409C-BE32-E72D297353CC}">
                <c16:uniqueId val="{0000000D-2BF5-4460-A596-482585189B4C}"/>
              </c:ext>
            </c:extLst>
          </c:dPt>
          <c:dPt>
            <c:idx val="7"/>
            <c:bubble3D val="0"/>
            <c:spPr>
              <a:solidFill>
                <a:srgbClr val="FFD581"/>
              </a:solidFill>
              <a:ln>
                <a:noFill/>
              </a:ln>
            </c:spPr>
            <c:extLst>
              <c:ext xmlns:c16="http://schemas.microsoft.com/office/drawing/2014/chart" uri="{C3380CC4-5D6E-409C-BE32-E72D297353CC}">
                <c16:uniqueId val="{0000000F-2BF5-4460-A596-482585189B4C}"/>
              </c:ext>
            </c:extLst>
          </c:dPt>
          <c:dPt>
            <c:idx val="8"/>
            <c:bubble3D val="0"/>
            <c:spPr>
              <a:solidFill>
                <a:srgbClr val="7C878E"/>
              </a:solidFill>
              <a:ln>
                <a:noFill/>
              </a:ln>
            </c:spPr>
            <c:extLst>
              <c:ext xmlns:c16="http://schemas.microsoft.com/office/drawing/2014/chart" uri="{C3380CC4-5D6E-409C-BE32-E72D297353CC}">
                <c16:uniqueId val="{00000011-2BF5-4460-A596-482585189B4C}"/>
              </c:ext>
            </c:extLst>
          </c:dPt>
          <c:dLbls>
            <c:dLbl>
              <c:idx val="0"/>
              <c:layout>
                <c:manualLayout>
                  <c:x val="6.1051771851781365E-2"/>
                  <c:y val="5.82747807508744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2BF5-4460-A596-482585189B4C}"/>
                </c:ext>
              </c:extLst>
            </c:dLbl>
            <c:dLbl>
              <c:idx val="1"/>
              <c:layout>
                <c:manualLayout>
                  <c:x val="1.8857766228484805E-2"/>
                  <c:y val="-7.743365500761305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2BF5-4460-A596-482585189B4C}"/>
                </c:ext>
              </c:extLst>
            </c:dLbl>
            <c:dLbl>
              <c:idx val="2"/>
              <c:layout>
                <c:manualLayout>
                  <c:x val="5.0554670092220269E-2"/>
                  <c:y val="2.528661761918709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2BF5-4460-A596-482585189B4C}"/>
                </c:ext>
              </c:extLst>
            </c:dLbl>
            <c:dLbl>
              <c:idx val="3"/>
              <c:layout>
                <c:manualLayout>
                  <c:x val="1.2128838880034219E-2"/>
                  <c:y val="1.312910284463894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2BF5-4460-A596-482585189B4C}"/>
                </c:ext>
              </c:extLst>
            </c:dLbl>
            <c:dLbl>
              <c:idx val="4"/>
              <c:layout>
                <c:manualLayout>
                  <c:x val="8.3298046958631689E-3"/>
                  <c:y val="8.427815779045125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2BF5-4460-A596-482585189B4C}"/>
                </c:ext>
              </c:extLst>
            </c:dLbl>
            <c:dLbl>
              <c:idx val="5"/>
              <c:layout>
                <c:manualLayout>
                  <c:x val="-1.6117230059233531E-2"/>
                  <c:y val="-5.0288599045469427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2BF5-4460-A596-482585189B4C}"/>
                </c:ext>
              </c:extLst>
            </c:dLbl>
            <c:dLbl>
              <c:idx val="6"/>
              <c:layout>
                <c:manualLayout>
                  <c:x val="-4.1896583168795742E-2"/>
                  <c:y val="-4.400868381605472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2BF5-4460-A596-482585189B4C}"/>
                </c:ext>
              </c:extLst>
            </c:dLbl>
            <c:dLbl>
              <c:idx val="7"/>
              <c:layout>
                <c:manualLayout>
                  <c:x val="5.5845564621642842E-2"/>
                  <c:y val="-3.24285394303830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2BF5-4460-A596-482585189B4C}"/>
                </c:ext>
              </c:extLst>
            </c:dLbl>
            <c:dLbl>
              <c:idx val="8"/>
              <c:layout>
                <c:manualLayout>
                  <c:x val="0.15591534441880567"/>
                  <c:y val="-3.270232085321938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2BF5-4460-A596-482585189B4C}"/>
                </c:ext>
              </c:extLst>
            </c:dLbl>
            <c:spPr>
              <a:noFill/>
              <a:ln>
                <a:noFill/>
              </a:ln>
              <a:effectLst/>
            </c:spPr>
            <c:txPr>
              <a:bodyPr wrap="square" lIns="38100" tIns="19050" rIns="38100" bIns="19050" anchor="ctr">
                <a:spAutoFit/>
              </a:bodyPr>
              <a:lstStyle/>
              <a:p>
                <a:pPr>
                  <a:defRPr sz="1000"/>
                </a:pPr>
                <a:endParaRPr lang="es-MX"/>
              </a:p>
            </c:txPr>
            <c:showLegendKey val="0"/>
            <c:showVal val="1"/>
            <c:showCatName val="1"/>
            <c:showSerName val="0"/>
            <c:showPercent val="0"/>
            <c:showBubbleSize val="0"/>
            <c:separator>
</c:separator>
            <c:showLeaderLines val="1"/>
            <c:leaderLines>
              <c:spPr>
                <a:ln>
                  <a:solidFill>
                    <a:srgbClr val="9E6900"/>
                  </a:solidFill>
                </a:ln>
              </c:spPr>
            </c:leaderLines>
            <c:extLst>
              <c:ext xmlns:c15="http://schemas.microsoft.com/office/drawing/2012/chart" uri="{CE6537A1-D6FC-4f65-9D91-7224C49458BB}"/>
            </c:extLst>
          </c:dLbls>
          <c:cat>
            <c:strRef>
              <c:f>'F82'!$A$6:$A$14</c:f>
              <c:strCache>
                <c:ptCount val="9"/>
                <c:pt idx="0">
                  <c:v>Compraventa de alimentos, bebidas y productos del tabaco.</c:v>
                </c:pt>
                <c:pt idx="1">
                  <c:v>Compraventa de prendas de vestir y artículos de uso personal.</c:v>
                </c:pt>
                <c:pt idx="2">
                  <c:v>Compraventa de materias primas, materiales y auxiliares.</c:v>
                </c:pt>
                <c:pt idx="3">
                  <c:v>Compraventa en tiendas de autoservicios y departamentos especializados.</c:v>
                </c:pt>
                <c:pt idx="4">
                  <c:v>Compraventa de maquinaria, equipo, instrumentos, aparatos, herramientas.</c:v>
                </c:pt>
                <c:pt idx="5">
                  <c:v>Compraventa de equipo de transporte; sus refacciones y accesorios.</c:v>
                </c:pt>
                <c:pt idx="6">
                  <c:v>Compraventa de gases, combustibles y lubricantes.</c:v>
                </c:pt>
                <c:pt idx="7">
                  <c:v>Compraventa de artículos para el hogar.</c:v>
                </c:pt>
                <c:pt idx="8">
                  <c:v>Compraventa de inmuebles y artículos diversos.</c:v>
                </c:pt>
              </c:strCache>
            </c:strRef>
          </c:cat>
          <c:val>
            <c:numRef>
              <c:f>'F82'!$B$6:$B$14</c:f>
              <c:numCache>
                <c:formatCode>0.00%</c:formatCode>
                <c:ptCount val="9"/>
                <c:pt idx="0">
                  <c:v>0.19944486357187549</c:v>
                </c:pt>
                <c:pt idx="1">
                  <c:v>0.17342863690318328</c:v>
                </c:pt>
                <c:pt idx="2">
                  <c:v>0.15032198427800078</c:v>
                </c:pt>
                <c:pt idx="3">
                  <c:v>0.12260636038035599</c:v>
                </c:pt>
                <c:pt idx="4">
                  <c:v>0.12175408692159341</c:v>
                </c:pt>
                <c:pt idx="5">
                  <c:v>7.5164854405429832E-2</c:v>
                </c:pt>
                <c:pt idx="6">
                  <c:v>6.0882193149369289E-2</c:v>
                </c:pt>
                <c:pt idx="7">
                  <c:v>5.1393891954384062E-2</c:v>
                </c:pt>
                <c:pt idx="8">
                  <c:v>4.5003128435807845E-2</c:v>
                </c:pt>
              </c:numCache>
            </c:numRef>
          </c:val>
          <c:extLst>
            <c:ext xmlns:c16="http://schemas.microsoft.com/office/drawing/2014/chart" uri="{C3380CC4-5D6E-409C-BE32-E72D297353CC}">
              <c16:uniqueId val="{00000012-2BF5-4460-A596-482585189B4C}"/>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1591555732460598E-2"/>
          <c:y val="2.1211313263065017E-2"/>
          <c:w val="0.95661760139121799"/>
          <c:h val="0.88849917847607307"/>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0588-454C-B8BB-8FB84CF05657}"/>
              </c:ext>
            </c:extLst>
          </c:dPt>
          <c:dPt>
            <c:idx val="5"/>
            <c:invertIfNegative val="0"/>
            <c:bubble3D val="0"/>
            <c:extLst>
              <c:ext xmlns:c16="http://schemas.microsoft.com/office/drawing/2014/chart" uri="{C3380CC4-5D6E-409C-BE32-E72D297353CC}">
                <c16:uniqueId val="{00000001-0588-454C-B8BB-8FB84CF05657}"/>
              </c:ext>
            </c:extLst>
          </c:dPt>
          <c:dPt>
            <c:idx val="6"/>
            <c:invertIfNegative val="0"/>
            <c:bubble3D val="0"/>
            <c:spPr>
              <a:solidFill>
                <a:srgbClr val="7C878E"/>
              </a:solidFill>
              <a:ln>
                <a:noFill/>
              </a:ln>
              <a:effectLst/>
            </c:spPr>
            <c:extLst>
              <c:ext xmlns:c16="http://schemas.microsoft.com/office/drawing/2014/chart" uri="{C3380CC4-5D6E-409C-BE32-E72D297353CC}">
                <c16:uniqueId val="{00000003-0588-454C-B8BB-8FB84CF05657}"/>
              </c:ext>
            </c:extLst>
          </c:dPt>
          <c:dPt>
            <c:idx val="7"/>
            <c:invertIfNegative val="0"/>
            <c:bubble3D val="0"/>
            <c:spPr>
              <a:solidFill>
                <a:srgbClr val="7C878E"/>
              </a:solidFill>
              <a:ln>
                <a:noFill/>
              </a:ln>
              <a:effectLst/>
            </c:spPr>
            <c:extLst>
              <c:ext xmlns:c16="http://schemas.microsoft.com/office/drawing/2014/chart" uri="{C3380CC4-5D6E-409C-BE32-E72D297353CC}">
                <c16:uniqueId val="{00000005-0588-454C-B8BB-8FB84CF05657}"/>
              </c:ext>
            </c:extLst>
          </c:dPt>
          <c:dPt>
            <c:idx val="8"/>
            <c:invertIfNegative val="0"/>
            <c:bubble3D val="0"/>
            <c:spPr>
              <a:solidFill>
                <a:srgbClr val="FFC000"/>
              </a:solidFill>
              <a:ln>
                <a:noFill/>
              </a:ln>
              <a:effectLst/>
            </c:spPr>
            <c:extLst>
              <c:ext xmlns:c16="http://schemas.microsoft.com/office/drawing/2014/chart" uri="{C3380CC4-5D6E-409C-BE32-E72D297353CC}">
                <c16:uniqueId val="{0000000C-698A-45B0-8355-0F02627B0D92}"/>
              </c:ext>
            </c:extLst>
          </c:dPt>
          <c:dPt>
            <c:idx val="17"/>
            <c:invertIfNegative val="0"/>
            <c:bubble3D val="0"/>
            <c:extLst>
              <c:ext xmlns:c16="http://schemas.microsoft.com/office/drawing/2014/chart" uri="{C3380CC4-5D6E-409C-BE32-E72D297353CC}">
                <c16:uniqueId val="{00000006-0588-454C-B8BB-8FB84CF05657}"/>
              </c:ext>
            </c:extLst>
          </c:dPt>
          <c:dPt>
            <c:idx val="18"/>
            <c:invertIfNegative val="0"/>
            <c:bubble3D val="0"/>
            <c:extLst>
              <c:ext xmlns:c16="http://schemas.microsoft.com/office/drawing/2014/chart" uri="{C3380CC4-5D6E-409C-BE32-E72D297353CC}">
                <c16:uniqueId val="{00000007-0588-454C-B8BB-8FB84CF05657}"/>
              </c:ext>
            </c:extLst>
          </c:dPt>
          <c:dLbls>
            <c:dLbl>
              <c:idx val="0"/>
              <c:layout>
                <c:manualLayout>
                  <c:x val="5.9790732436472305E-3"/>
                  <c:y val="9.18484168442764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88-454C-B8BB-8FB84CF05657}"/>
                </c:ext>
              </c:extLst>
            </c:dLbl>
            <c:dLbl>
              <c:idx val="1"/>
              <c:layout>
                <c:manualLayout>
                  <c:x val="3.9860488290981381E-3"/>
                  <c:y val="1.377726252664142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A3A-4EAD-A39D-2D5610C26EA1}"/>
                </c:ext>
              </c:extLst>
            </c:dLbl>
            <c:dLbl>
              <c:idx val="5"/>
              <c:layout>
                <c:manualLayout>
                  <c:x val="1.9930244145490781E-3"/>
                  <c:y val="9.18484168442764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588-454C-B8BB-8FB84CF05657}"/>
                </c:ext>
              </c:extLst>
            </c:dLbl>
            <c:dLbl>
              <c:idx val="6"/>
              <c:layout>
                <c:manualLayout>
                  <c:x val="0"/>
                  <c:y val="1.377726252664146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588-454C-B8BB-8FB84CF05657}"/>
                </c:ext>
              </c:extLst>
            </c:dLbl>
            <c:dLbl>
              <c:idx val="7"/>
              <c:layout>
                <c:manualLayout>
                  <c:x val="0"/>
                  <c:y val="1.405151706595472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588-454C-B8BB-8FB84CF05657}"/>
                </c:ext>
              </c:extLst>
            </c:dLbl>
            <c:spPr>
              <a:noFill/>
              <a:ln>
                <a:noFill/>
              </a:ln>
              <a:effectLst/>
            </c:spPr>
            <c:txPr>
              <a:bodyPr/>
              <a:lstStyle/>
              <a:p>
                <a:pPr>
                  <a:defRPr sz="10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'F83'!$A$6:$A$14</c:f>
              <c:numCache>
                <c:formatCode>General</c:formatCode>
                <c:ptCount val="9"/>
                <c:pt idx="0">
                  <c:v>2013</c:v>
                </c:pt>
                <c:pt idx="1">
                  <c:v>2014</c:v>
                </c:pt>
                <c:pt idx="2">
                  <c:v>2015</c:v>
                </c:pt>
                <c:pt idx="3">
                  <c:v>2016</c:v>
                </c:pt>
                <c:pt idx="4">
                  <c:v>2017</c:v>
                </c:pt>
                <c:pt idx="5">
                  <c:v>2018</c:v>
                </c:pt>
                <c:pt idx="6">
                  <c:v>2019</c:v>
                </c:pt>
                <c:pt idx="7">
                  <c:v>2020</c:v>
                </c:pt>
                <c:pt idx="8" formatCode="mmm\-yy">
                  <c:v>44470</c:v>
                </c:pt>
              </c:numCache>
            </c:numRef>
          </c:cat>
          <c:val>
            <c:numRef>
              <c:f>'F83'!$B$6:$B$14</c:f>
              <c:numCache>
                <c:formatCode>#,##0</c:formatCode>
                <c:ptCount val="9"/>
                <c:pt idx="0">
                  <c:v>523456</c:v>
                </c:pt>
                <c:pt idx="1">
                  <c:v>540644</c:v>
                </c:pt>
                <c:pt idx="2">
                  <c:v>551836</c:v>
                </c:pt>
                <c:pt idx="3">
                  <c:v>575641</c:v>
                </c:pt>
                <c:pt idx="4">
                  <c:v>605107</c:v>
                </c:pt>
                <c:pt idx="5">
                  <c:v>614655</c:v>
                </c:pt>
                <c:pt idx="6">
                  <c:v>640252</c:v>
                </c:pt>
                <c:pt idx="7">
                  <c:v>614772</c:v>
                </c:pt>
                <c:pt idx="8">
                  <c:v>622204</c:v>
                </c:pt>
              </c:numCache>
            </c:numRef>
          </c:val>
          <c:extLst>
            <c:ext xmlns:c16="http://schemas.microsoft.com/office/drawing/2014/chart" uri="{C3380CC4-5D6E-409C-BE32-E72D297353CC}">
              <c16:uniqueId val="{00000008-0588-454C-B8BB-8FB84CF05657}"/>
            </c:ext>
          </c:extLst>
        </c:ser>
        <c:dLbls>
          <c:dLblPos val="outEnd"/>
          <c:showLegendKey val="0"/>
          <c:showVal val="1"/>
          <c:showCatName val="0"/>
          <c:showSerName val="0"/>
          <c:showPercent val="0"/>
          <c:showBubbleSize val="0"/>
        </c:dLbls>
        <c:gapWidth val="80"/>
        <c:overlap val="-27"/>
        <c:axId val="62133760"/>
        <c:axId val="62137472"/>
      </c:barChart>
      <c:catAx>
        <c:axId val="621337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62137472"/>
        <c:crosses val="autoZero"/>
        <c:auto val="1"/>
        <c:lblAlgn val="ctr"/>
        <c:lblOffset val="100"/>
        <c:noMultiLvlLbl val="0"/>
      </c:catAx>
      <c:valAx>
        <c:axId val="62137472"/>
        <c:scaling>
          <c:orientation val="minMax"/>
        </c:scaling>
        <c:delete val="1"/>
        <c:axPos val="l"/>
        <c:numFmt formatCode="#,##0" sourceLinked="1"/>
        <c:majorTickMark val="out"/>
        <c:minorTickMark val="none"/>
        <c:tickLblPos val="nextTo"/>
        <c:crossAx val="6213376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654073710156246"/>
          <c:y val="0.17994516405530442"/>
          <c:w val="0.63771957891908004"/>
          <c:h val="0.80854950940463066"/>
        </c:manualLayout>
      </c:layout>
      <c:pieChart>
        <c:varyColors val="1"/>
        <c:ser>
          <c:idx val="0"/>
          <c:order val="0"/>
          <c:dPt>
            <c:idx val="0"/>
            <c:bubble3D val="0"/>
            <c:spPr>
              <a:solidFill>
                <a:srgbClr val="C8BC66"/>
              </a:solidFill>
            </c:spPr>
            <c:extLst>
              <c:ext xmlns:c16="http://schemas.microsoft.com/office/drawing/2014/chart" uri="{C3380CC4-5D6E-409C-BE32-E72D297353CC}">
                <c16:uniqueId val="{00000001-EE87-4837-BCDC-C8822D6A6C32}"/>
              </c:ext>
            </c:extLst>
          </c:dPt>
          <c:dPt>
            <c:idx val="1"/>
            <c:bubble3D val="0"/>
            <c:spPr>
              <a:solidFill>
                <a:srgbClr val="FBBB27"/>
              </a:solidFill>
            </c:spPr>
            <c:extLst>
              <c:ext xmlns:c16="http://schemas.microsoft.com/office/drawing/2014/chart" uri="{C3380CC4-5D6E-409C-BE32-E72D297353CC}">
                <c16:uniqueId val="{00000003-EE87-4837-BCDC-C8822D6A6C32}"/>
              </c:ext>
            </c:extLst>
          </c:dPt>
          <c:dPt>
            <c:idx val="2"/>
            <c:bubble3D val="0"/>
            <c:spPr>
              <a:solidFill>
                <a:srgbClr val="FAD496"/>
              </a:solidFill>
            </c:spPr>
            <c:extLst>
              <c:ext xmlns:c16="http://schemas.microsoft.com/office/drawing/2014/chart" uri="{C3380CC4-5D6E-409C-BE32-E72D297353CC}">
                <c16:uniqueId val="{00000005-EE87-4837-BCDC-C8822D6A6C32}"/>
              </c:ext>
            </c:extLst>
          </c:dPt>
          <c:dPt>
            <c:idx val="3"/>
            <c:bubble3D val="0"/>
            <c:spPr>
              <a:solidFill>
                <a:srgbClr val="663300"/>
              </a:solidFill>
            </c:spPr>
            <c:extLst>
              <c:ext xmlns:c16="http://schemas.microsoft.com/office/drawing/2014/chart" uri="{C3380CC4-5D6E-409C-BE32-E72D297353CC}">
                <c16:uniqueId val="{00000007-EE87-4837-BCDC-C8822D6A6C32}"/>
              </c:ext>
            </c:extLst>
          </c:dPt>
          <c:dPt>
            <c:idx val="4"/>
            <c:bubble3D val="0"/>
            <c:spPr>
              <a:solidFill>
                <a:srgbClr val="95682B"/>
              </a:solidFill>
            </c:spPr>
            <c:extLst>
              <c:ext xmlns:c16="http://schemas.microsoft.com/office/drawing/2014/chart" uri="{C3380CC4-5D6E-409C-BE32-E72D297353CC}">
                <c16:uniqueId val="{00000009-EE87-4837-BCDC-C8822D6A6C32}"/>
              </c:ext>
            </c:extLst>
          </c:dPt>
          <c:dPt>
            <c:idx val="5"/>
            <c:bubble3D val="0"/>
            <c:spPr>
              <a:solidFill>
                <a:srgbClr val="B5B367"/>
              </a:solidFill>
            </c:spPr>
            <c:extLst>
              <c:ext xmlns:c16="http://schemas.microsoft.com/office/drawing/2014/chart" uri="{C3380CC4-5D6E-409C-BE32-E72D297353CC}">
                <c16:uniqueId val="{0000000B-EE87-4837-BCDC-C8822D6A6C32}"/>
              </c:ext>
            </c:extLst>
          </c:dPt>
          <c:dPt>
            <c:idx val="6"/>
            <c:bubble3D val="0"/>
            <c:spPr>
              <a:solidFill>
                <a:srgbClr val="FFF915"/>
              </a:solidFill>
            </c:spPr>
            <c:extLst>
              <c:ext xmlns:c16="http://schemas.microsoft.com/office/drawing/2014/chart" uri="{C3380CC4-5D6E-409C-BE32-E72D297353CC}">
                <c16:uniqueId val="{0000000D-EE87-4837-BCDC-C8822D6A6C32}"/>
              </c:ext>
            </c:extLst>
          </c:dPt>
          <c:dPt>
            <c:idx val="7"/>
            <c:bubble3D val="0"/>
            <c:spPr>
              <a:solidFill>
                <a:srgbClr val="CC9900"/>
              </a:solidFill>
            </c:spPr>
            <c:extLst>
              <c:ext xmlns:c16="http://schemas.microsoft.com/office/drawing/2014/chart" uri="{C3380CC4-5D6E-409C-BE32-E72D297353CC}">
                <c16:uniqueId val="{0000000F-EE87-4837-BCDC-C8822D6A6C32}"/>
              </c:ext>
            </c:extLst>
          </c:dPt>
          <c:dPt>
            <c:idx val="8"/>
            <c:bubble3D val="0"/>
            <c:spPr>
              <a:solidFill>
                <a:srgbClr val="9D9139"/>
              </a:solidFill>
            </c:spPr>
            <c:extLst>
              <c:ext xmlns:c16="http://schemas.microsoft.com/office/drawing/2014/chart" uri="{C3380CC4-5D6E-409C-BE32-E72D297353CC}">
                <c16:uniqueId val="{00000011-EE87-4837-BCDC-C8822D6A6C32}"/>
              </c:ext>
            </c:extLst>
          </c:dPt>
          <c:dPt>
            <c:idx val="9"/>
            <c:bubble3D val="0"/>
            <c:explosion val="1"/>
            <c:spPr>
              <a:solidFill>
                <a:srgbClr val="ED7D31"/>
              </a:solidFill>
            </c:spPr>
            <c:extLst>
              <c:ext xmlns:c16="http://schemas.microsoft.com/office/drawing/2014/chart" uri="{C3380CC4-5D6E-409C-BE32-E72D297353CC}">
                <c16:uniqueId val="{00000013-EE87-4837-BCDC-C8822D6A6C32}"/>
              </c:ext>
            </c:extLst>
          </c:dPt>
          <c:dPt>
            <c:idx val="10"/>
            <c:bubble3D val="0"/>
            <c:spPr>
              <a:solidFill>
                <a:srgbClr val="393D3F"/>
              </a:solidFill>
            </c:spPr>
            <c:extLst>
              <c:ext xmlns:c16="http://schemas.microsoft.com/office/drawing/2014/chart" uri="{C3380CC4-5D6E-409C-BE32-E72D297353CC}">
                <c16:uniqueId val="{00000015-EE87-4837-BCDC-C8822D6A6C32}"/>
              </c:ext>
            </c:extLst>
          </c:dPt>
          <c:dPt>
            <c:idx val="11"/>
            <c:bubble3D val="0"/>
            <c:spPr>
              <a:solidFill>
                <a:schemeClr val="bg1">
                  <a:lumMod val="65000"/>
                </a:schemeClr>
              </a:solidFill>
            </c:spPr>
            <c:extLst>
              <c:ext xmlns:c16="http://schemas.microsoft.com/office/drawing/2014/chart" uri="{C3380CC4-5D6E-409C-BE32-E72D297353CC}">
                <c16:uniqueId val="{00000017-EE87-4837-BCDC-C8822D6A6C32}"/>
              </c:ext>
            </c:extLst>
          </c:dPt>
          <c:dPt>
            <c:idx val="12"/>
            <c:bubble3D val="0"/>
            <c:spPr>
              <a:solidFill>
                <a:schemeClr val="bg1">
                  <a:lumMod val="50000"/>
                </a:schemeClr>
              </a:solidFill>
            </c:spPr>
            <c:extLst>
              <c:ext xmlns:c16="http://schemas.microsoft.com/office/drawing/2014/chart" uri="{C3380CC4-5D6E-409C-BE32-E72D297353CC}">
                <c16:uniqueId val="{00000019-EE87-4837-BCDC-C8822D6A6C32}"/>
              </c:ext>
            </c:extLst>
          </c:dPt>
          <c:dPt>
            <c:idx val="13"/>
            <c:bubble3D val="0"/>
            <c:spPr>
              <a:solidFill>
                <a:schemeClr val="bg2">
                  <a:lumMod val="75000"/>
                </a:schemeClr>
              </a:solidFill>
            </c:spPr>
            <c:extLst>
              <c:ext xmlns:c16="http://schemas.microsoft.com/office/drawing/2014/chart" uri="{C3380CC4-5D6E-409C-BE32-E72D297353CC}">
                <c16:uniqueId val="{0000001B-EE87-4837-BCDC-C8822D6A6C32}"/>
              </c:ext>
            </c:extLst>
          </c:dPt>
          <c:dLbls>
            <c:dLbl>
              <c:idx val="0"/>
              <c:layout>
                <c:manualLayout>
                  <c:x val="5.2982273114914262E-2"/>
                  <c:y val="-6.658841494777240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EE87-4837-BCDC-C8822D6A6C32}"/>
                </c:ext>
              </c:extLst>
            </c:dLbl>
            <c:dLbl>
              <c:idx val="1"/>
              <c:layout>
                <c:manualLayout>
                  <c:x val="-1.2857913817682812E-2"/>
                  <c:y val="1.248885734128193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EE87-4837-BCDC-C8822D6A6C32}"/>
                </c:ext>
              </c:extLst>
            </c:dLbl>
            <c:dLbl>
              <c:idx val="2"/>
              <c:layout>
                <c:manualLayout>
                  <c:x val="-4.6076992486482109E-2"/>
                  <c:y val="0.11625107088567037"/>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EE87-4837-BCDC-C8822D6A6C32}"/>
                </c:ext>
              </c:extLst>
            </c:dLbl>
            <c:dLbl>
              <c:idx val="3"/>
              <c:layout>
                <c:manualLayout>
                  <c:x val="-9.6948938448369881E-2"/>
                  <c:y val="8.223413283380863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EE87-4837-BCDC-C8822D6A6C32}"/>
                </c:ext>
              </c:extLst>
            </c:dLbl>
            <c:dLbl>
              <c:idx val="4"/>
              <c:layout>
                <c:manualLayout>
                  <c:x val="-0.10515480681831922"/>
                  <c:y val="2.562458410492924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EE87-4837-BCDC-C8822D6A6C32}"/>
                </c:ext>
              </c:extLst>
            </c:dLbl>
            <c:dLbl>
              <c:idx val="5"/>
              <c:layout>
                <c:manualLayout>
                  <c:x val="-5.0434942155367687E-2"/>
                  <c:y val="-5.184014779130209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EE87-4837-BCDC-C8822D6A6C32}"/>
                </c:ext>
              </c:extLst>
            </c:dLbl>
            <c:dLbl>
              <c:idx val="6"/>
              <c:layout>
                <c:manualLayout>
                  <c:x val="6.528959409317886E-2"/>
                  <c:y val="-5.990785641677923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EE87-4837-BCDC-C8822D6A6C32}"/>
                </c:ext>
              </c:extLst>
            </c:dLbl>
            <c:dLbl>
              <c:idx val="7"/>
              <c:layout>
                <c:manualLayout>
                  <c:x val="3.6773067185485182E-2"/>
                  <c:y val="2.255992419965546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EE87-4837-BCDC-C8822D6A6C32}"/>
                </c:ext>
              </c:extLst>
            </c:dLbl>
            <c:dLbl>
              <c:idx val="8"/>
              <c:layout>
                <c:manualLayout>
                  <c:x val="5.4334387295348709E-2"/>
                  <c:y val="0.1153640678124674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EE87-4837-BCDC-C8822D6A6C32}"/>
                </c:ext>
              </c:extLst>
            </c:dLbl>
            <c:dLbl>
              <c:idx val="9"/>
              <c:layout>
                <c:manualLayout>
                  <c:x val="5.9471091350174289E-2"/>
                  <c:y val="0.17643891017541471"/>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EE87-4837-BCDC-C8822D6A6C32}"/>
                </c:ext>
              </c:extLst>
            </c:dLbl>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a:solidFill>
                    <a:srgbClr val="9E6900"/>
                  </a:solidFill>
                </a:ln>
              </c:spPr>
            </c:leaderLines>
            <c:extLst>
              <c:ext xmlns:c15="http://schemas.microsoft.com/office/drawing/2012/chart" uri="{CE6537A1-D6FC-4f65-9D91-7224C49458BB}"/>
            </c:extLst>
          </c:dLbls>
          <c:cat>
            <c:strRef>
              <c:f>'F84'!$A$6:$A$15</c:f>
              <c:strCache>
                <c:ptCount val="10"/>
                <c:pt idx="0">
                  <c:v>Servicios de administración pública y seguridad social.</c:v>
                </c:pt>
                <c:pt idx="1">
                  <c:v>Servicios profesionales y técnicos.</c:v>
                </c:pt>
                <c:pt idx="2">
                  <c:v>Preparación y servicio de alimentos y bebidas.</c:v>
                </c:pt>
                <c:pt idx="3">
                  <c:v>Servicios personales para el hogar y diversos.</c:v>
                </c:pt>
                <c:pt idx="4">
                  <c:v>Servicios de enseñanza, investigación científica y difusión cultural.</c:v>
                </c:pt>
                <c:pt idx="5">
                  <c:v>Servicios médicos, asistencia social y veterinarios.</c:v>
                </c:pt>
                <c:pt idx="6">
                  <c:v>Servicios de alojamiento temporal.</c:v>
                </c:pt>
                <c:pt idx="7">
                  <c:v>Servicios financieros y de seguros (bancos, financieras).</c:v>
                </c:pt>
                <c:pt idx="8">
                  <c:v>Servicios recreativos y de esparcimiento.</c:v>
                </c:pt>
                <c:pt idx="9">
                  <c:v>Otros</c:v>
                </c:pt>
              </c:strCache>
            </c:strRef>
          </c:cat>
          <c:val>
            <c:numRef>
              <c:f>'F84'!$B$6:$B$15</c:f>
              <c:numCache>
                <c:formatCode>0.00%</c:formatCode>
                <c:ptCount val="10"/>
                <c:pt idx="0">
                  <c:v>0.29971520594531698</c:v>
                </c:pt>
                <c:pt idx="1">
                  <c:v>0.26441488643595989</c:v>
                </c:pt>
                <c:pt idx="2">
                  <c:v>8.0412533509909928E-2</c:v>
                </c:pt>
                <c:pt idx="3">
                  <c:v>7.7722097575714716E-2</c:v>
                </c:pt>
                <c:pt idx="4">
                  <c:v>7.6500633232830392E-2</c:v>
                </c:pt>
                <c:pt idx="5">
                  <c:v>5.3003516531555564E-2</c:v>
                </c:pt>
                <c:pt idx="6">
                  <c:v>4.8712319432211944E-2</c:v>
                </c:pt>
                <c:pt idx="7">
                  <c:v>3.201522330296816E-2</c:v>
                </c:pt>
                <c:pt idx="8">
                  <c:v>2.7494198044371299E-2</c:v>
                </c:pt>
                <c:pt idx="9">
                  <c:v>4.0009385989161109E-2</c:v>
                </c:pt>
              </c:numCache>
            </c:numRef>
          </c:val>
          <c:extLst>
            <c:ext xmlns:c16="http://schemas.microsoft.com/office/drawing/2014/chart" uri="{C3380CC4-5D6E-409C-BE32-E72D297353CC}">
              <c16:uniqueId val="{0000001C-EE87-4837-BCDC-C8822D6A6C32}"/>
            </c:ext>
          </c:extLst>
        </c:ser>
        <c:dLbls>
          <c:showLegendKey val="0"/>
          <c:showVal val="0"/>
          <c:showCatName val="0"/>
          <c:showSerName val="0"/>
          <c:showPercent val="0"/>
          <c:showBubbleSize val="0"/>
          <c:showLeaderLines val="1"/>
        </c:dLbls>
        <c:firstSliceAng val="80"/>
      </c:pieChart>
    </c:plotArea>
    <c:plotVisOnly val="1"/>
    <c:dispBlanksAs val="gap"/>
    <c:showDLblsOverMax val="0"/>
  </c:chart>
  <c:spPr>
    <a:ln>
      <a:solidFill>
        <a:sysClr val="window" lastClr="FFFFFF">
          <a:lumMod val="95000"/>
        </a:sysClr>
      </a:solidFill>
    </a:ln>
  </c:sp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26565185247239"/>
          <c:y val="0.17578853362179567"/>
          <c:w val="0.56048117190543623"/>
          <c:h val="0.69343890719730317"/>
        </c:manualLayout>
      </c:layout>
      <c:pieChart>
        <c:varyColors val="1"/>
        <c:ser>
          <c:idx val="0"/>
          <c:order val="0"/>
          <c:dPt>
            <c:idx val="0"/>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01-E60B-47DF-8A6B-7845BE0D5E7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60B-47DF-8A6B-7845BE0D5E7E}"/>
              </c:ext>
            </c:extLst>
          </c:dPt>
          <c:dPt>
            <c:idx val="2"/>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5-E60B-47DF-8A6B-7845BE0D5E7E}"/>
              </c:ext>
            </c:extLst>
          </c:dPt>
          <c:dPt>
            <c:idx val="3"/>
            <c:bubble3D val="0"/>
            <c:spPr>
              <a:solidFill>
                <a:srgbClr val="C00000"/>
              </a:solidFill>
              <a:ln w="19050">
                <a:solidFill>
                  <a:schemeClr val="lt1"/>
                </a:solidFill>
              </a:ln>
              <a:effectLst/>
            </c:spPr>
            <c:extLst>
              <c:ext xmlns:c16="http://schemas.microsoft.com/office/drawing/2014/chart" uri="{C3380CC4-5D6E-409C-BE32-E72D297353CC}">
                <c16:uniqueId val="{00000007-E60B-47DF-8A6B-7845BE0D5E7E}"/>
              </c:ext>
            </c:extLst>
          </c:dPt>
          <c:dPt>
            <c:idx val="4"/>
            <c:bubble3D val="0"/>
            <c:spPr>
              <a:solidFill>
                <a:srgbClr val="A99C3D"/>
              </a:solidFill>
              <a:ln w="19050">
                <a:solidFill>
                  <a:schemeClr val="lt1"/>
                </a:solidFill>
              </a:ln>
              <a:effectLst/>
            </c:spPr>
            <c:extLst>
              <c:ext xmlns:c16="http://schemas.microsoft.com/office/drawing/2014/chart" uri="{C3380CC4-5D6E-409C-BE32-E72D297353CC}">
                <c16:uniqueId val="{00000009-E60B-47DF-8A6B-7845BE0D5E7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E60B-47DF-8A6B-7845BE0D5E7E}"/>
              </c:ext>
            </c:extLst>
          </c:dPt>
          <c:dPt>
            <c:idx val="6"/>
            <c:bubble3D val="0"/>
            <c:spPr>
              <a:solidFill>
                <a:srgbClr val="FFCC66"/>
              </a:solidFill>
              <a:ln w="19050">
                <a:solidFill>
                  <a:schemeClr val="lt1"/>
                </a:solidFill>
              </a:ln>
              <a:effectLst/>
            </c:spPr>
            <c:extLst>
              <c:ext xmlns:c16="http://schemas.microsoft.com/office/drawing/2014/chart" uri="{C3380CC4-5D6E-409C-BE32-E72D297353CC}">
                <c16:uniqueId val="{0000000D-E60B-47DF-8A6B-7845BE0D5E7E}"/>
              </c:ext>
            </c:extLst>
          </c:dPt>
          <c:dPt>
            <c:idx val="7"/>
            <c:bubble3D val="0"/>
            <c:spPr>
              <a:solidFill>
                <a:srgbClr val="C8BC66"/>
              </a:solidFill>
              <a:ln w="19050">
                <a:solidFill>
                  <a:schemeClr val="lt1"/>
                </a:solidFill>
              </a:ln>
              <a:effectLst/>
            </c:spPr>
            <c:extLst>
              <c:ext xmlns:c16="http://schemas.microsoft.com/office/drawing/2014/chart" uri="{C3380CC4-5D6E-409C-BE32-E72D297353CC}">
                <c16:uniqueId val="{0000000F-E60B-47DF-8A6B-7845BE0D5E7E}"/>
              </c:ext>
            </c:extLst>
          </c:dPt>
          <c:dLbls>
            <c:dLbl>
              <c:idx val="0"/>
              <c:layout>
                <c:manualLayout>
                  <c:x val="0.13406234410117415"/>
                  <c:y val="6.769562798226239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E60B-47DF-8A6B-7845BE0D5E7E}"/>
                </c:ext>
              </c:extLst>
            </c:dLbl>
            <c:dLbl>
              <c:idx val="1"/>
              <c:layout>
                <c:manualLayout>
                  <c:x val="8.9902641986864637E-2"/>
                  <c:y val="2.977153551737510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E60B-47DF-8A6B-7845BE0D5E7E}"/>
                </c:ext>
              </c:extLst>
            </c:dLbl>
            <c:dLbl>
              <c:idx val="2"/>
              <c:layout>
                <c:manualLayout>
                  <c:x val="5.226185298850456E-2"/>
                  <c:y val="-9.788022398839489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E60B-47DF-8A6B-7845BE0D5E7E}"/>
                </c:ext>
              </c:extLst>
            </c:dLbl>
            <c:dLbl>
              <c:idx val="3"/>
              <c:layout>
                <c:manualLayout>
                  <c:x val="0.1030007663150532"/>
                  <c:y val="-5.599554873627940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E60B-47DF-8A6B-7845BE0D5E7E}"/>
                </c:ext>
              </c:extLst>
            </c:dLbl>
            <c:dLbl>
              <c:idx val="4"/>
              <c:layout>
                <c:manualLayout>
                  <c:x val="0.18068865493707473"/>
                  <c:y val="-1.9255087760710853E-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E60B-47DF-8A6B-7845BE0D5E7E}"/>
                </c:ext>
              </c:extLst>
            </c:dLbl>
            <c:dLbl>
              <c:idx val="5"/>
              <c:layout>
                <c:manualLayout>
                  <c:x val="-6.3512397331783585E-2"/>
                  <c:y val="-2.954054190763627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E60B-47DF-8A6B-7845BE0D5E7E}"/>
                </c:ext>
              </c:extLst>
            </c:dLbl>
            <c:dLbl>
              <c:idx val="6"/>
              <c:layout>
                <c:manualLayout>
                  <c:x val="-6.2509076990376208E-2"/>
                  <c:y val="4.641951006124234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E60B-47DF-8A6B-7845BE0D5E7E}"/>
                </c:ext>
              </c:extLst>
            </c:dLbl>
            <c:dLbl>
              <c:idx val="7"/>
              <c:layout>
                <c:manualLayout>
                  <c:x val="-0.17169201335136833"/>
                  <c:y val="8.778499047362120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E60B-47DF-8A6B-7845BE0D5E7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'F85'!$B$17:$B$24</c:f>
              <c:strCache>
                <c:ptCount val="8"/>
                <c:pt idx="0">
                  <c:v>Agricultura, Ganadería, Silvicultura y Pesca</c:v>
                </c:pt>
                <c:pt idx="1">
                  <c:v>Comercio</c:v>
                </c:pt>
                <c:pt idx="2">
                  <c:v>Construcción</c:v>
                </c:pt>
                <c:pt idx="3">
                  <c:v>Ind. Elec. y Captación de Agua Potable</c:v>
                </c:pt>
                <c:pt idx="4">
                  <c:v>Industria de Transformación</c:v>
                </c:pt>
                <c:pt idx="5">
                  <c:v>Industrias Extractivas</c:v>
                </c:pt>
                <c:pt idx="6">
                  <c:v>Servicios</c:v>
                </c:pt>
                <c:pt idx="7">
                  <c:v>Transporte y Comunicaciones</c:v>
                </c:pt>
              </c:strCache>
            </c:strRef>
          </c:cat>
          <c:val>
            <c:numRef>
              <c:f>'F85'!$C$17:$C$24</c:f>
              <c:numCache>
                <c:formatCode>0.00%</c:formatCode>
                <c:ptCount val="8"/>
                <c:pt idx="0">
                  <c:v>7.310227990839134E-2</c:v>
                </c:pt>
                <c:pt idx="1">
                  <c:v>0.20202668483302932</c:v>
                </c:pt>
                <c:pt idx="2">
                  <c:v>0.10788130313773121</c:v>
                </c:pt>
                <c:pt idx="3">
                  <c:v>6.486108558956271E-3</c:v>
                </c:pt>
                <c:pt idx="4">
                  <c:v>0.25905621562994402</c:v>
                </c:pt>
                <c:pt idx="5">
                  <c:v>2.0410266982785279E-3</c:v>
                </c:pt>
                <c:pt idx="6">
                  <c:v>0.28508311559095206</c:v>
                </c:pt>
                <c:pt idx="7">
                  <c:v>6.4323265642717245E-2</c:v>
                </c:pt>
              </c:numCache>
            </c:numRef>
          </c:val>
          <c:extLst>
            <c:ext xmlns:c16="http://schemas.microsoft.com/office/drawing/2014/chart" uri="{C3380CC4-5D6E-409C-BE32-E72D297353CC}">
              <c16:uniqueId val="{00000010-E60B-47DF-8A6B-7845BE0D5E7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897717374892363"/>
          <c:y val="0.11345537221860007"/>
          <c:w val="0.67901535271111468"/>
          <c:h val="0.79290524990108713"/>
        </c:manualLayout>
      </c:layout>
      <c:pieChart>
        <c:varyColors val="1"/>
        <c:ser>
          <c:idx val="0"/>
          <c:order val="0"/>
          <c:tx>
            <c:strRef>
              <c:f>'F86'!$C$6</c:f>
              <c:strCache>
                <c:ptCount val="1"/>
                <c:pt idx="0">
                  <c:v>Mujeres</c:v>
                </c:pt>
              </c:strCache>
            </c:strRef>
          </c:tx>
          <c:spPr>
            <a:ln w="22225"/>
          </c:spPr>
          <c:dPt>
            <c:idx val="0"/>
            <c:bubble3D val="0"/>
            <c:spPr>
              <a:solidFill>
                <a:schemeClr val="accent2">
                  <a:lumMod val="50000"/>
                </a:schemeClr>
              </a:solidFill>
              <a:ln w="22225">
                <a:solidFill>
                  <a:schemeClr val="lt1"/>
                </a:solidFill>
              </a:ln>
              <a:effectLst/>
            </c:spPr>
            <c:extLst>
              <c:ext xmlns:c16="http://schemas.microsoft.com/office/drawing/2014/chart" uri="{C3380CC4-5D6E-409C-BE32-E72D297353CC}">
                <c16:uniqueId val="{00000001-EB8B-4E1B-80D5-4B6233DCE422}"/>
              </c:ext>
            </c:extLst>
          </c:dPt>
          <c:dPt>
            <c:idx val="1"/>
            <c:bubble3D val="0"/>
            <c:spPr>
              <a:solidFill>
                <a:schemeClr val="accent2"/>
              </a:solidFill>
              <a:ln w="22225">
                <a:solidFill>
                  <a:schemeClr val="lt1"/>
                </a:solidFill>
              </a:ln>
              <a:effectLst/>
            </c:spPr>
            <c:extLst>
              <c:ext xmlns:c16="http://schemas.microsoft.com/office/drawing/2014/chart" uri="{C3380CC4-5D6E-409C-BE32-E72D297353CC}">
                <c16:uniqueId val="{00000003-EB8B-4E1B-80D5-4B6233DCE422}"/>
              </c:ext>
            </c:extLst>
          </c:dPt>
          <c:dPt>
            <c:idx val="2"/>
            <c:bubble3D val="0"/>
            <c:spPr>
              <a:solidFill>
                <a:srgbClr val="DAA600"/>
              </a:solidFill>
              <a:ln w="22225">
                <a:solidFill>
                  <a:schemeClr val="lt1"/>
                </a:solidFill>
              </a:ln>
              <a:effectLst/>
            </c:spPr>
            <c:extLst>
              <c:ext xmlns:c16="http://schemas.microsoft.com/office/drawing/2014/chart" uri="{C3380CC4-5D6E-409C-BE32-E72D297353CC}">
                <c16:uniqueId val="{00000005-EB8B-4E1B-80D5-4B6233DCE422}"/>
              </c:ext>
            </c:extLst>
          </c:dPt>
          <c:dPt>
            <c:idx val="3"/>
            <c:bubble3D val="0"/>
            <c:spPr>
              <a:solidFill>
                <a:srgbClr val="FF0000"/>
              </a:solidFill>
              <a:ln w="22225">
                <a:solidFill>
                  <a:schemeClr val="lt1"/>
                </a:solidFill>
              </a:ln>
              <a:effectLst/>
            </c:spPr>
            <c:extLst>
              <c:ext xmlns:c16="http://schemas.microsoft.com/office/drawing/2014/chart" uri="{C3380CC4-5D6E-409C-BE32-E72D297353CC}">
                <c16:uniqueId val="{00000007-EB8B-4E1B-80D5-4B6233DCE422}"/>
              </c:ext>
            </c:extLst>
          </c:dPt>
          <c:dPt>
            <c:idx val="4"/>
            <c:bubble3D val="0"/>
            <c:spPr>
              <a:solidFill>
                <a:schemeClr val="accent4">
                  <a:lumMod val="60000"/>
                </a:schemeClr>
              </a:solidFill>
              <a:ln w="22225">
                <a:solidFill>
                  <a:schemeClr val="lt1"/>
                </a:solidFill>
              </a:ln>
              <a:effectLst/>
            </c:spPr>
            <c:extLst>
              <c:ext xmlns:c16="http://schemas.microsoft.com/office/drawing/2014/chart" uri="{C3380CC4-5D6E-409C-BE32-E72D297353CC}">
                <c16:uniqueId val="{00000009-EB8B-4E1B-80D5-4B6233DCE422}"/>
              </c:ext>
            </c:extLst>
          </c:dPt>
          <c:dPt>
            <c:idx val="5"/>
            <c:bubble3D val="0"/>
            <c:spPr>
              <a:solidFill>
                <a:schemeClr val="accent6">
                  <a:lumMod val="60000"/>
                </a:schemeClr>
              </a:solidFill>
              <a:ln w="22225">
                <a:solidFill>
                  <a:schemeClr val="lt1"/>
                </a:solidFill>
              </a:ln>
              <a:effectLst/>
            </c:spPr>
            <c:extLst>
              <c:ext xmlns:c16="http://schemas.microsoft.com/office/drawing/2014/chart" uri="{C3380CC4-5D6E-409C-BE32-E72D297353CC}">
                <c16:uniqueId val="{0000000B-EB8B-4E1B-80D5-4B6233DCE422}"/>
              </c:ext>
            </c:extLst>
          </c:dPt>
          <c:dPt>
            <c:idx val="6"/>
            <c:bubble3D val="0"/>
            <c:spPr>
              <a:solidFill>
                <a:srgbClr val="FFCC66"/>
              </a:solidFill>
              <a:ln w="22225">
                <a:solidFill>
                  <a:schemeClr val="lt1"/>
                </a:solidFill>
              </a:ln>
              <a:effectLst/>
            </c:spPr>
            <c:extLst>
              <c:ext xmlns:c16="http://schemas.microsoft.com/office/drawing/2014/chart" uri="{C3380CC4-5D6E-409C-BE32-E72D297353CC}">
                <c16:uniqueId val="{0000000D-EB8B-4E1B-80D5-4B6233DCE422}"/>
              </c:ext>
            </c:extLst>
          </c:dPt>
          <c:dPt>
            <c:idx val="7"/>
            <c:bubble3D val="0"/>
            <c:spPr>
              <a:solidFill>
                <a:srgbClr val="C8BC66"/>
              </a:solidFill>
              <a:ln w="22225">
                <a:solidFill>
                  <a:schemeClr val="lt1"/>
                </a:solidFill>
              </a:ln>
              <a:effectLst/>
            </c:spPr>
            <c:extLst>
              <c:ext xmlns:c16="http://schemas.microsoft.com/office/drawing/2014/chart" uri="{C3380CC4-5D6E-409C-BE32-E72D297353CC}">
                <c16:uniqueId val="{0000000F-EB8B-4E1B-80D5-4B6233DCE422}"/>
              </c:ext>
            </c:extLst>
          </c:dPt>
          <c:dLbls>
            <c:dLbl>
              <c:idx val="0"/>
              <c:layout>
                <c:manualLayout>
                  <c:x val="0.17384493893484884"/>
                  <c:y val="2.059615159570022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EB8B-4E1B-80D5-4B6233DCE422}"/>
                </c:ext>
              </c:extLst>
            </c:dLbl>
            <c:dLbl>
              <c:idx val="1"/>
              <c:layout>
                <c:manualLayout>
                  <c:x val="3.4826062481710808E-2"/>
                  <c:y val="3.7835397963789301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EB8B-4E1B-80D5-4B6233DCE422}"/>
                </c:ext>
              </c:extLst>
            </c:dLbl>
            <c:dLbl>
              <c:idx val="2"/>
              <c:layout>
                <c:manualLayout>
                  <c:x val="0"/>
                  <c:y val="-0.1500322650751459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EB8B-4E1B-80D5-4B6233DCE422}"/>
                </c:ext>
              </c:extLst>
            </c:dLbl>
            <c:dLbl>
              <c:idx val="3"/>
              <c:layout>
                <c:manualLayout>
                  <c:x val="5.1400936242540343E-2"/>
                  <c:y val="7.329191764698476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EB8B-4E1B-80D5-4B6233DCE422}"/>
                </c:ext>
              </c:extLst>
            </c:dLbl>
            <c:dLbl>
              <c:idx val="4"/>
              <c:layout>
                <c:manualLayout>
                  <c:x val="1.8953793566501863E-2"/>
                  <c:y val="-6.7609534419708324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EB8B-4E1B-80D5-4B6233DCE422}"/>
                </c:ext>
              </c:extLst>
            </c:dLbl>
            <c:dLbl>
              <c:idx val="5"/>
              <c:layout>
                <c:manualLayout>
                  <c:x val="-0.14493241117668879"/>
                  <c:y val="-5.4541815366604358E-2"/>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extLst>
                <c:ext xmlns:c15="http://schemas.microsoft.com/office/drawing/2012/chart" uri="{CE6537A1-D6FC-4f65-9D91-7224C49458BB}">
                  <c15:layout>
                    <c:manualLayout>
                      <c:w val="0.30446043976166665"/>
                      <c:h val="0.11501199040767386"/>
                    </c:manualLayout>
                  </c15:layout>
                </c:ext>
                <c:ext xmlns:c16="http://schemas.microsoft.com/office/drawing/2014/chart" uri="{C3380CC4-5D6E-409C-BE32-E72D297353CC}">
                  <c16:uniqueId val="{0000000B-EB8B-4E1B-80D5-4B6233DCE422}"/>
                </c:ext>
              </c:extLst>
            </c:dLbl>
            <c:dLbl>
              <c:idx val="6"/>
              <c:layout>
                <c:manualLayout>
                  <c:x val="1.8515870869171246E-4"/>
                  <c:y val="-0.11308446316821867"/>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EB8B-4E1B-80D5-4B6233DCE422}"/>
                </c:ext>
              </c:extLst>
            </c:dLbl>
            <c:dLbl>
              <c:idx val="7"/>
              <c:layout>
                <c:manualLayout>
                  <c:x val="-0.17496791695880062"/>
                  <c:y val="7.900986898930637E-3"/>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extLst>
                <c:ext xmlns:c15="http://schemas.microsoft.com/office/drawing/2012/chart" uri="{CE6537A1-D6FC-4f65-9D91-7224C49458BB}">
                  <c15:layout>
                    <c:manualLayout>
                      <c:w val="0.21910307212657068"/>
                      <c:h val="0.13389950460014155"/>
                    </c:manualLayout>
                  </c15:layout>
                </c:ext>
                <c:ext xmlns:c16="http://schemas.microsoft.com/office/drawing/2014/chart" uri="{C3380CC4-5D6E-409C-BE32-E72D297353CC}">
                  <c16:uniqueId val="{0000000F-EB8B-4E1B-80D5-4B6233DCE42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w="9525" cap="flat" cmpd="sng" algn="ctr">
                  <a:solidFill>
                    <a:schemeClr val="accent2">
                      <a:lumMod val="50000"/>
                    </a:schemeClr>
                  </a:solidFill>
                  <a:round/>
                </a:ln>
                <a:effectLst/>
              </c:spPr>
            </c:leaderLines>
            <c:extLst>
              <c:ext xmlns:c15="http://schemas.microsoft.com/office/drawing/2012/chart" uri="{CE6537A1-D6FC-4f65-9D91-7224C49458BB}"/>
            </c:extLst>
          </c:dLbls>
          <c:cat>
            <c:strRef>
              <c:f>'F86'!$A$7:$A$14</c:f>
              <c:strCache>
                <c:ptCount val="8"/>
                <c:pt idx="0">
                  <c:v>Agricultura, Ganadería, Silvicultura y Pesca</c:v>
                </c:pt>
                <c:pt idx="1">
                  <c:v>Comercio</c:v>
                </c:pt>
                <c:pt idx="2">
                  <c:v>Construcción</c:v>
                </c:pt>
                <c:pt idx="3">
                  <c:v>Ind. Elec. y Captación de Agua Potable</c:v>
                </c:pt>
                <c:pt idx="4">
                  <c:v>Industria de Transformación</c:v>
                </c:pt>
                <c:pt idx="5">
                  <c:v>Industrias Extractivas</c:v>
                </c:pt>
                <c:pt idx="6">
                  <c:v>Servicios</c:v>
                </c:pt>
                <c:pt idx="7">
                  <c:v>Transporte y Comunicaciones</c:v>
                </c:pt>
              </c:strCache>
            </c:strRef>
          </c:cat>
          <c:val>
            <c:numRef>
              <c:f>'F86'!$C$7:$C$14</c:f>
              <c:numCache>
                <c:formatCode>0.00%</c:formatCode>
                <c:ptCount val="8"/>
                <c:pt idx="0">
                  <c:v>4.8016482184697423E-2</c:v>
                </c:pt>
                <c:pt idx="1">
                  <c:v>0.2194783334679917</c:v>
                </c:pt>
                <c:pt idx="2">
                  <c:v>2.8562387223613692E-2</c:v>
                </c:pt>
                <c:pt idx="3">
                  <c:v>3.0594382052732219E-3</c:v>
                </c:pt>
                <c:pt idx="4">
                  <c:v>0.25947052328243247</c:v>
                </c:pt>
                <c:pt idx="5">
                  <c:v>4.6187821496862459E-4</c:v>
                </c:pt>
                <c:pt idx="6">
                  <c:v>0.40957824997980125</c:v>
                </c:pt>
                <c:pt idx="7">
                  <c:v>3.1372707441221621E-2</c:v>
                </c:pt>
              </c:numCache>
            </c:numRef>
          </c:val>
          <c:extLst>
            <c:ext xmlns:c16="http://schemas.microsoft.com/office/drawing/2014/chart" uri="{C3380CC4-5D6E-409C-BE32-E72D297353CC}">
              <c16:uniqueId val="{00000010-EB8B-4E1B-80D5-4B6233DCE422}"/>
            </c:ext>
          </c:extLst>
        </c:ser>
        <c:dLbls>
          <c:showLegendKey val="0"/>
          <c:showVal val="0"/>
          <c:showCatName val="0"/>
          <c:showSerName val="0"/>
          <c:showPercent val="0"/>
          <c:showBubbleSize val="0"/>
          <c:showLeaderLines val="1"/>
        </c:dLbls>
        <c:firstSliceAng val="0"/>
      </c:pieChart>
      <c:spPr>
        <a:noFill/>
        <a:ln>
          <a:gradFill>
            <a:gsLst>
              <a:gs pos="1000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928765803826983"/>
          <c:y val="0.10569237329088375"/>
          <c:w val="0.589292814463242"/>
          <c:h val="0.77990869552858244"/>
        </c:manualLayout>
      </c:layout>
      <c:pieChart>
        <c:varyColors val="1"/>
        <c:ser>
          <c:idx val="0"/>
          <c:order val="0"/>
          <c:dPt>
            <c:idx val="0"/>
            <c:bubble3D val="0"/>
            <c:spPr>
              <a:solidFill>
                <a:srgbClr val="FF9900"/>
              </a:solidFill>
              <a:ln w="19050">
                <a:solidFill>
                  <a:schemeClr val="lt1"/>
                </a:solidFill>
              </a:ln>
              <a:effectLst/>
            </c:spPr>
            <c:extLst>
              <c:ext xmlns:c16="http://schemas.microsoft.com/office/drawing/2014/chart" uri="{C3380CC4-5D6E-409C-BE32-E72D297353CC}">
                <c16:uniqueId val="{00000001-5F35-4FD6-8708-E76E848C91B4}"/>
              </c:ext>
            </c:extLst>
          </c:dPt>
          <c:dPt>
            <c:idx val="1"/>
            <c:bubble3D val="0"/>
            <c:spPr>
              <a:solidFill>
                <a:srgbClr val="423200"/>
              </a:solidFill>
              <a:ln w="19050">
                <a:solidFill>
                  <a:schemeClr val="lt1"/>
                </a:solidFill>
              </a:ln>
              <a:effectLst/>
            </c:spPr>
            <c:extLst>
              <c:ext xmlns:c16="http://schemas.microsoft.com/office/drawing/2014/chart" uri="{C3380CC4-5D6E-409C-BE32-E72D297353CC}">
                <c16:uniqueId val="{00000003-5F35-4FD6-8708-E76E848C91B4}"/>
              </c:ext>
            </c:extLst>
          </c:dPt>
          <c:dPt>
            <c:idx val="2"/>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5-5F35-4FD6-8708-E76E848C91B4}"/>
              </c:ext>
            </c:extLst>
          </c:dPt>
          <c:dPt>
            <c:idx val="3"/>
            <c:bubble3D val="0"/>
            <c:explosion val="1"/>
            <c:spPr>
              <a:solidFill>
                <a:schemeClr val="accent4"/>
              </a:solidFill>
              <a:ln w="19050">
                <a:solidFill>
                  <a:schemeClr val="lt1"/>
                </a:solidFill>
              </a:ln>
              <a:effectLst/>
            </c:spPr>
            <c:extLst>
              <c:ext xmlns:c16="http://schemas.microsoft.com/office/drawing/2014/chart" uri="{C3380CC4-5D6E-409C-BE32-E72D297353CC}">
                <c16:uniqueId val="{00000007-5F35-4FD6-8708-E76E848C91B4}"/>
              </c:ext>
            </c:extLst>
          </c:dPt>
          <c:dPt>
            <c:idx val="4"/>
            <c:bubble3D val="0"/>
            <c:spPr>
              <a:solidFill>
                <a:srgbClr val="86644A"/>
              </a:solidFill>
              <a:ln w="19050">
                <a:solidFill>
                  <a:schemeClr val="lt1"/>
                </a:solidFill>
              </a:ln>
              <a:effectLst/>
            </c:spPr>
            <c:extLst>
              <c:ext xmlns:c16="http://schemas.microsoft.com/office/drawing/2014/chart" uri="{C3380CC4-5D6E-409C-BE32-E72D297353CC}">
                <c16:uniqueId val="{00000009-5F35-4FD6-8708-E76E848C91B4}"/>
              </c:ext>
            </c:extLst>
          </c:dPt>
          <c:dPt>
            <c:idx val="5"/>
            <c:bubble3D val="0"/>
            <c:explosion val="1"/>
            <c:spPr>
              <a:solidFill>
                <a:schemeClr val="accent6">
                  <a:lumMod val="75000"/>
                </a:schemeClr>
              </a:solidFill>
              <a:ln w="19050">
                <a:solidFill>
                  <a:schemeClr val="lt1"/>
                </a:solidFill>
              </a:ln>
              <a:effectLst/>
            </c:spPr>
            <c:extLst>
              <c:ext xmlns:c16="http://schemas.microsoft.com/office/drawing/2014/chart" uri="{C3380CC4-5D6E-409C-BE32-E72D297353CC}">
                <c16:uniqueId val="{0000000B-5F35-4FD6-8708-E76E848C91B4}"/>
              </c:ext>
            </c:extLst>
          </c:dPt>
          <c:dPt>
            <c:idx val="6"/>
            <c:bubble3D val="0"/>
            <c:spPr>
              <a:solidFill>
                <a:schemeClr val="bg2">
                  <a:lumMod val="75000"/>
                </a:schemeClr>
              </a:solidFill>
              <a:ln w="19050">
                <a:solidFill>
                  <a:schemeClr val="lt1"/>
                </a:solidFill>
              </a:ln>
              <a:effectLst/>
            </c:spPr>
            <c:extLst>
              <c:ext xmlns:c16="http://schemas.microsoft.com/office/drawing/2014/chart" uri="{C3380CC4-5D6E-409C-BE32-E72D297353CC}">
                <c16:uniqueId val="{0000000D-5F35-4FD6-8708-E76E848C91B4}"/>
              </c:ext>
            </c:extLst>
          </c:dPt>
          <c:dPt>
            <c:idx val="7"/>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F-5F35-4FD6-8708-E76E848C91B4}"/>
              </c:ext>
            </c:extLst>
          </c:dPt>
          <c:dPt>
            <c:idx val="8"/>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11-5F35-4FD6-8708-E76E848C91B4}"/>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5F35-4FD6-8708-E76E848C91B4}"/>
              </c:ext>
            </c:extLst>
          </c:dPt>
          <c:dPt>
            <c:idx val="10"/>
            <c:bubble3D val="0"/>
            <c:spPr>
              <a:solidFill>
                <a:srgbClr val="CC6600"/>
              </a:solidFill>
              <a:ln w="19050">
                <a:solidFill>
                  <a:schemeClr val="lt1"/>
                </a:solidFill>
              </a:ln>
              <a:effectLst/>
            </c:spPr>
            <c:extLst>
              <c:ext xmlns:c16="http://schemas.microsoft.com/office/drawing/2014/chart" uri="{C3380CC4-5D6E-409C-BE32-E72D297353CC}">
                <c16:uniqueId val="{00000015-5F35-4FD6-8708-E76E848C91B4}"/>
              </c:ext>
            </c:extLst>
          </c:dPt>
          <c:dLbls>
            <c:dLbl>
              <c:idx val="0"/>
              <c:layout>
                <c:manualLayout>
                  <c:x val="0.14974597628649799"/>
                  <c:y val="2.544004463210214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5F35-4FD6-8708-E76E848C91B4}"/>
                </c:ext>
              </c:extLst>
            </c:dLbl>
            <c:dLbl>
              <c:idx val="1"/>
              <c:layout>
                <c:manualLayout>
                  <c:x val="7.4357793023620902E-2"/>
                  <c:y val="5.731421253502735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5F35-4FD6-8708-E76E848C91B4}"/>
                </c:ext>
              </c:extLst>
            </c:dLbl>
            <c:dLbl>
              <c:idx val="2"/>
              <c:layout>
                <c:manualLayout>
                  <c:x val="0"/>
                  <c:y val="-0.1241404519215428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5F35-4FD6-8708-E76E848C91B4}"/>
                </c:ext>
              </c:extLst>
            </c:dLbl>
            <c:dLbl>
              <c:idx val="3"/>
              <c:layout>
                <c:manualLayout>
                  <c:x val="6.5993649103160967E-2"/>
                  <c:y val="-1.100135442253391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5F35-4FD6-8708-E76E848C91B4}"/>
                </c:ext>
              </c:extLst>
            </c:dLbl>
            <c:dLbl>
              <c:idx val="4"/>
              <c:layout>
                <c:manualLayout>
                  <c:x val="-7.5608033843382189E-2"/>
                  <c:y val="8.8494109256658201E-5"/>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5F35-4FD6-8708-E76E848C91B4}"/>
                </c:ext>
              </c:extLst>
            </c:dLbl>
            <c:dLbl>
              <c:idx val="5"/>
              <c:layout>
                <c:manualLayout>
                  <c:x val="-2.8189729786029731E-2"/>
                  <c:y val="2.587973171027300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5F35-4FD6-8708-E76E848C91B4}"/>
                </c:ext>
              </c:extLst>
            </c:dLbl>
            <c:dLbl>
              <c:idx val="6"/>
              <c:layout>
                <c:manualLayout>
                  <c:x val="-6.9144899900938535E-3"/>
                  <c:y val="5.845894263217098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5F35-4FD6-8708-E76E848C91B4}"/>
                </c:ext>
              </c:extLst>
            </c:dLbl>
            <c:dLbl>
              <c:idx val="7"/>
              <c:layout>
                <c:manualLayout>
                  <c:x val="-9.1649627834312852E-2"/>
                  <c:y val="8.091044741856247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5F35-4FD6-8708-E76E848C91B4}"/>
                </c:ext>
              </c:extLst>
            </c:dLbl>
            <c:dLbl>
              <c:idx val="9"/>
              <c:layout>
                <c:manualLayout>
                  <c:x val="-0.13185793098587698"/>
                  <c:y val="1.897454144762517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5F35-4FD6-8708-E76E848C91B4}"/>
                </c:ext>
              </c:extLst>
            </c:dLbl>
            <c:dLbl>
              <c:idx val="10"/>
              <c:layout>
                <c:manualLayout>
                  <c:x val="-2.9864407177844689E-2"/>
                  <c:y val="-0.200597552856913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5-5F35-4FD6-8708-E76E848C91B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'F87'!$B$23:$B$32</c:f>
              <c:strCache>
                <c:ptCount val="10"/>
                <c:pt idx="0">
                  <c:v>De 15 a 19 años.</c:v>
                </c:pt>
                <c:pt idx="1">
                  <c:v>De 20 a 24 años.</c:v>
                </c:pt>
                <c:pt idx="2">
                  <c:v>De 25 a 29 años.</c:v>
                </c:pt>
                <c:pt idx="3">
                  <c:v>De 30 a 34 años.</c:v>
                </c:pt>
                <c:pt idx="4">
                  <c:v>De 35 a 39 años.</c:v>
                </c:pt>
                <c:pt idx="5">
                  <c:v>De 40 a 44 años.</c:v>
                </c:pt>
                <c:pt idx="6">
                  <c:v>De 45 a 49 años.</c:v>
                </c:pt>
                <c:pt idx="7">
                  <c:v>De 50 a 54 años.</c:v>
                </c:pt>
                <c:pt idx="8">
                  <c:v>De 55 a 59 años.</c:v>
                </c:pt>
                <c:pt idx="9">
                  <c:v>De 60 y más</c:v>
                </c:pt>
              </c:strCache>
            </c:strRef>
          </c:cat>
          <c:val>
            <c:numRef>
              <c:f>'F87'!$C$23:$C$32</c:f>
              <c:numCache>
                <c:formatCode>0.00%</c:formatCode>
                <c:ptCount val="10"/>
                <c:pt idx="0">
                  <c:v>2.8978035609059136E-2</c:v>
                </c:pt>
                <c:pt idx="1">
                  <c:v>0.12419688575449284</c:v>
                </c:pt>
                <c:pt idx="2">
                  <c:v>0.16179277647875537</c:v>
                </c:pt>
                <c:pt idx="3">
                  <c:v>0.1518957505374724</c:v>
                </c:pt>
                <c:pt idx="4">
                  <c:v>0.13664794818739287</c:v>
                </c:pt>
                <c:pt idx="5">
                  <c:v>0.11898172190277333</c:v>
                </c:pt>
                <c:pt idx="6">
                  <c:v>0.10502062440972212</c:v>
                </c:pt>
                <c:pt idx="7">
                  <c:v>8.1020968822565501E-2</c:v>
                </c:pt>
                <c:pt idx="8">
                  <c:v>5.573945168399045E-2</c:v>
                </c:pt>
                <c:pt idx="9">
                  <c:v>3.5702696375862042E-2</c:v>
                </c:pt>
              </c:numCache>
            </c:numRef>
          </c:val>
          <c:extLst>
            <c:ext xmlns:c16="http://schemas.microsoft.com/office/drawing/2014/chart" uri="{C3380CC4-5D6E-409C-BE32-E72D297353CC}">
              <c16:uniqueId val="{00000016-5F35-4FD6-8708-E76E848C91B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EBD7C3">
          <a:alpha val="52000"/>
        </a:srgbClr>
      </a:solidFill>
      <a:round/>
    </a:ln>
    <a:effectLst/>
  </c:spPr>
  <c:txPr>
    <a:bodyPr/>
    <a:lstStyle/>
    <a:p>
      <a:pPr>
        <a:defRPr/>
      </a:pPr>
      <a:endParaRPr lang="es-MX"/>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9691330456606161E-2"/>
          <c:y val="0"/>
          <c:w val="0.95351294241944007"/>
          <c:h val="0.9019442590862583"/>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D3B3-4AFC-B822-1F41365B5513}"/>
              </c:ext>
            </c:extLst>
          </c:dPt>
          <c:dPt>
            <c:idx val="5"/>
            <c:invertIfNegative val="0"/>
            <c:bubble3D val="0"/>
            <c:extLst>
              <c:ext xmlns:c16="http://schemas.microsoft.com/office/drawing/2014/chart" uri="{C3380CC4-5D6E-409C-BE32-E72D297353CC}">
                <c16:uniqueId val="{00000001-D3B3-4AFC-B822-1F41365B5513}"/>
              </c:ext>
            </c:extLst>
          </c:dPt>
          <c:dPt>
            <c:idx val="6"/>
            <c:invertIfNegative val="0"/>
            <c:bubble3D val="0"/>
            <c:spPr>
              <a:solidFill>
                <a:srgbClr val="7C878E"/>
              </a:solidFill>
              <a:ln>
                <a:noFill/>
              </a:ln>
              <a:effectLst/>
            </c:spPr>
            <c:extLst>
              <c:ext xmlns:c16="http://schemas.microsoft.com/office/drawing/2014/chart" uri="{C3380CC4-5D6E-409C-BE32-E72D297353CC}">
                <c16:uniqueId val="{00000003-D3B3-4AFC-B822-1F41365B5513}"/>
              </c:ext>
            </c:extLst>
          </c:dPt>
          <c:dPt>
            <c:idx val="7"/>
            <c:invertIfNegative val="0"/>
            <c:bubble3D val="0"/>
            <c:spPr>
              <a:solidFill>
                <a:srgbClr val="7C878E"/>
              </a:solidFill>
              <a:ln>
                <a:noFill/>
              </a:ln>
              <a:effectLst/>
            </c:spPr>
            <c:extLst>
              <c:ext xmlns:c16="http://schemas.microsoft.com/office/drawing/2014/chart" uri="{C3380CC4-5D6E-409C-BE32-E72D297353CC}">
                <c16:uniqueId val="{00000005-D3B3-4AFC-B822-1F41365B5513}"/>
              </c:ext>
            </c:extLst>
          </c:dPt>
          <c:dPt>
            <c:idx val="8"/>
            <c:invertIfNegative val="0"/>
            <c:bubble3D val="0"/>
            <c:spPr>
              <a:solidFill>
                <a:srgbClr val="FFC000"/>
              </a:solidFill>
              <a:ln>
                <a:noFill/>
              </a:ln>
              <a:effectLst/>
            </c:spPr>
            <c:extLst>
              <c:ext xmlns:c16="http://schemas.microsoft.com/office/drawing/2014/chart" uri="{C3380CC4-5D6E-409C-BE32-E72D297353CC}">
                <c16:uniqueId val="{0000000E-F39B-44B4-931D-68B7628E08BA}"/>
              </c:ext>
            </c:extLst>
          </c:dPt>
          <c:dPt>
            <c:idx val="17"/>
            <c:invertIfNegative val="0"/>
            <c:bubble3D val="0"/>
            <c:extLst>
              <c:ext xmlns:c16="http://schemas.microsoft.com/office/drawing/2014/chart" uri="{C3380CC4-5D6E-409C-BE32-E72D297353CC}">
                <c16:uniqueId val="{00000006-D3B3-4AFC-B822-1F41365B5513}"/>
              </c:ext>
            </c:extLst>
          </c:dPt>
          <c:dPt>
            <c:idx val="18"/>
            <c:invertIfNegative val="0"/>
            <c:bubble3D val="0"/>
            <c:extLst>
              <c:ext xmlns:c16="http://schemas.microsoft.com/office/drawing/2014/chart" uri="{C3380CC4-5D6E-409C-BE32-E72D297353CC}">
                <c16:uniqueId val="{00000007-D3B3-4AFC-B822-1F41365B5513}"/>
              </c:ext>
            </c:extLst>
          </c:dPt>
          <c:dLbls>
            <c:dLbl>
              <c:idx val="5"/>
              <c:layout>
                <c:manualLayout>
                  <c:x val="8.2970081838026378E-17"/>
                  <c:y val="2.396588164251207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B3-4AFC-B822-1F41365B5513}"/>
                </c:ext>
              </c:extLst>
            </c:dLbl>
            <c:dLbl>
              <c:idx val="6"/>
              <c:layout>
                <c:manualLayout>
                  <c:x val="3.9443661222122268E-4"/>
                  <c:y val="2.181715178199821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3B3-4AFC-B822-1F41365B5513}"/>
                </c:ext>
              </c:extLst>
            </c:dLbl>
            <c:dLbl>
              <c:idx val="7"/>
              <c:layout>
                <c:manualLayout>
                  <c:x val="1.9782337056551123E-3"/>
                  <c:y val="2.112928345458518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3B3-4AFC-B822-1F41365B5513}"/>
                </c:ext>
              </c:extLst>
            </c:dLbl>
            <c:numFmt formatCode="#,##0" sourceLinked="0"/>
            <c:spPr>
              <a:noFill/>
              <a:ln w="25400">
                <a:noFill/>
              </a:ln>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'F88'!$A$6:$A$14</c:f>
              <c:numCache>
                <c:formatCode>General</c:formatCode>
                <c:ptCount val="9"/>
                <c:pt idx="0">
                  <c:v>2013</c:v>
                </c:pt>
                <c:pt idx="1">
                  <c:v>2014</c:v>
                </c:pt>
                <c:pt idx="2">
                  <c:v>2015</c:v>
                </c:pt>
                <c:pt idx="3">
                  <c:v>2016</c:v>
                </c:pt>
                <c:pt idx="4">
                  <c:v>2017</c:v>
                </c:pt>
                <c:pt idx="5">
                  <c:v>2018</c:v>
                </c:pt>
                <c:pt idx="6">
                  <c:v>2019</c:v>
                </c:pt>
                <c:pt idx="7">
                  <c:v>2020</c:v>
                </c:pt>
                <c:pt idx="8" formatCode="mmm\-yy">
                  <c:v>44470</c:v>
                </c:pt>
              </c:numCache>
            </c:numRef>
          </c:cat>
          <c:val>
            <c:numRef>
              <c:f>'F88'!$B$6:$B$14</c:f>
              <c:numCache>
                <c:formatCode>#,##0</c:formatCode>
                <c:ptCount val="9"/>
                <c:pt idx="0">
                  <c:v>78051</c:v>
                </c:pt>
                <c:pt idx="1">
                  <c:v>79961</c:v>
                </c:pt>
                <c:pt idx="2">
                  <c:v>82957</c:v>
                </c:pt>
                <c:pt idx="3">
                  <c:v>86097</c:v>
                </c:pt>
                <c:pt idx="4">
                  <c:v>90125</c:v>
                </c:pt>
                <c:pt idx="5">
                  <c:v>93370</c:v>
                </c:pt>
                <c:pt idx="6">
                  <c:v>97390</c:v>
                </c:pt>
                <c:pt idx="7">
                  <c:v>98067</c:v>
                </c:pt>
                <c:pt idx="8">
                  <c:v>102866</c:v>
                </c:pt>
              </c:numCache>
            </c:numRef>
          </c:val>
          <c:extLst>
            <c:ext xmlns:c16="http://schemas.microsoft.com/office/drawing/2014/chart" uri="{C3380CC4-5D6E-409C-BE32-E72D297353CC}">
              <c16:uniqueId val="{00000008-D3B3-4AFC-B822-1F41365B5513}"/>
            </c:ext>
          </c:extLst>
        </c:ser>
        <c:dLbls>
          <c:showLegendKey val="0"/>
          <c:showVal val="0"/>
          <c:showCatName val="0"/>
          <c:showSerName val="0"/>
          <c:showPercent val="0"/>
          <c:showBubbleSize val="0"/>
        </c:dLbls>
        <c:gapWidth val="80"/>
        <c:overlap val="-27"/>
        <c:axId val="88077824"/>
        <c:axId val="88079360"/>
      </c:barChart>
      <c:catAx>
        <c:axId val="880778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88079360"/>
        <c:crosses val="autoZero"/>
        <c:auto val="1"/>
        <c:lblAlgn val="ctr"/>
        <c:lblOffset val="100"/>
        <c:noMultiLvlLbl val="0"/>
      </c:catAx>
      <c:valAx>
        <c:axId val="88079360"/>
        <c:scaling>
          <c:orientation val="minMax"/>
        </c:scaling>
        <c:delete val="1"/>
        <c:axPos val="l"/>
        <c:numFmt formatCode="#,##0" sourceLinked="1"/>
        <c:majorTickMark val="out"/>
        <c:minorTickMark val="none"/>
        <c:tickLblPos val="nextTo"/>
        <c:crossAx val="8807782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489681361942597"/>
          <c:y val="0.14309658691488589"/>
          <c:w val="0.52323914538708749"/>
          <c:h val="0.71799815908418052"/>
        </c:manualLayout>
      </c:layout>
      <c:pieChart>
        <c:varyColors val="1"/>
        <c:ser>
          <c:idx val="0"/>
          <c:order val="0"/>
          <c:dPt>
            <c:idx val="0"/>
            <c:bubble3D val="0"/>
            <c:spPr>
              <a:solidFill>
                <a:srgbClr val="ED7D31">
                  <a:lumMod val="50000"/>
                </a:srgbClr>
              </a:solidFill>
            </c:spPr>
            <c:extLst>
              <c:ext xmlns:c16="http://schemas.microsoft.com/office/drawing/2014/chart" uri="{C3380CC4-5D6E-409C-BE32-E72D297353CC}">
                <c16:uniqueId val="{00000001-93DC-4519-B998-06FCDCA37767}"/>
              </c:ext>
            </c:extLst>
          </c:dPt>
          <c:dPt>
            <c:idx val="1"/>
            <c:bubble3D val="0"/>
            <c:spPr>
              <a:solidFill>
                <a:srgbClr val="ED7D31"/>
              </a:solidFill>
            </c:spPr>
            <c:extLst>
              <c:ext xmlns:c16="http://schemas.microsoft.com/office/drawing/2014/chart" uri="{C3380CC4-5D6E-409C-BE32-E72D297353CC}">
                <c16:uniqueId val="{00000003-93DC-4519-B998-06FCDCA37767}"/>
              </c:ext>
            </c:extLst>
          </c:dPt>
          <c:dPt>
            <c:idx val="2"/>
            <c:bubble3D val="0"/>
            <c:spPr>
              <a:solidFill>
                <a:srgbClr val="DAA600"/>
              </a:solidFill>
            </c:spPr>
            <c:extLst>
              <c:ext xmlns:c16="http://schemas.microsoft.com/office/drawing/2014/chart" uri="{C3380CC4-5D6E-409C-BE32-E72D297353CC}">
                <c16:uniqueId val="{0000000E-93DC-4519-B998-06FCDCA37767}"/>
              </c:ext>
            </c:extLst>
          </c:dPt>
          <c:dPt>
            <c:idx val="3"/>
            <c:bubble3D val="0"/>
            <c:spPr>
              <a:solidFill>
                <a:srgbClr val="FF0000"/>
              </a:solidFill>
            </c:spPr>
            <c:extLst>
              <c:ext xmlns:c16="http://schemas.microsoft.com/office/drawing/2014/chart" uri="{C3380CC4-5D6E-409C-BE32-E72D297353CC}">
                <c16:uniqueId val="{00000005-93DC-4519-B998-06FCDCA37767}"/>
              </c:ext>
            </c:extLst>
          </c:dPt>
          <c:dPt>
            <c:idx val="4"/>
            <c:bubble3D val="0"/>
            <c:spPr>
              <a:solidFill>
                <a:srgbClr val="8A8032"/>
              </a:solidFill>
            </c:spPr>
            <c:extLst>
              <c:ext xmlns:c16="http://schemas.microsoft.com/office/drawing/2014/chart" uri="{C3380CC4-5D6E-409C-BE32-E72D297353CC}">
                <c16:uniqueId val="{00000007-93DC-4519-B998-06FCDCA37767}"/>
              </c:ext>
            </c:extLst>
          </c:dPt>
          <c:dPt>
            <c:idx val="5"/>
            <c:bubble3D val="0"/>
            <c:spPr>
              <a:solidFill>
                <a:srgbClr val="FFC000">
                  <a:lumMod val="50000"/>
                </a:srgbClr>
              </a:solidFill>
            </c:spPr>
            <c:extLst>
              <c:ext xmlns:c16="http://schemas.microsoft.com/office/drawing/2014/chart" uri="{C3380CC4-5D6E-409C-BE32-E72D297353CC}">
                <c16:uniqueId val="{00000009-93DC-4519-B998-06FCDCA37767}"/>
              </c:ext>
            </c:extLst>
          </c:dPt>
          <c:dPt>
            <c:idx val="6"/>
            <c:bubble3D val="0"/>
            <c:spPr>
              <a:solidFill>
                <a:srgbClr val="FFCC66"/>
              </a:solidFill>
            </c:spPr>
            <c:extLst>
              <c:ext xmlns:c16="http://schemas.microsoft.com/office/drawing/2014/chart" uri="{C3380CC4-5D6E-409C-BE32-E72D297353CC}">
                <c16:uniqueId val="{0000000B-93DC-4519-B998-06FCDCA37767}"/>
              </c:ext>
            </c:extLst>
          </c:dPt>
          <c:dPt>
            <c:idx val="7"/>
            <c:bubble3D val="0"/>
            <c:spPr>
              <a:solidFill>
                <a:srgbClr val="C8BC66"/>
              </a:solidFill>
            </c:spPr>
            <c:extLst>
              <c:ext xmlns:c16="http://schemas.microsoft.com/office/drawing/2014/chart" uri="{C3380CC4-5D6E-409C-BE32-E72D297353CC}">
                <c16:uniqueId val="{0000000D-93DC-4519-B998-06FCDCA37767}"/>
              </c:ext>
            </c:extLst>
          </c:dPt>
          <c:dLbls>
            <c:dLbl>
              <c:idx val="0"/>
              <c:layout>
                <c:manualLayout>
                  <c:x val="0.10042942992581469"/>
                  <c:y val="0"/>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93DC-4519-B998-06FCDCA37767}"/>
                </c:ext>
              </c:extLst>
            </c:dLbl>
            <c:dLbl>
              <c:idx val="1"/>
              <c:layout>
                <c:manualLayout>
                  <c:x val="7.1316743132344693E-2"/>
                  <c:y val="-3.822134611647422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93DC-4519-B998-06FCDCA37767}"/>
                </c:ext>
              </c:extLst>
            </c:dLbl>
            <c:dLbl>
              <c:idx val="2"/>
              <c:layout>
                <c:manualLayout>
                  <c:x val="0.10015749581651738"/>
                  <c:y val="7.5093564312908112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93DC-4519-B998-06FCDCA37767}"/>
                </c:ext>
              </c:extLst>
            </c:dLbl>
            <c:dLbl>
              <c:idx val="3"/>
              <c:layout>
                <c:manualLayout>
                  <c:x val="3.2533060398469392E-2"/>
                  <c:y val="7.04914041123281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3DC-4519-B998-06FCDCA37767}"/>
                </c:ext>
              </c:extLst>
            </c:dLbl>
            <c:dLbl>
              <c:idx val="4"/>
              <c:layout>
                <c:manualLayout>
                  <c:x val="-2.6536714045419962E-2"/>
                  <c:y val="1.61311629159527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93DC-4519-B998-06FCDCA37767}"/>
                </c:ext>
              </c:extLst>
            </c:dLbl>
            <c:dLbl>
              <c:idx val="5"/>
              <c:layout>
                <c:manualLayout>
                  <c:x val="-7.2513867383818015E-2"/>
                  <c:y val="-2.4799698419356382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93DC-4519-B998-06FCDCA37767}"/>
                </c:ext>
              </c:extLst>
            </c:dLbl>
            <c:dLbl>
              <c:idx val="6"/>
              <c:layout>
                <c:manualLayout>
                  <c:x val="-4.660319164281633E-2"/>
                  <c:y val="-2.805017961034944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93DC-4519-B998-06FCDCA37767}"/>
                </c:ext>
              </c:extLst>
            </c:dLbl>
            <c:dLbl>
              <c:idx val="7"/>
              <c:layout>
                <c:manualLayout>
                  <c:x val="-0.13684012255452771"/>
                  <c:y val="3.023345310188368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93DC-4519-B998-06FCDCA37767}"/>
                </c:ext>
              </c:extLst>
            </c:dLbl>
            <c:spPr>
              <a:noFill/>
              <a:ln>
                <a:noFill/>
              </a:ln>
              <a:effectLst/>
            </c:spPr>
            <c:txPr>
              <a:bodyPr/>
              <a:lstStyle/>
              <a:p>
                <a:pPr>
                  <a:defRPr sz="1050"/>
                </a:pPr>
                <a:endParaRPr lang="es-MX"/>
              </a:p>
            </c:txPr>
            <c:showLegendKey val="0"/>
            <c:showVal val="1"/>
            <c:showCatName val="1"/>
            <c:showSerName val="0"/>
            <c:showPercent val="0"/>
            <c:showBubbleSize val="0"/>
            <c:separator>
</c:separator>
            <c:showLeaderLines val="1"/>
            <c:leaderLines>
              <c:spPr>
                <a:ln>
                  <a:solidFill>
                    <a:srgbClr val="663300"/>
                  </a:solidFill>
                </a:ln>
              </c:spPr>
            </c:leaderLines>
            <c:extLst>
              <c:ext xmlns:c15="http://schemas.microsoft.com/office/drawing/2012/chart" uri="{CE6537A1-D6FC-4f65-9D91-7224C49458BB}"/>
            </c:extLst>
          </c:dLbls>
          <c:cat>
            <c:strRef>
              <c:f>'F89'!$A$6:$A$13</c:f>
              <c:strCache>
                <c:ptCount val="8"/>
                <c:pt idx="0">
                  <c:v>Agricultura, Ganadería, Silvicultura y Pesca</c:v>
                </c:pt>
                <c:pt idx="1">
                  <c:v>Comercio</c:v>
                </c:pt>
                <c:pt idx="2">
                  <c:v>Construcción</c:v>
                </c:pt>
                <c:pt idx="3">
                  <c:v>Ind. Elec. Cap. Agua Potable</c:v>
                </c:pt>
                <c:pt idx="4">
                  <c:v>Industria de Transformación</c:v>
                </c:pt>
                <c:pt idx="5">
                  <c:v>Industrias Extractivas</c:v>
                </c:pt>
                <c:pt idx="6">
                  <c:v>Servicios</c:v>
                </c:pt>
                <c:pt idx="7">
                  <c:v>Transporte y Comunicaciones</c:v>
                </c:pt>
              </c:strCache>
            </c:strRef>
          </c:cat>
          <c:val>
            <c:numRef>
              <c:f>'F89'!$B$6:$B$13</c:f>
              <c:numCache>
                <c:formatCode>0.00%</c:formatCode>
                <c:ptCount val="8"/>
                <c:pt idx="0">
                  <c:v>3.6319094744619217E-2</c:v>
                </c:pt>
                <c:pt idx="1">
                  <c:v>0.30597087473023155</c:v>
                </c:pt>
                <c:pt idx="2">
                  <c:v>0.12291719324169308</c:v>
                </c:pt>
                <c:pt idx="3">
                  <c:v>1.7498493185309043E-3</c:v>
                </c:pt>
                <c:pt idx="4">
                  <c:v>0.15327707891820427</c:v>
                </c:pt>
                <c:pt idx="5">
                  <c:v>1.3026656037952288E-3</c:v>
                </c:pt>
                <c:pt idx="6">
                  <c:v>0.31856006843855111</c:v>
                </c:pt>
                <c:pt idx="7">
                  <c:v>5.9903175004374622E-2</c:v>
                </c:pt>
              </c:numCache>
            </c:numRef>
          </c:val>
          <c:extLst>
            <c:ext xmlns:c16="http://schemas.microsoft.com/office/drawing/2014/chart" uri="{C3380CC4-5D6E-409C-BE32-E72D297353CC}">
              <c16:uniqueId val="{0000000F-93DC-4519-B998-06FCDCA37767}"/>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solidFill>
        <a:srgbClr val="D9D9D9"/>
      </a:solid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2"/>
            <c:invertIfNegative val="0"/>
            <c:bubble3D val="0"/>
            <c:extLst>
              <c:ext xmlns:c16="http://schemas.microsoft.com/office/drawing/2014/chart" uri="{C3380CC4-5D6E-409C-BE32-E72D297353CC}">
                <c16:uniqueId val="{00000000-771B-4C99-AF27-E8DE8736E05E}"/>
              </c:ext>
            </c:extLst>
          </c:dPt>
          <c:dPt>
            <c:idx val="16"/>
            <c:invertIfNegative val="0"/>
            <c:bubble3D val="0"/>
            <c:extLst>
              <c:ext xmlns:c16="http://schemas.microsoft.com/office/drawing/2014/chart" uri="{C3380CC4-5D6E-409C-BE32-E72D297353CC}">
                <c16:uniqueId val="{00000001-771B-4C99-AF27-E8DE8736E05E}"/>
              </c:ext>
            </c:extLst>
          </c:dPt>
          <c:dPt>
            <c:idx val="19"/>
            <c:invertIfNegative val="0"/>
            <c:bubble3D val="0"/>
            <c:extLst>
              <c:ext xmlns:c16="http://schemas.microsoft.com/office/drawing/2014/chart" uri="{C3380CC4-5D6E-409C-BE32-E72D297353CC}">
                <c16:uniqueId val="{00000002-771B-4C99-AF27-E8DE8736E05E}"/>
              </c:ext>
            </c:extLst>
          </c:dPt>
          <c:dPt>
            <c:idx val="29"/>
            <c:invertIfNegative val="0"/>
            <c:bubble3D val="0"/>
            <c:spPr>
              <a:solidFill>
                <a:srgbClr val="FFC000"/>
              </a:solidFill>
              <a:ln>
                <a:noFill/>
              </a:ln>
              <a:effectLst/>
            </c:spPr>
            <c:extLst>
              <c:ext xmlns:c16="http://schemas.microsoft.com/office/drawing/2014/chart" uri="{C3380CC4-5D6E-409C-BE32-E72D297353CC}">
                <c16:uniqueId val="{00000004-771B-4C99-AF27-E8DE8736E05E}"/>
              </c:ext>
            </c:extLst>
          </c:dPt>
          <c:dPt>
            <c:idx val="31"/>
            <c:invertIfNegative val="0"/>
            <c:bubble3D val="0"/>
            <c:extLst>
              <c:ext xmlns:c16="http://schemas.microsoft.com/office/drawing/2014/chart" uri="{C3380CC4-5D6E-409C-BE32-E72D297353CC}">
                <c16:uniqueId val="{00000005-771B-4C99-AF27-E8DE8736E05E}"/>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'F90'!$A$7:$A$38</c:f>
              <c:strCache>
                <c:ptCount val="32"/>
                <c:pt idx="0">
                  <c:v>Campeche</c:v>
                </c:pt>
                <c:pt idx="1">
                  <c:v>Guerrero</c:v>
                </c:pt>
                <c:pt idx="2">
                  <c:v>Zacatecas</c:v>
                </c:pt>
                <c:pt idx="3">
                  <c:v>Chiapas</c:v>
                </c:pt>
                <c:pt idx="4">
                  <c:v>Michoacán</c:v>
                </c:pt>
                <c:pt idx="5">
                  <c:v>Tlaxcala</c:v>
                </c:pt>
                <c:pt idx="6">
                  <c:v>Morelos</c:v>
                </c:pt>
                <c:pt idx="7">
                  <c:v>Durango</c:v>
                </c:pt>
                <c:pt idx="8">
                  <c:v>Tabasco</c:v>
                </c:pt>
                <c:pt idx="9">
                  <c:v>Sonora</c:v>
                </c:pt>
                <c:pt idx="10">
                  <c:v>Nayarit</c:v>
                </c:pt>
                <c:pt idx="11">
                  <c:v>Aguascalientes</c:v>
                </c:pt>
                <c:pt idx="12">
                  <c:v>Colima</c:v>
                </c:pt>
                <c:pt idx="13">
                  <c:v>Yucatán</c:v>
                </c:pt>
                <c:pt idx="14">
                  <c:v>Hidalgo</c:v>
                </c:pt>
                <c:pt idx="15">
                  <c:v>Oaxaca</c:v>
                </c:pt>
                <c:pt idx="16">
                  <c:v>San Luis Potosí</c:v>
                </c:pt>
                <c:pt idx="17">
                  <c:v>Sinaloa</c:v>
                </c:pt>
                <c:pt idx="18">
                  <c:v>Puebla</c:v>
                </c:pt>
                <c:pt idx="19">
                  <c:v>Guanajuato</c:v>
                </c:pt>
                <c:pt idx="20">
                  <c:v>Tamaulipas</c:v>
                </c:pt>
                <c:pt idx="21">
                  <c:v>Veracruz</c:v>
                </c:pt>
                <c:pt idx="22">
                  <c:v>Coahuila</c:v>
                </c:pt>
                <c:pt idx="23">
                  <c:v>Querétaro</c:v>
                </c:pt>
                <c:pt idx="24">
                  <c:v>Baja California Sur</c:v>
                </c:pt>
                <c:pt idx="25">
                  <c:v>Chihuahua</c:v>
                </c:pt>
                <c:pt idx="26">
                  <c:v>Quintana Roo</c:v>
                </c:pt>
                <c:pt idx="27">
                  <c:v>Baja California</c:v>
                </c:pt>
                <c:pt idx="28">
                  <c:v>Nuevo León</c:v>
                </c:pt>
                <c:pt idx="29">
                  <c:v>Jalisco</c:v>
                </c:pt>
                <c:pt idx="30">
                  <c:v>Ciudad de México</c:v>
                </c:pt>
                <c:pt idx="31">
                  <c:v>Estado de México</c:v>
                </c:pt>
              </c:strCache>
            </c:strRef>
          </c:cat>
          <c:val>
            <c:numRef>
              <c:f>'F90'!$F$7:$F$38</c:f>
              <c:numCache>
                <c:formatCode>#,##0</c:formatCode>
                <c:ptCount val="32"/>
                <c:pt idx="0">
                  <c:v>2</c:v>
                </c:pt>
                <c:pt idx="1">
                  <c:v>9</c:v>
                </c:pt>
                <c:pt idx="2">
                  <c:v>23</c:v>
                </c:pt>
                <c:pt idx="3">
                  <c:v>27</c:v>
                </c:pt>
                <c:pt idx="4">
                  <c:v>34</c:v>
                </c:pt>
                <c:pt idx="5">
                  <c:v>36</c:v>
                </c:pt>
                <c:pt idx="6">
                  <c:v>44</c:v>
                </c:pt>
                <c:pt idx="7">
                  <c:v>46</c:v>
                </c:pt>
                <c:pt idx="8">
                  <c:v>52</c:v>
                </c:pt>
                <c:pt idx="9">
                  <c:v>54</c:v>
                </c:pt>
                <c:pt idx="10">
                  <c:v>63</c:v>
                </c:pt>
                <c:pt idx="11">
                  <c:v>64</c:v>
                </c:pt>
                <c:pt idx="12">
                  <c:v>78</c:v>
                </c:pt>
                <c:pt idx="13">
                  <c:v>86</c:v>
                </c:pt>
                <c:pt idx="14">
                  <c:v>104</c:v>
                </c:pt>
                <c:pt idx="15">
                  <c:v>111</c:v>
                </c:pt>
                <c:pt idx="16">
                  <c:v>130</c:v>
                </c:pt>
                <c:pt idx="17">
                  <c:v>145</c:v>
                </c:pt>
                <c:pt idx="18">
                  <c:v>147</c:v>
                </c:pt>
                <c:pt idx="19">
                  <c:v>155</c:v>
                </c:pt>
                <c:pt idx="20">
                  <c:v>172</c:v>
                </c:pt>
                <c:pt idx="21">
                  <c:v>175</c:v>
                </c:pt>
                <c:pt idx="22">
                  <c:v>220</c:v>
                </c:pt>
                <c:pt idx="23">
                  <c:v>221</c:v>
                </c:pt>
                <c:pt idx="24">
                  <c:v>243</c:v>
                </c:pt>
                <c:pt idx="25">
                  <c:v>249</c:v>
                </c:pt>
                <c:pt idx="26">
                  <c:v>332</c:v>
                </c:pt>
                <c:pt idx="27">
                  <c:v>334</c:v>
                </c:pt>
                <c:pt idx="28">
                  <c:v>345</c:v>
                </c:pt>
                <c:pt idx="29">
                  <c:v>391</c:v>
                </c:pt>
                <c:pt idx="30">
                  <c:v>528</c:v>
                </c:pt>
                <c:pt idx="31">
                  <c:v>659</c:v>
                </c:pt>
              </c:numCache>
            </c:numRef>
          </c:val>
          <c:extLst>
            <c:ext xmlns:c16="http://schemas.microsoft.com/office/drawing/2014/chart" uri="{C3380CC4-5D6E-409C-BE32-E72D297353CC}">
              <c16:uniqueId val="{00000006-771B-4C99-AF27-E8DE8736E05E}"/>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700"/>
          <c:min val="0"/>
        </c:scaling>
        <c:delete val="0"/>
        <c:axPos val="b"/>
        <c:numFmt formatCode="#,##0" sourceLinked="1"/>
        <c:majorTickMark val="out"/>
        <c:minorTickMark val="none"/>
        <c:tickLblPos val="nextTo"/>
        <c:spPr>
          <a:ln>
            <a:noFill/>
          </a:ln>
        </c:spPr>
        <c:txPr>
          <a:bodyPr/>
          <a:lstStyle/>
          <a:p>
            <a:pPr>
              <a:defRPr>
                <a:solidFill>
                  <a:schemeClr val="bg1"/>
                </a:solid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201596902509968"/>
          <c:y val="1.82370820668693E-2"/>
          <c:w val="0.77950513358888907"/>
          <c:h val="0.9149958914710129"/>
        </c:manualLayout>
      </c:layout>
      <c:barChart>
        <c:barDir val="bar"/>
        <c:grouping val="clustered"/>
        <c:varyColors val="0"/>
        <c:ser>
          <c:idx val="1"/>
          <c:order val="0"/>
          <c:tx>
            <c:strRef>
              <c:f>'F11'!$B$6</c:f>
              <c:strCache>
                <c:ptCount val="1"/>
                <c:pt idx="0">
                  <c:v>acumulado 2020</c:v>
                </c:pt>
              </c:strCache>
            </c:strRef>
          </c:tx>
          <c:spPr>
            <a:solidFill>
              <a:srgbClr val="FFE699"/>
            </a:solidFill>
            <a:ln>
              <a:noFill/>
            </a:ln>
            <a:effectLst/>
          </c:spPr>
          <c:invertIfNegative val="0"/>
          <c:dPt>
            <c:idx val="1"/>
            <c:invertIfNegative val="0"/>
            <c:bubble3D val="0"/>
            <c:spPr>
              <a:solidFill>
                <a:srgbClr val="FFE699"/>
              </a:solidFill>
              <a:ln>
                <a:noFill/>
              </a:ln>
              <a:effectLst/>
            </c:spPr>
            <c:extLst>
              <c:ext xmlns:c16="http://schemas.microsoft.com/office/drawing/2014/chart" uri="{C3380CC4-5D6E-409C-BE32-E72D297353CC}">
                <c16:uniqueId val="{00000001-256B-41C4-84C3-2AADD90F1549}"/>
              </c:ext>
            </c:extLst>
          </c:dPt>
          <c:dPt>
            <c:idx val="20"/>
            <c:invertIfNegative val="0"/>
            <c:bubble3D val="0"/>
            <c:spPr>
              <a:solidFill>
                <a:srgbClr val="FFE699"/>
              </a:solidFill>
              <a:ln>
                <a:noFill/>
              </a:ln>
              <a:effectLst/>
            </c:spPr>
            <c:extLst>
              <c:ext xmlns:c16="http://schemas.microsoft.com/office/drawing/2014/chart" uri="{C3380CC4-5D6E-409C-BE32-E72D297353CC}">
                <c16:uniqueId val="{00000003-256B-41C4-84C3-2AADD90F1549}"/>
              </c:ext>
            </c:extLst>
          </c:dPt>
          <c:dPt>
            <c:idx val="22"/>
            <c:invertIfNegative val="0"/>
            <c:bubble3D val="0"/>
            <c:spPr>
              <a:solidFill>
                <a:srgbClr val="FFE699"/>
              </a:solidFill>
              <a:ln>
                <a:noFill/>
              </a:ln>
              <a:effectLst/>
            </c:spPr>
            <c:extLst>
              <c:ext xmlns:c16="http://schemas.microsoft.com/office/drawing/2014/chart" uri="{C3380CC4-5D6E-409C-BE32-E72D297353CC}">
                <c16:uniqueId val="{00000005-256B-41C4-84C3-2AADD90F1549}"/>
              </c:ext>
            </c:extLst>
          </c:dPt>
          <c:dPt>
            <c:idx val="27"/>
            <c:invertIfNegative val="0"/>
            <c:bubble3D val="0"/>
            <c:spPr>
              <a:solidFill>
                <a:srgbClr val="FFC000"/>
              </a:solidFill>
              <a:ln>
                <a:noFill/>
              </a:ln>
              <a:effectLst/>
            </c:spPr>
            <c:extLst>
              <c:ext xmlns:c16="http://schemas.microsoft.com/office/drawing/2014/chart" uri="{C3380CC4-5D6E-409C-BE32-E72D297353CC}">
                <c16:uniqueId val="{00000007-256B-41C4-84C3-2AADD90F1549}"/>
              </c:ext>
            </c:extLst>
          </c:dPt>
          <c:dPt>
            <c:idx val="29"/>
            <c:invertIfNegative val="0"/>
            <c:bubble3D val="0"/>
            <c:spPr>
              <a:solidFill>
                <a:srgbClr val="FFE699"/>
              </a:solidFill>
              <a:ln>
                <a:noFill/>
              </a:ln>
              <a:effectLst/>
            </c:spPr>
            <c:extLst>
              <c:ext xmlns:c16="http://schemas.microsoft.com/office/drawing/2014/chart" uri="{C3380CC4-5D6E-409C-BE32-E72D297353CC}">
                <c16:uniqueId val="{00000009-256B-41C4-84C3-2AADD90F1549}"/>
              </c:ext>
            </c:extLst>
          </c:dPt>
          <c:dLbls>
            <c:dLbl>
              <c:idx val="22"/>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4">
                          <a:lumMod val="50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6="http://schemas.microsoft.com/office/drawing/2014/chart" uri="{C3380CC4-5D6E-409C-BE32-E72D297353CC}">
                  <c16:uniqueId val="{00000005-256B-41C4-84C3-2AADD90F1549}"/>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accent4">
                        <a:lumMod val="7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'F11'!$A$7:$A$38</c:f>
              <c:strCache>
                <c:ptCount val="32"/>
                <c:pt idx="0">
                  <c:v>Colima</c:v>
                </c:pt>
                <c:pt idx="1">
                  <c:v>Yucatán</c:v>
                </c:pt>
                <c:pt idx="2">
                  <c:v>Tlaxcala</c:v>
                </c:pt>
                <c:pt idx="3">
                  <c:v>Oaxaca</c:v>
                </c:pt>
                <c:pt idx="4">
                  <c:v>Hidalgo</c:v>
                </c:pt>
                <c:pt idx="5">
                  <c:v>Aguascalientes</c:v>
                </c:pt>
                <c:pt idx="6">
                  <c:v>Nayarit</c:v>
                </c:pt>
                <c:pt idx="7">
                  <c:v>Morelos</c:v>
                </c:pt>
                <c:pt idx="8">
                  <c:v>Campeche</c:v>
                </c:pt>
                <c:pt idx="9">
                  <c:v>Chiapas</c:v>
                </c:pt>
                <c:pt idx="10">
                  <c:v>Quintana Roo</c:v>
                </c:pt>
                <c:pt idx="11">
                  <c:v>Tabasco</c:v>
                </c:pt>
                <c:pt idx="12">
                  <c:v>Durango</c:v>
                </c:pt>
                <c:pt idx="13">
                  <c:v>Sinaloa</c:v>
                </c:pt>
                <c:pt idx="14">
                  <c:v>Puebla</c:v>
                </c:pt>
                <c:pt idx="15">
                  <c:v>Guerrero</c:v>
                </c:pt>
                <c:pt idx="16">
                  <c:v>Querétaro</c:v>
                </c:pt>
                <c:pt idx="17">
                  <c:v>Zacatecas</c:v>
                </c:pt>
                <c:pt idx="18">
                  <c:v>Baja California Sur</c:v>
                </c:pt>
                <c:pt idx="19">
                  <c:v>Sonora</c:v>
                </c:pt>
                <c:pt idx="20">
                  <c:v>San Luis Potosí</c:v>
                </c:pt>
                <c:pt idx="21">
                  <c:v>Veracruz</c:v>
                </c:pt>
                <c:pt idx="22">
                  <c:v>Michoacán</c:v>
                </c:pt>
                <c:pt idx="23">
                  <c:v>Estado de México</c:v>
                </c:pt>
                <c:pt idx="24">
                  <c:v>Coahuila</c:v>
                </c:pt>
                <c:pt idx="25">
                  <c:v>Tamaulipas</c:v>
                </c:pt>
                <c:pt idx="26">
                  <c:v>Chihuahua</c:v>
                </c:pt>
                <c:pt idx="27">
                  <c:v>Jalisco</c:v>
                </c:pt>
                <c:pt idx="28">
                  <c:v>Guanajuato</c:v>
                </c:pt>
                <c:pt idx="29">
                  <c:v>Baja California</c:v>
                </c:pt>
                <c:pt idx="30">
                  <c:v>Nuevo León</c:v>
                </c:pt>
                <c:pt idx="31">
                  <c:v>Ciudad de México</c:v>
                </c:pt>
              </c:strCache>
            </c:strRef>
          </c:cat>
          <c:val>
            <c:numRef>
              <c:f>'F11'!$B$7:$B$38</c:f>
              <c:numCache>
                <c:formatCode>#,##0.0</c:formatCode>
                <c:ptCount val="32"/>
                <c:pt idx="0">
                  <c:v>105.83448957000004</c:v>
                </c:pt>
                <c:pt idx="1">
                  <c:v>111.97873153000006</c:v>
                </c:pt>
                <c:pt idx="2">
                  <c:v>320.45202495999996</c:v>
                </c:pt>
                <c:pt idx="3">
                  <c:v>263.00068684999997</c:v>
                </c:pt>
                <c:pt idx="4">
                  <c:v>232.13786467000006</c:v>
                </c:pt>
                <c:pt idx="5">
                  <c:v>360.7066524899999</c:v>
                </c:pt>
                <c:pt idx="6">
                  <c:v>765.52573755000094</c:v>
                </c:pt>
                <c:pt idx="7">
                  <c:v>123.04912083999999</c:v>
                </c:pt>
                <c:pt idx="8">
                  <c:v>113.50766747999998</c:v>
                </c:pt>
                <c:pt idx="9">
                  <c:v>137.37505965999995</c:v>
                </c:pt>
                <c:pt idx="10">
                  <c:v>125.03135962999993</c:v>
                </c:pt>
                <c:pt idx="11">
                  <c:v>329.85864565000014</c:v>
                </c:pt>
                <c:pt idx="12">
                  <c:v>762.85174103999998</c:v>
                </c:pt>
                <c:pt idx="13">
                  <c:v>731.75545961999944</c:v>
                </c:pt>
                <c:pt idx="14">
                  <c:v>535.20476298999995</c:v>
                </c:pt>
                <c:pt idx="15">
                  <c:v>291.45273847999965</c:v>
                </c:pt>
                <c:pt idx="16">
                  <c:v>744.3948666799987</c:v>
                </c:pt>
                <c:pt idx="17">
                  <c:v>-120.12920971999995</c:v>
                </c:pt>
                <c:pt idx="18">
                  <c:v>412.35826499000012</c:v>
                </c:pt>
                <c:pt idx="19">
                  <c:v>352.35552405000038</c:v>
                </c:pt>
                <c:pt idx="20">
                  <c:v>917.60299242000053</c:v>
                </c:pt>
                <c:pt idx="21">
                  <c:v>1173.1487131900003</c:v>
                </c:pt>
                <c:pt idx="22">
                  <c:v>228.59143538999987</c:v>
                </c:pt>
                <c:pt idx="23">
                  <c:v>1778.0891432900028</c:v>
                </c:pt>
                <c:pt idx="24">
                  <c:v>702.57804360000011</c:v>
                </c:pt>
                <c:pt idx="25">
                  <c:v>689.75414817000035</c:v>
                </c:pt>
                <c:pt idx="26">
                  <c:v>449.13218190999959</c:v>
                </c:pt>
                <c:pt idx="27">
                  <c:v>1842.9403893800009</c:v>
                </c:pt>
                <c:pt idx="28">
                  <c:v>490.2072179500002</c:v>
                </c:pt>
                <c:pt idx="29">
                  <c:v>927.94501310000226</c:v>
                </c:pt>
                <c:pt idx="30">
                  <c:v>2485.2783607499964</c:v>
                </c:pt>
                <c:pt idx="31">
                  <c:v>5098.3490092899929</c:v>
                </c:pt>
              </c:numCache>
            </c:numRef>
          </c:val>
          <c:extLst>
            <c:ext xmlns:c16="http://schemas.microsoft.com/office/drawing/2014/chart" uri="{C3380CC4-5D6E-409C-BE32-E72D297353CC}">
              <c16:uniqueId val="{0000000A-256B-41C4-84C3-2AADD90F1549}"/>
            </c:ext>
          </c:extLst>
        </c:ser>
        <c:ser>
          <c:idx val="0"/>
          <c:order val="1"/>
          <c:tx>
            <c:strRef>
              <c:f>'F11'!$C$6</c:f>
              <c:strCache>
                <c:ptCount val="1"/>
                <c:pt idx="0">
                  <c:v>acumulado 2021</c:v>
                </c:pt>
              </c:strCache>
            </c:strRef>
          </c:tx>
          <c:spPr>
            <a:solidFill>
              <a:srgbClr val="AFB7BC"/>
            </a:solidFill>
            <a:ln>
              <a:noFill/>
            </a:ln>
            <a:effectLst/>
          </c:spPr>
          <c:invertIfNegative val="0"/>
          <c:dPt>
            <c:idx val="1"/>
            <c:invertIfNegative val="0"/>
            <c:bubble3D val="0"/>
            <c:spPr>
              <a:solidFill>
                <a:srgbClr val="AFB7BC"/>
              </a:solidFill>
              <a:ln>
                <a:noFill/>
              </a:ln>
              <a:effectLst/>
            </c:spPr>
            <c:extLst>
              <c:ext xmlns:c16="http://schemas.microsoft.com/office/drawing/2014/chart" uri="{C3380CC4-5D6E-409C-BE32-E72D297353CC}">
                <c16:uniqueId val="{0000000C-256B-41C4-84C3-2AADD90F1549}"/>
              </c:ext>
            </c:extLst>
          </c:dPt>
          <c:dPt>
            <c:idx val="20"/>
            <c:invertIfNegative val="0"/>
            <c:bubble3D val="0"/>
            <c:spPr>
              <a:solidFill>
                <a:srgbClr val="AFB7BC"/>
              </a:solidFill>
              <a:ln>
                <a:noFill/>
              </a:ln>
              <a:effectLst/>
            </c:spPr>
            <c:extLst>
              <c:ext xmlns:c16="http://schemas.microsoft.com/office/drawing/2014/chart" uri="{C3380CC4-5D6E-409C-BE32-E72D297353CC}">
                <c16:uniqueId val="{0000000E-256B-41C4-84C3-2AADD90F1549}"/>
              </c:ext>
            </c:extLst>
          </c:dPt>
          <c:dPt>
            <c:idx val="22"/>
            <c:invertIfNegative val="0"/>
            <c:bubble3D val="0"/>
            <c:spPr>
              <a:solidFill>
                <a:srgbClr val="AFB7BC"/>
              </a:solidFill>
              <a:ln>
                <a:noFill/>
              </a:ln>
              <a:effectLst/>
            </c:spPr>
            <c:extLst>
              <c:ext xmlns:c16="http://schemas.microsoft.com/office/drawing/2014/chart" uri="{C3380CC4-5D6E-409C-BE32-E72D297353CC}">
                <c16:uniqueId val="{00000010-256B-41C4-84C3-2AADD90F1549}"/>
              </c:ext>
            </c:extLst>
          </c:dPt>
          <c:dPt>
            <c:idx val="27"/>
            <c:invertIfNegative val="0"/>
            <c:bubble3D val="0"/>
            <c:spPr>
              <a:solidFill>
                <a:srgbClr val="606868"/>
              </a:solidFill>
              <a:ln>
                <a:noFill/>
              </a:ln>
              <a:effectLst/>
            </c:spPr>
            <c:extLst>
              <c:ext xmlns:c16="http://schemas.microsoft.com/office/drawing/2014/chart" uri="{C3380CC4-5D6E-409C-BE32-E72D297353CC}">
                <c16:uniqueId val="{00000012-256B-41C4-84C3-2AADD90F1549}"/>
              </c:ext>
            </c:extLst>
          </c:dPt>
          <c:dPt>
            <c:idx val="29"/>
            <c:invertIfNegative val="0"/>
            <c:bubble3D val="0"/>
            <c:spPr>
              <a:solidFill>
                <a:srgbClr val="AFB7BC"/>
              </a:solidFill>
              <a:ln>
                <a:noFill/>
              </a:ln>
              <a:effectLst/>
            </c:spPr>
            <c:extLst>
              <c:ext xmlns:c16="http://schemas.microsoft.com/office/drawing/2014/chart" uri="{C3380CC4-5D6E-409C-BE32-E72D297353CC}">
                <c16:uniqueId val="{00000014-256B-41C4-84C3-2AADD90F1549}"/>
              </c:ext>
            </c:extLst>
          </c:dPt>
          <c:dLbls>
            <c:dLbl>
              <c:idx val="22"/>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6="http://schemas.microsoft.com/office/drawing/2014/chart" uri="{C3380CC4-5D6E-409C-BE32-E72D297353CC}">
                  <c16:uniqueId val="{00000010-256B-41C4-84C3-2AADD90F1549}"/>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'F11'!$A$7:$A$38</c:f>
              <c:strCache>
                <c:ptCount val="32"/>
                <c:pt idx="0">
                  <c:v>Colima</c:v>
                </c:pt>
                <c:pt idx="1">
                  <c:v>Yucatán</c:v>
                </c:pt>
                <c:pt idx="2">
                  <c:v>Tlaxcala</c:v>
                </c:pt>
                <c:pt idx="3">
                  <c:v>Oaxaca</c:v>
                </c:pt>
                <c:pt idx="4">
                  <c:v>Hidalgo</c:v>
                </c:pt>
                <c:pt idx="5">
                  <c:v>Aguascalientes</c:v>
                </c:pt>
                <c:pt idx="6">
                  <c:v>Nayarit</c:v>
                </c:pt>
                <c:pt idx="7">
                  <c:v>Morelos</c:v>
                </c:pt>
                <c:pt idx="8">
                  <c:v>Campeche</c:v>
                </c:pt>
                <c:pt idx="9">
                  <c:v>Chiapas</c:v>
                </c:pt>
                <c:pt idx="10">
                  <c:v>Quintana Roo</c:v>
                </c:pt>
                <c:pt idx="11">
                  <c:v>Tabasco</c:v>
                </c:pt>
                <c:pt idx="12">
                  <c:v>Durango</c:v>
                </c:pt>
                <c:pt idx="13">
                  <c:v>Sinaloa</c:v>
                </c:pt>
                <c:pt idx="14">
                  <c:v>Puebla</c:v>
                </c:pt>
                <c:pt idx="15">
                  <c:v>Guerrero</c:v>
                </c:pt>
                <c:pt idx="16">
                  <c:v>Querétaro</c:v>
                </c:pt>
                <c:pt idx="17">
                  <c:v>Zacatecas</c:v>
                </c:pt>
                <c:pt idx="18">
                  <c:v>Baja California Sur</c:v>
                </c:pt>
                <c:pt idx="19">
                  <c:v>Sonora</c:v>
                </c:pt>
                <c:pt idx="20">
                  <c:v>San Luis Potosí</c:v>
                </c:pt>
                <c:pt idx="21">
                  <c:v>Veracruz</c:v>
                </c:pt>
                <c:pt idx="22">
                  <c:v>Michoacán</c:v>
                </c:pt>
                <c:pt idx="23">
                  <c:v>Estado de México</c:v>
                </c:pt>
                <c:pt idx="24">
                  <c:v>Coahuila</c:v>
                </c:pt>
                <c:pt idx="25">
                  <c:v>Tamaulipas</c:v>
                </c:pt>
                <c:pt idx="26">
                  <c:v>Chihuahua</c:v>
                </c:pt>
                <c:pt idx="27">
                  <c:v>Jalisco</c:v>
                </c:pt>
                <c:pt idx="28">
                  <c:v>Guanajuato</c:v>
                </c:pt>
                <c:pt idx="29">
                  <c:v>Baja California</c:v>
                </c:pt>
                <c:pt idx="30">
                  <c:v>Nuevo León</c:v>
                </c:pt>
                <c:pt idx="31">
                  <c:v>Ciudad de México</c:v>
                </c:pt>
              </c:strCache>
            </c:strRef>
          </c:cat>
          <c:val>
            <c:numRef>
              <c:f>'F11'!$C$7:$C$38</c:f>
              <c:numCache>
                <c:formatCode>#,##0.0</c:formatCode>
                <c:ptCount val="32"/>
                <c:pt idx="0">
                  <c:v>19.842319999999997</c:v>
                </c:pt>
                <c:pt idx="1">
                  <c:v>66.25867468999995</c:v>
                </c:pt>
                <c:pt idx="2">
                  <c:v>89.325150810000039</c:v>
                </c:pt>
                <c:pt idx="3">
                  <c:v>97.279752239999937</c:v>
                </c:pt>
                <c:pt idx="4">
                  <c:v>133.72713049000001</c:v>
                </c:pt>
                <c:pt idx="5">
                  <c:v>169.02604659000011</c:v>
                </c:pt>
                <c:pt idx="6">
                  <c:v>171.71824728999997</c:v>
                </c:pt>
                <c:pt idx="7">
                  <c:v>188.22598969999999</c:v>
                </c:pt>
                <c:pt idx="8">
                  <c:v>193.18000674000001</c:v>
                </c:pt>
                <c:pt idx="9">
                  <c:v>195.73458008000011</c:v>
                </c:pt>
                <c:pt idx="10">
                  <c:v>226.19441565000028</c:v>
                </c:pt>
                <c:pt idx="11">
                  <c:v>227.03490502999989</c:v>
                </c:pt>
                <c:pt idx="12">
                  <c:v>332.60935057000012</c:v>
                </c:pt>
                <c:pt idx="13">
                  <c:v>336.7895112999999</c:v>
                </c:pt>
                <c:pt idx="14">
                  <c:v>450.34672748999981</c:v>
                </c:pt>
                <c:pt idx="15">
                  <c:v>504.91823241999998</c:v>
                </c:pt>
                <c:pt idx="16">
                  <c:v>595.46623378999914</c:v>
                </c:pt>
                <c:pt idx="17">
                  <c:v>726.84287014999995</c:v>
                </c:pt>
                <c:pt idx="18">
                  <c:v>808.73073305000003</c:v>
                </c:pt>
                <c:pt idx="19">
                  <c:v>886.32274304999987</c:v>
                </c:pt>
                <c:pt idx="20">
                  <c:v>888.09922008000012</c:v>
                </c:pt>
                <c:pt idx="21">
                  <c:v>896.18033683999977</c:v>
                </c:pt>
                <c:pt idx="22">
                  <c:v>1002.9157381100002</c:v>
                </c:pt>
                <c:pt idx="23">
                  <c:v>1058.5519529699995</c:v>
                </c:pt>
                <c:pt idx="24">
                  <c:v>1086.0961913499993</c:v>
                </c:pt>
                <c:pt idx="25">
                  <c:v>1123.232933009999</c:v>
                </c:pt>
                <c:pt idx="26">
                  <c:v>1169.5810640999987</c:v>
                </c:pt>
                <c:pt idx="27">
                  <c:v>1192.3107052000007</c:v>
                </c:pt>
                <c:pt idx="28">
                  <c:v>1639.2686923800011</c:v>
                </c:pt>
                <c:pt idx="29">
                  <c:v>1924.0753761400001</c:v>
                </c:pt>
                <c:pt idx="30">
                  <c:v>2322.7218978099968</c:v>
                </c:pt>
                <c:pt idx="31">
                  <c:v>4109.1165417999919</c:v>
                </c:pt>
              </c:numCache>
            </c:numRef>
          </c:val>
          <c:extLst>
            <c:ext xmlns:c16="http://schemas.microsoft.com/office/drawing/2014/chart" uri="{C3380CC4-5D6E-409C-BE32-E72D297353CC}">
              <c16:uniqueId val="{00000015-256B-41C4-84C3-2AADD90F1549}"/>
            </c:ext>
          </c:extLst>
        </c:ser>
        <c:dLbls>
          <c:showLegendKey val="0"/>
          <c:showVal val="0"/>
          <c:showCatName val="0"/>
          <c:showSerName val="0"/>
          <c:showPercent val="0"/>
          <c:showBubbleSize val="0"/>
        </c:dLbls>
        <c:gapWidth val="25"/>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l"/>
        <c:lblOffset val="100"/>
        <c:noMultiLvlLbl val="0"/>
      </c:catAx>
      <c:valAx>
        <c:axId val="271028992"/>
        <c:scaling>
          <c:orientation val="minMax"/>
          <c:min val="-800"/>
        </c:scaling>
        <c:delete val="1"/>
        <c:axPos val="b"/>
        <c:numFmt formatCode="#,##0.0" sourceLinked="1"/>
        <c:majorTickMark val="none"/>
        <c:minorTickMark val="none"/>
        <c:tickLblPos val="nextTo"/>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0"/>
            <c:invertIfNegative val="0"/>
            <c:bubble3D val="0"/>
            <c:spPr>
              <a:solidFill>
                <a:srgbClr val="FFC000"/>
              </a:solidFill>
              <a:ln>
                <a:noFill/>
              </a:ln>
              <a:effectLst/>
            </c:spPr>
            <c:extLst>
              <c:ext xmlns:c16="http://schemas.microsoft.com/office/drawing/2014/chart" uri="{C3380CC4-5D6E-409C-BE32-E72D297353CC}">
                <c16:uniqueId val="{00000001-9070-4E7C-858A-D8E15862D1A1}"/>
              </c:ext>
            </c:extLst>
          </c:dPt>
          <c:dPt>
            <c:idx val="11"/>
            <c:invertIfNegative val="0"/>
            <c:bubble3D val="0"/>
            <c:extLst>
              <c:ext xmlns:c16="http://schemas.microsoft.com/office/drawing/2014/chart" uri="{C3380CC4-5D6E-409C-BE32-E72D297353CC}">
                <c16:uniqueId val="{00000002-9070-4E7C-858A-D8E15862D1A1}"/>
              </c:ext>
            </c:extLst>
          </c:dPt>
          <c:dPt>
            <c:idx val="13"/>
            <c:invertIfNegative val="0"/>
            <c:bubble3D val="0"/>
            <c:extLst>
              <c:ext xmlns:c16="http://schemas.microsoft.com/office/drawing/2014/chart" uri="{C3380CC4-5D6E-409C-BE32-E72D297353CC}">
                <c16:uniqueId val="{00000003-9070-4E7C-858A-D8E15862D1A1}"/>
              </c:ext>
            </c:extLst>
          </c:dPt>
          <c:dPt>
            <c:idx val="15"/>
            <c:invertIfNegative val="0"/>
            <c:bubble3D val="0"/>
            <c:extLst>
              <c:ext xmlns:c16="http://schemas.microsoft.com/office/drawing/2014/chart" uri="{C3380CC4-5D6E-409C-BE32-E72D297353CC}">
                <c16:uniqueId val="{00000004-9070-4E7C-858A-D8E15862D1A1}"/>
              </c:ext>
            </c:extLst>
          </c:dPt>
          <c:dPt>
            <c:idx val="16"/>
            <c:invertIfNegative val="0"/>
            <c:bubble3D val="0"/>
            <c:extLst>
              <c:ext xmlns:c16="http://schemas.microsoft.com/office/drawing/2014/chart" uri="{C3380CC4-5D6E-409C-BE32-E72D297353CC}">
                <c16:uniqueId val="{00000005-9070-4E7C-858A-D8E15862D1A1}"/>
              </c:ext>
            </c:extLst>
          </c:dPt>
          <c:dPt>
            <c:idx val="17"/>
            <c:invertIfNegative val="0"/>
            <c:bubble3D val="0"/>
            <c:extLst>
              <c:ext xmlns:c16="http://schemas.microsoft.com/office/drawing/2014/chart" uri="{C3380CC4-5D6E-409C-BE32-E72D297353CC}">
                <c16:uniqueId val="{00000006-9070-4E7C-858A-D8E15862D1A1}"/>
              </c:ext>
            </c:extLst>
          </c:dPt>
          <c:dPt>
            <c:idx val="18"/>
            <c:invertIfNegative val="0"/>
            <c:bubble3D val="0"/>
            <c:extLst>
              <c:ext xmlns:c16="http://schemas.microsoft.com/office/drawing/2014/chart" uri="{C3380CC4-5D6E-409C-BE32-E72D297353CC}">
                <c16:uniqueId val="{00000007-9070-4E7C-858A-D8E15862D1A1}"/>
              </c:ext>
            </c:extLst>
          </c:dPt>
          <c:dPt>
            <c:idx val="19"/>
            <c:invertIfNegative val="0"/>
            <c:bubble3D val="0"/>
            <c:extLst>
              <c:ext xmlns:c16="http://schemas.microsoft.com/office/drawing/2014/chart" uri="{C3380CC4-5D6E-409C-BE32-E72D297353CC}">
                <c16:uniqueId val="{00000008-9070-4E7C-858A-D8E15862D1A1}"/>
              </c:ext>
            </c:extLst>
          </c:dPt>
          <c:dPt>
            <c:idx val="20"/>
            <c:invertIfNegative val="0"/>
            <c:bubble3D val="0"/>
            <c:spPr>
              <a:solidFill>
                <a:srgbClr val="F79646">
                  <a:lumMod val="75000"/>
                </a:srgbClr>
              </a:solidFill>
              <a:ln>
                <a:noFill/>
              </a:ln>
              <a:effectLst/>
            </c:spPr>
            <c:extLst>
              <c:ext xmlns:c16="http://schemas.microsoft.com/office/drawing/2014/chart" uri="{C3380CC4-5D6E-409C-BE32-E72D297353CC}">
                <c16:uniqueId val="{0000000A-9070-4E7C-858A-D8E15862D1A1}"/>
              </c:ext>
            </c:extLst>
          </c:dPt>
          <c:dPt>
            <c:idx val="27"/>
            <c:invertIfNegative val="0"/>
            <c:bubble3D val="0"/>
            <c:extLst>
              <c:ext xmlns:c16="http://schemas.microsoft.com/office/drawing/2014/chart" uri="{C3380CC4-5D6E-409C-BE32-E72D297353CC}">
                <c16:uniqueId val="{0000000B-9070-4E7C-858A-D8E15862D1A1}"/>
              </c:ext>
            </c:extLst>
          </c:dPt>
          <c:dPt>
            <c:idx val="29"/>
            <c:invertIfNegative val="0"/>
            <c:bubble3D val="0"/>
            <c:extLst>
              <c:ext xmlns:c16="http://schemas.microsoft.com/office/drawing/2014/chart" uri="{C3380CC4-5D6E-409C-BE32-E72D297353CC}">
                <c16:uniqueId val="{0000000C-9070-4E7C-858A-D8E15862D1A1}"/>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'F91'!$A$7:$A$39</c:f>
              <c:strCache>
                <c:ptCount val="33"/>
                <c:pt idx="0">
                  <c:v>Campeche</c:v>
                </c:pt>
                <c:pt idx="1">
                  <c:v>Guerrero</c:v>
                </c:pt>
                <c:pt idx="2">
                  <c:v>Michoacán</c:v>
                </c:pt>
                <c:pt idx="3">
                  <c:v>Sonora</c:v>
                </c:pt>
                <c:pt idx="4">
                  <c:v>Chiapas</c:v>
                </c:pt>
                <c:pt idx="5">
                  <c:v>Zacatecas</c:v>
                </c:pt>
                <c:pt idx="6">
                  <c:v>Durango</c:v>
                </c:pt>
                <c:pt idx="7">
                  <c:v>Guanajuato</c:v>
                </c:pt>
                <c:pt idx="8">
                  <c:v>Sinaloa</c:v>
                </c:pt>
                <c:pt idx="9">
                  <c:v>Morelos</c:v>
                </c:pt>
                <c:pt idx="10">
                  <c:v>Jalisco</c:v>
                </c:pt>
                <c:pt idx="11">
                  <c:v>Aguascalientes</c:v>
                </c:pt>
                <c:pt idx="12">
                  <c:v>Veracruz</c:v>
                </c:pt>
                <c:pt idx="13">
                  <c:v>Yucatán</c:v>
                </c:pt>
                <c:pt idx="14">
                  <c:v>Ciudad de México</c:v>
                </c:pt>
                <c:pt idx="15">
                  <c:v>Puebla</c:v>
                </c:pt>
                <c:pt idx="16">
                  <c:v>Tabasco</c:v>
                </c:pt>
                <c:pt idx="17">
                  <c:v>Nuevo León</c:v>
                </c:pt>
                <c:pt idx="18">
                  <c:v>Nayarit</c:v>
                </c:pt>
                <c:pt idx="19">
                  <c:v>Tamaulipas</c:v>
                </c:pt>
                <c:pt idx="20">
                  <c:v>Nacional</c:v>
                </c:pt>
                <c:pt idx="21">
                  <c:v>San Luis Potosí</c:v>
                </c:pt>
                <c:pt idx="22">
                  <c:v>Chihuahua</c:v>
                </c:pt>
                <c:pt idx="23">
                  <c:v>Coahuila</c:v>
                </c:pt>
                <c:pt idx="24">
                  <c:v>Hidalgo</c:v>
                </c:pt>
                <c:pt idx="25">
                  <c:v>Tlaxcala</c:v>
                </c:pt>
                <c:pt idx="26">
                  <c:v>Colima</c:v>
                </c:pt>
                <c:pt idx="27">
                  <c:v>Baja California</c:v>
                </c:pt>
                <c:pt idx="28">
                  <c:v>Oaxaca</c:v>
                </c:pt>
                <c:pt idx="29">
                  <c:v>Querétaro</c:v>
                </c:pt>
                <c:pt idx="30">
                  <c:v>Estado de México</c:v>
                </c:pt>
                <c:pt idx="31">
                  <c:v>Quintana Roo</c:v>
                </c:pt>
                <c:pt idx="32">
                  <c:v>Baja California Sur</c:v>
                </c:pt>
              </c:strCache>
            </c:strRef>
          </c:cat>
          <c:val>
            <c:numRef>
              <c:f>'F91'!$F$7:$F$39</c:f>
              <c:numCache>
                <c:formatCode>0.00%</c:formatCode>
                <c:ptCount val="33"/>
                <c:pt idx="0">
                  <c:v>3.2226877215602002E-4</c:v>
                </c:pt>
                <c:pt idx="1">
                  <c:v>6.5478355765735696E-4</c:v>
                </c:pt>
                <c:pt idx="2">
                  <c:v>9.1844728382728402E-4</c:v>
                </c:pt>
                <c:pt idx="3">
                  <c:v>1.37874687228723E-3</c:v>
                </c:pt>
                <c:pt idx="4">
                  <c:v>1.8270401948843301E-3</c:v>
                </c:pt>
                <c:pt idx="5">
                  <c:v>1.9028708529824599E-3</c:v>
                </c:pt>
                <c:pt idx="6">
                  <c:v>3.1480974541473498E-3</c:v>
                </c:pt>
                <c:pt idx="7">
                  <c:v>3.15239276780077E-3</c:v>
                </c:pt>
                <c:pt idx="8">
                  <c:v>3.3985702566505802E-3</c:v>
                </c:pt>
                <c:pt idx="9">
                  <c:v>3.5155001597955101E-3</c:v>
                </c:pt>
                <c:pt idx="10">
                  <c:v>3.8155647718956E-3</c:v>
                </c:pt>
                <c:pt idx="11">
                  <c:v>3.8268356852426701E-3</c:v>
                </c:pt>
                <c:pt idx="12">
                  <c:v>3.9667248452977004E-3</c:v>
                </c:pt>
                <c:pt idx="13">
                  <c:v>4.1800330514241103E-3</c:v>
                </c:pt>
                <c:pt idx="14">
                  <c:v>4.2551133891011199E-3</c:v>
                </c:pt>
                <c:pt idx="15">
                  <c:v>4.3066826824480504E-3</c:v>
                </c:pt>
                <c:pt idx="16">
                  <c:v>4.5594037702763003E-3</c:v>
                </c:pt>
                <c:pt idx="17">
                  <c:v>4.6605876393110996E-3</c:v>
                </c:pt>
                <c:pt idx="18">
                  <c:v>4.67428401840042E-3</c:v>
                </c:pt>
                <c:pt idx="19">
                  <c:v>4.9509225410897502E-3</c:v>
                </c:pt>
                <c:pt idx="20">
                  <c:v>5.04520519142915E-3</c:v>
                </c:pt>
                <c:pt idx="21">
                  <c:v>5.5033443400220898E-3</c:v>
                </c:pt>
                <c:pt idx="22">
                  <c:v>5.96021734447194E-3</c:v>
                </c:pt>
                <c:pt idx="23">
                  <c:v>6.2111801242234997E-3</c:v>
                </c:pt>
                <c:pt idx="24">
                  <c:v>6.54540877336518E-3</c:v>
                </c:pt>
                <c:pt idx="25">
                  <c:v>6.7076579094467199E-3</c:v>
                </c:pt>
                <c:pt idx="26">
                  <c:v>6.8789134844342596E-3</c:v>
                </c:pt>
                <c:pt idx="27">
                  <c:v>7.5577580159753603E-3</c:v>
                </c:pt>
                <c:pt idx="28">
                  <c:v>7.75031420192707E-3</c:v>
                </c:pt>
                <c:pt idx="29">
                  <c:v>7.8485687903970796E-3</c:v>
                </c:pt>
                <c:pt idx="30">
                  <c:v>8.6521545046345204E-3</c:v>
                </c:pt>
                <c:pt idx="31">
                  <c:v>1.7750213857998399E-2</c:v>
                </c:pt>
                <c:pt idx="32">
                  <c:v>1.7786561264822E-2</c:v>
                </c:pt>
              </c:numCache>
            </c:numRef>
          </c:val>
          <c:extLst>
            <c:ext xmlns:c16="http://schemas.microsoft.com/office/drawing/2014/chart" uri="{C3380CC4-5D6E-409C-BE32-E72D297353CC}">
              <c16:uniqueId val="{0000000D-9070-4E7C-858A-D8E15862D1A1}"/>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1.9000000000000003E-2"/>
          <c:min val="0"/>
        </c:scaling>
        <c:delete val="0"/>
        <c:axPos val="b"/>
        <c:numFmt formatCode="0.00%" sourceLinked="1"/>
        <c:majorTickMark val="out"/>
        <c:minorTickMark val="none"/>
        <c:tickLblPos val="nextTo"/>
        <c:spPr>
          <a:ln>
            <a:noFill/>
          </a:ln>
        </c:spPr>
        <c:txPr>
          <a:bodyPr/>
          <a:lstStyle/>
          <a:p>
            <a:pPr>
              <a:defRPr>
                <a:solidFill>
                  <a:schemeClr val="bg1"/>
                </a:solid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5B97-46FF-BCFF-4BB0295EDA83}"/>
              </c:ext>
            </c:extLst>
          </c:dPt>
          <c:dPt>
            <c:idx val="19"/>
            <c:invertIfNegative val="0"/>
            <c:bubble3D val="0"/>
            <c:extLst>
              <c:ext xmlns:c16="http://schemas.microsoft.com/office/drawing/2014/chart" uri="{C3380CC4-5D6E-409C-BE32-E72D297353CC}">
                <c16:uniqueId val="{00000001-5B97-46FF-BCFF-4BB0295EDA83}"/>
              </c:ext>
            </c:extLst>
          </c:dPt>
          <c:dPt>
            <c:idx val="30"/>
            <c:invertIfNegative val="0"/>
            <c:bubble3D val="0"/>
            <c:spPr>
              <a:solidFill>
                <a:srgbClr val="FFC000"/>
              </a:solidFill>
              <a:ln>
                <a:noFill/>
              </a:ln>
              <a:effectLst/>
            </c:spPr>
            <c:extLst>
              <c:ext xmlns:c16="http://schemas.microsoft.com/office/drawing/2014/chart" uri="{C3380CC4-5D6E-409C-BE32-E72D297353CC}">
                <c16:uniqueId val="{00000003-5B97-46FF-BCFF-4BB0295EDA83}"/>
              </c:ext>
            </c:extLst>
          </c:dPt>
          <c:dPt>
            <c:idx val="31"/>
            <c:invertIfNegative val="0"/>
            <c:bubble3D val="0"/>
            <c:extLst>
              <c:ext xmlns:c16="http://schemas.microsoft.com/office/drawing/2014/chart" uri="{C3380CC4-5D6E-409C-BE32-E72D297353CC}">
                <c16:uniqueId val="{00000004-5B97-46FF-BCFF-4BB0295EDA83}"/>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'F92'!$A$7:$A$38</c:f>
              <c:strCache>
                <c:ptCount val="32"/>
                <c:pt idx="0">
                  <c:v>Guerrero</c:v>
                </c:pt>
                <c:pt idx="1">
                  <c:v>Tlaxcala</c:v>
                </c:pt>
                <c:pt idx="2">
                  <c:v>Durango</c:v>
                </c:pt>
                <c:pt idx="3">
                  <c:v>Zacatecas</c:v>
                </c:pt>
                <c:pt idx="4">
                  <c:v>Chiapas</c:v>
                </c:pt>
                <c:pt idx="5">
                  <c:v>Campeche</c:v>
                </c:pt>
                <c:pt idx="6">
                  <c:v>Hidalgo</c:v>
                </c:pt>
                <c:pt idx="7">
                  <c:v>Morelos</c:v>
                </c:pt>
                <c:pt idx="8">
                  <c:v>Oaxaca</c:v>
                </c:pt>
                <c:pt idx="9">
                  <c:v>Tabasco</c:v>
                </c:pt>
                <c:pt idx="10">
                  <c:v>Colima</c:v>
                </c:pt>
                <c:pt idx="11">
                  <c:v>Aguascalientes</c:v>
                </c:pt>
                <c:pt idx="12">
                  <c:v>Nayarit</c:v>
                </c:pt>
                <c:pt idx="13">
                  <c:v>San Luis Potosí</c:v>
                </c:pt>
                <c:pt idx="14">
                  <c:v>Michoacán</c:v>
                </c:pt>
                <c:pt idx="15">
                  <c:v>Tamaulipas</c:v>
                </c:pt>
                <c:pt idx="16">
                  <c:v>Puebla</c:v>
                </c:pt>
                <c:pt idx="17">
                  <c:v>Veracruz</c:v>
                </c:pt>
                <c:pt idx="18">
                  <c:v>Baja California Sur</c:v>
                </c:pt>
                <c:pt idx="19">
                  <c:v>Yucatán</c:v>
                </c:pt>
                <c:pt idx="20">
                  <c:v>Guanajuato</c:v>
                </c:pt>
                <c:pt idx="21">
                  <c:v>Coahuila</c:v>
                </c:pt>
                <c:pt idx="22">
                  <c:v>Sonora</c:v>
                </c:pt>
                <c:pt idx="23">
                  <c:v>Chihuahua</c:v>
                </c:pt>
                <c:pt idx="24">
                  <c:v>Quintana Roo</c:v>
                </c:pt>
                <c:pt idx="25">
                  <c:v>Sinaloa</c:v>
                </c:pt>
                <c:pt idx="26">
                  <c:v>Querétaro</c:v>
                </c:pt>
                <c:pt idx="27">
                  <c:v>Baja California</c:v>
                </c:pt>
                <c:pt idx="28">
                  <c:v>Estado de México</c:v>
                </c:pt>
                <c:pt idx="29">
                  <c:v>Nuevo León</c:v>
                </c:pt>
                <c:pt idx="30">
                  <c:v>Jalisco</c:v>
                </c:pt>
                <c:pt idx="31">
                  <c:v>Ciudad de México</c:v>
                </c:pt>
              </c:strCache>
            </c:strRef>
          </c:cat>
          <c:val>
            <c:numRef>
              <c:f>'F92'!$F$7:$F$38</c:f>
              <c:numCache>
                <c:formatCode>#,##0</c:formatCode>
                <c:ptCount val="32"/>
                <c:pt idx="0">
                  <c:v>-43</c:v>
                </c:pt>
                <c:pt idx="1">
                  <c:v>213</c:v>
                </c:pt>
                <c:pt idx="2">
                  <c:v>287</c:v>
                </c:pt>
                <c:pt idx="3">
                  <c:v>342</c:v>
                </c:pt>
                <c:pt idx="4">
                  <c:v>374</c:v>
                </c:pt>
                <c:pt idx="5">
                  <c:v>397</c:v>
                </c:pt>
                <c:pt idx="6">
                  <c:v>480</c:v>
                </c:pt>
                <c:pt idx="7">
                  <c:v>481</c:v>
                </c:pt>
                <c:pt idx="8">
                  <c:v>550</c:v>
                </c:pt>
                <c:pt idx="9">
                  <c:v>635</c:v>
                </c:pt>
                <c:pt idx="10">
                  <c:v>678</c:v>
                </c:pt>
                <c:pt idx="11">
                  <c:v>755</c:v>
                </c:pt>
                <c:pt idx="12">
                  <c:v>762</c:v>
                </c:pt>
                <c:pt idx="13">
                  <c:v>846</c:v>
                </c:pt>
                <c:pt idx="14">
                  <c:v>868</c:v>
                </c:pt>
                <c:pt idx="15">
                  <c:v>892</c:v>
                </c:pt>
                <c:pt idx="16">
                  <c:v>1004</c:v>
                </c:pt>
                <c:pt idx="17">
                  <c:v>1068</c:v>
                </c:pt>
                <c:pt idx="18">
                  <c:v>1139</c:v>
                </c:pt>
                <c:pt idx="19">
                  <c:v>1168</c:v>
                </c:pt>
                <c:pt idx="20">
                  <c:v>1428</c:v>
                </c:pt>
                <c:pt idx="21">
                  <c:v>1474</c:v>
                </c:pt>
                <c:pt idx="22">
                  <c:v>1595</c:v>
                </c:pt>
                <c:pt idx="23">
                  <c:v>2104</c:v>
                </c:pt>
                <c:pt idx="24">
                  <c:v>2277</c:v>
                </c:pt>
                <c:pt idx="25">
                  <c:v>2329</c:v>
                </c:pt>
                <c:pt idx="26">
                  <c:v>2334</c:v>
                </c:pt>
                <c:pt idx="27">
                  <c:v>3357</c:v>
                </c:pt>
                <c:pt idx="28">
                  <c:v>3658</c:v>
                </c:pt>
                <c:pt idx="29">
                  <c:v>4406</c:v>
                </c:pt>
                <c:pt idx="30">
                  <c:v>4642</c:v>
                </c:pt>
                <c:pt idx="31">
                  <c:v>6219</c:v>
                </c:pt>
              </c:numCache>
            </c:numRef>
          </c:val>
          <c:extLst>
            <c:ext xmlns:c16="http://schemas.microsoft.com/office/drawing/2014/chart" uri="{C3380CC4-5D6E-409C-BE32-E72D297353CC}">
              <c16:uniqueId val="{00000005-5B97-46FF-BCFF-4BB0295EDA83}"/>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0"/>
        <c:axPos val="b"/>
        <c:numFmt formatCode="#,##0" sourceLinked="1"/>
        <c:majorTickMark val="out"/>
        <c:minorTickMark val="none"/>
        <c:tickLblPos val="nextTo"/>
        <c:spPr>
          <a:ln>
            <a:noFill/>
          </a:ln>
        </c:spPr>
        <c:txPr>
          <a:bodyPr/>
          <a:lstStyle/>
          <a:p>
            <a:pPr>
              <a:defRPr>
                <a:solidFill>
                  <a:schemeClr val="bg1"/>
                </a:solid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AEA5-4FAC-9202-CBA750F7DAF5}"/>
              </c:ext>
            </c:extLst>
          </c:dPt>
          <c:dPt>
            <c:idx val="17"/>
            <c:invertIfNegative val="0"/>
            <c:bubble3D val="0"/>
            <c:spPr>
              <a:solidFill>
                <a:srgbClr val="FFC000"/>
              </a:solidFill>
              <a:ln>
                <a:noFill/>
              </a:ln>
              <a:effectLst/>
            </c:spPr>
            <c:extLst>
              <c:ext xmlns:c16="http://schemas.microsoft.com/office/drawing/2014/chart" uri="{C3380CC4-5D6E-409C-BE32-E72D297353CC}">
                <c16:uniqueId val="{00000002-AEA5-4FAC-9202-CBA750F7DAF5}"/>
              </c:ext>
            </c:extLst>
          </c:dPt>
          <c:dPt>
            <c:idx val="18"/>
            <c:invertIfNegative val="0"/>
            <c:bubble3D val="0"/>
            <c:spPr>
              <a:solidFill>
                <a:srgbClr val="F79646">
                  <a:lumMod val="75000"/>
                </a:srgbClr>
              </a:solidFill>
              <a:ln>
                <a:noFill/>
              </a:ln>
              <a:effectLst/>
            </c:spPr>
            <c:extLst>
              <c:ext xmlns:c16="http://schemas.microsoft.com/office/drawing/2014/chart" uri="{C3380CC4-5D6E-409C-BE32-E72D297353CC}">
                <c16:uniqueId val="{00000004-AEA5-4FAC-9202-CBA750F7DAF5}"/>
              </c:ext>
            </c:extLst>
          </c:dPt>
          <c:dPt>
            <c:idx val="19"/>
            <c:invertIfNegative val="0"/>
            <c:bubble3D val="0"/>
            <c:extLst>
              <c:ext xmlns:c16="http://schemas.microsoft.com/office/drawing/2014/chart" uri="{C3380CC4-5D6E-409C-BE32-E72D297353CC}">
                <c16:uniqueId val="{00000005-AEA5-4FAC-9202-CBA750F7DAF5}"/>
              </c:ext>
            </c:extLst>
          </c:dPt>
          <c:dPt>
            <c:idx val="24"/>
            <c:invertIfNegative val="0"/>
            <c:bubble3D val="0"/>
            <c:extLst>
              <c:ext xmlns:c16="http://schemas.microsoft.com/office/drawing/2014/chart" uri="{C3380CC4-5D6E-409C-BE32-E72D297353CC}">
                <c16:uniqueId val="{00000006-AEA5-4FAC-9202-CBA750F7DAF5}"/>
              </c:ext>
            </c:extLst>
          </c:dPt>
          <c:dPt>
            <c:idx val="27"/>
            <c:invertIfNegative val="0"/>
            <c:bubble3D val="0"/>
            <c:extLst>
              <c:ext xmlns:c16="http://schemas.microsoft.com/office/drawing/2014/chart" uri="{C3380CC4-5D6E-409C-BE32-E72D297353CC}">
                <c16:uniqueId val="{00000007-AEA5-4FAC-9202-CBA750F7DAF5}"/>
              </c:ext>
            </c:extLst>
          </c:dPt>
          <c:dPt>
            <c:idx val="28"/>
            <c:invertIfNegative val="0"/>
            <c:bubble3D val="0"/>
            <c:extLst>
              <c:ext xmlns:c16="http://schemas.microsoft.com/office/drawing/2014/chart" uri="{C3380CC4-5D6E-409C-BE32-E72D297353CC}">
                <c16:uniqueId val="{00000008-AEA5-4FAC-9202-CBA750F7DAF5}"/>
              </c:ext>
            </c:extLst>
          </c:dPt>
          <c:dLbls>
            <c:dLbl>
              <c:idx val="0"/>
              <c:layout>
                <c:manualLayout>
                  <c:x val="-6.409919913856921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EA5-4FAC-9202-CBA750F7DAF5}"/>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'F93'!$A$7:$A$39</c:f>
              <c:strCache>
                <c:ptCount val="33"/>
                <c:pt idx="0">
                  <c:v>Guerrero</c:v>
                </c:pt>
                <c:pt idx="1">
                  <c:v>Durango</c:v>
                </c:pt>
                <c:pt idx="2">
                  <c:v>Michoacán</c:v>
                </c:pt>
                <c:pt idx="3">
                  <c:v>Veracruz</c:v>
                </c:pt>
                <c:pt idx="4">
                  <c:v>Chiapas</c:v>
                </c:pt>
                <c:pt idx="5">
                  <c:v>Tamaulipas</c:v>
                </c:pt>
                <c:pt idx="6">
                  <c:v>Zacatecas</c:v>
                </c:pt>
                <c:pt idx="7">
                  <c:v>Guanajuato</c:v>
                </c:pt>
                <c:pt idx="8">
                  <c:v>Puebla</c:v>
                </c:pt>
                <c:pt idx="9">
                  <c:v>Hidalgo</c:v>
                </c:pt>
                <c:pt idx="10">
                  <c:v>San Luis Potosí</c:v>
                </c:pt>
                <c:pt idx="11">
                  <c:v>Oaxaca</c:v>
                </c:pt>
                <c:pt idx="12">
                  <c:v>Morelos</c:v>
                </c:pt>
                <c:pt idx="13">
                  <c:v>Tlaxcala</c:v>
                </c:pt>
                <c:pt idx="14">
                  <c:v>Sonora</c:v>
                </c:pt>
                <c:pt idx="15">
                  <c:v>Coahuila</c:v>
                </c:pt>
                <c:pt idx="16">
                  <c:v>Aguascalientes</c:v>
                </c:pt>
                <c:pt idx="17">
                  <c:v>Jalisco</c:v>
                </c:pt>
                <c:pt idx="18">
                  <c:v>Nacional</c:v>
                </c:pt>
                <c:pt idx="19">
                  <c:v>Estado de México</c:v>
                </c:pt>
                <c:pt idx="20">
                  <c:v>Ciudad de México</c:v>
                </c:pt>
                <c:pt idx="21">
                  <c:v>Chihuahua</c:v>
                </c:pt>
                <c:pt idx="22">
                  <c:v>Sinaloa</c:v>
                </c:pt>
                <c:pt idx="23">
                  <c:v>Tabasco</c:v>
                </c:pt>
                <c:pt idx="24">
                  <c:v>Nayarit</c:v>
                </c:pt>
                <c:pt idx="25">
                  <c:v>Yucatán</c:v>
                </c:pt>
                <c:pt idx="26">
                  <c:v>Nuevo León</c:v>
                </c:pt>
                <c:pt idx="27">
                  <c:v>Colima</c:v>
                </c:pt>
                <c:pt idx="28">
                  <c:v>Campeche</c:v>
                </c:pt>
                <c:pt idx="29">
                  <c:v>Baja California</c:v>
                </c:pt>
                <c:pt idx="30">
                  <c:v>Baja California Sur</c:v>
                </c:pt>
                <c:pt idx="31">
                  <c:v>Querétaro</c:v>
                </c:pt>
                <c:pt idx="32">
                  <c:v>Quintana Roo</c:v>
                </c:pt>
              </c:strCache>
            </c:strRef>
          </c:cat>
          <c:val>
            <c:numRef>
              <c:f>'F93'!$F$7:$F$39</c:f>
              <c:numCache>
                <c:formatCode>0.00%</c:formatCode>
                <c:ptCount val="33"/>
                <c:pt idx="0">
                  <c:v>-3.1166195549757699E-3</c:v>
                </c:pt>
                <c:pt idx="1">
                  <c:v>1.9970774476376001E-2</c:v>
                </c:pt>
                <c:pt idx="2">
                  <c:v>2.39878402653033E-2</c:v>
                </c:pt>
                <c:pt idx="3">
                  <c:v>2.4708495280399801E-2</c:v>
                </c:pt>
                <c:pt idx="4">
                  <c:v>2.59164299078374E-2</c:v>
                </c:pt>
                <c:pt idx="5">
                  <c:v>2.6219099967667001E-2</c:v>
                </c:pt>
                <c:pt idx="6">
                  <c:v>2.9061862678449998E-2</c:v>
                </c:pt>
                <c:pt idx="7">
                  <c:v>2.9814598296308701E-2</c:v>
                </c:pt>
                <c:pt idx="8">
                  <c:v>3.0171895660536099E-2</c:v>
                </c:pt>
                <c:pt idx="9">
                  <c:v>3.0941790756140002E-2</c:v>
                </c:pt>
                <c:pt idx="10">
                  <c:v>3.6933554527198001E-2</c:v>
                </c:pt>
                <c:pt idx="11">
                  <c:v>3.9616797522149298E-2</c:v>
                </c:pt>
                <c:pt idx="12">
                  <c:v>3.9821177249772299E-2</c:v>
                </c:pt>
                <c:pt idx="13">
                  <c:v>4.1040462427745603E-2</c:v>
                </c:pt>
                <c:pt idx="14">
                  <c:v>4.2392026578073103E-2</c:v>
                </c:pt>
                <c:pt idx="15">
                  <c:v>4.31423052157116E-2</c:v>
                </c:pt>
                <c:pt idx="16">
                  <c:v>4.7090376099295103E-2</c:v>
                </c:pt>
                <c:pt idx="17">
                  <c:v>4.7259325623065597E-2</c:v>
                </c:pt>
                <c:pt idx="18">
                  <c:v>4.8578123442018201E-2</c:v>
                </c:pt>
                <c:pt idx="19">
                  <c:v>4.99952164227042E-2</c:v>
                </c:pt>
                <c:pt idx="20">
                  <c:v>5.2527556062333697E-2</c:v>
                </c:pt>
                <c:pt idx="21">
                  <c:v>5.2702770402284403E-2</c:v>
                </c:pt>
                <c:pt idx="22">
                  <c:v>5.7533163706430197E-2</c:v>
                </c:pt>
                <c:pt idx="23">
                  <c:v>5.8676769543522397E-2</c:v>
                </c:pt>
                <c:pt idx="24">
                  <c:v>5.9629078957664998E-2</c:v>
                </c:pt>
                <c:pt idx="25">
                  <c:v>5.9922019289965198E-2</c:v>
                </c:pt>
                <c:pt idx="26">
                  <c:v>6.2975244411411599E-2</c:v>
                </c:pt>
                <c:pt idx="27">
                  <c:v>6.3134370053077496E-2</c:v>
                </c:pt>
                <c:pt idx="28">
                  <c:v>6.8318705902598503E-2</c:v>
                </c:pt>
                <c:pt idx="29">
                  <c:v>8.1539956278843903E-2</c:v>
                </c:pt>
                <c:pt idx="30">
                  <c:v>8.9221369262102404E-2</c:v>
                </c:pt>
                <c:pt idx="31">
                  <c:v>8.9614129391437897E-2</c:v>
                </c:pt>
                <c:pt idx="32">
                  <c:v>0.13586729518467699</c:v>
                </c:pt>
              </c:numCache>
            </c:numRef>
          </c:val>
          <c:extLst>
            <c:ext xmlns:c16="http://schemas.microsoft.com/office/drawing/2014/chart" uri="{C3380CC4-5D6E-409C-BE32-E72D297353CC}">
              <c16:uniqueId val="{0000000A-AEA5-4FAC-9202-CBA750F7DAF5}"/>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0.14000000000000001"/>
          <c:min val="-1.5000000000000003E-2"/>
        </c:scaling>
        <c:delete val="0"/>
        <c:axPos val="b"/>
        <c:numFmt formatCode="0.00%" sourceLinked="1"/>
        <c:majorTickMark val="out"/>
        <c:minorTickMark val="none"/>
        <c:tickLblPos val="nextTo"/>
        <c:spPr>
          <a:ln>
            <a:noFill/>
          </a:ln>
        </c:spPr>
        <c:txPr>
          <a:bodyPr/>
          <a:lstStyle/>
          <a:p>
            <a:pPr>
              <a:defRPr>
                <a:solidFill>
                  <a:schemeClr val="bg1"/>
                </a:solid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5F95-4BA3-9784-EFCC681734E7}"/>
              </c:ext>
            </c:extLst>
          </c:dPt>
          <c:dPt>
            <c:idx val="19"/>
            <c:invertIfNegative val="0"/>
            <c:bubble3D val="0"/>
            <c:extLst>
              <c:ext xmlns:c16="http://schemas.microsoft.com/office/drawing/2014/chart" uri="{C3380CC4-5D6E-409C-BE32-E72D297353CC}">
                <c16:uniqueId val="{00000001-5F95-4BA3-9784-EFCC681734E7}"/>
              </c:ext>
            </c:extLst>
          </c:dPt>
          <c:dPt>
            <c:idx val="29"/>
            <c:invertIfNegative val="0"/>
            <c:bubble3D val="0"/>
            <c:extLst>
              <c:ext xmlns:c16="http://schemas.microsoft.com/office/drawing/2014/chart" uri="{C3380CC4-5D6E-409C-BE32-E72D297353CC}">
                <c16:uniqueId val="{00000002-5F95-4BA3-9784-EFCC681734E7}"/>
              </c:ext>
            </c:extLst>
          </c:dPt>
          <c:dPt>
            <c:idx val="30"/>
            <c:invertIfNegative val="0"/>
            <c:bubble3D val="0"/>
            <c:spPr>
              <a:solidFill>
                <a:srgbClr val="FFC000"/>
              </a:solidFill>
              <a:ln>
                <a:noFill/>
              </a:ln>
              <a:effectLst/>
            </c:spPr>
            <c:extLst>
              <c:ext xmlns:c16="http://schemas.microsoft.com/office/drawing/2014/chart" uri="{C3380CC4-5D6E-409C-BE32-E72D297353CC}">
                <c16:uniqueId val="{00000004-5F95-4BA3-9784-EFCC681734E7}"/>
              </c:ext>
            </c:extLst>
          </c:dPt>
          <c:dPt>
            <c:idx val="31"/>
            <c:invertIfNegative val="0"/>
            <c:bubble3D val="0"/>
            <c:extLst>
              <c:ext xmlns:c16="http://schemas.microsoft.com/office/drawing/2014/chart" uri="{C3380CC4-5D6E-409C-BE32-E72D297353CC}">
                <c16:uniqueId val="{00000005-5F95-4BA3-9784-EFCC681734E7}"/>
              </c:ext>
            </c:extLst>
          </c:dPt>
          <c:dLbls>
            <c:dLbl>
              <c:idx val="0"/>
              <c:layout>
                <c:manualLayout>
                  <c:x val="-8.54700854700854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F95-4BA3-9784-EFCC681734E7}"/>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'F94'!$A$7:$A$38</c:f>
              <c:strCache>
                <c:ptCount val="32"/>
                <c:pt idx="0">
                  <c:v>Guerrero</c:v>
                </c:pt>
                <c:pt idx="1">
                  <c:v>Tlaxcala</c:v>
                </c:pt>
                <c:pt idx="2">
                  <c:v>Zacatecas</c:v>
                </c:pt>
                <c:pt idx="3">
                  <c:v>Durango</c:v>
                </c:pt>
                <c:pt idx="4">
                  <c:v>Campeche</c:v>
                </c:pt>
                <c:pt idx="5">
                  <c:v>Morelos</c:v>
                </c:pt>
                <c:pt idx="6">
                  <c:v>Chiapas</c:v>
                </c:pt>
                <c:pt idx="7">
                  <c:v>Hidalgo</c:v>
                </c:pt>
                <c:pt idx="8">
                  <c:v>Oaxaca</c:v>
                </c:pt>
                <c:pt idx="9">
                  <c:v>Colima</c:v>
                </c:pt>
                <c:pt idx="10">
                  <c:v>Tabasco</c:v>
                </c:pt>
                <c:pt idx="11">
                  <c:v>Aguascalientes</c:v>
                </c:pt>
                <c:pt idx="12">
                  <c:v>Nayarit</c:v>
                </c:pt>
                <c:pt idx="13">
                  <c:v>Michoacán</c:v>
                </c:pt>
                <c:pt idx="14">
                  <c:v>San Luis Potosí</c:v>
                </c:pt>
                <c:pt idx="15">
                  <c:v>Puebla</c:v>
                </c:pt>
                <c:pt idx="16">
                  <c:v>Tamaulipas</c:v>
                </c:pt>
                <c:pt idx="17">
                  <c:v>Baja California Sur</c:v>
                </c:pt>
                <c:pt idx="18">
                  <c:v>Yucatán</c:v>
                </c:pt>
                <c:pt idx="19">
                  <c:v>Veracruz</c:v>
                </c:pt>
                <c:pt idx="20">
                  <c:v>Guanajuato</c:v>
                </c:pt>
                <c:pt idx="21">
                  <c:v>Coahuila</c:v>
                </c:pt>
                <c:pt idx="22">
                  <c:v>Sonora</c:v>
                </c:pt>
                <c:pt idx="23">
                  <c:v>Sinaloa</c:v>
                </c:pt>
                <c:pt idx="24">
                  <c:v>Querétaro</c:v>
                </c:pt>
                <c:pt idx="25">
                  <c:v>Chihuahua</c:v>
                </c:pt>
                <c:pt idx="26">
                  <c:v>Quintana Roo</c:v>
                </c:pt>
                <c:pt idx="27">
                  <c:v>Baja California</c:v>
                </c:pt>
                <c:pt idx="28">
                  <c:v>Estado de México</c:v>
                </c:pt>
                <c:pt idx="29">
                  <c:v>Nuevo León</c:v>
                </c:pt>
                <c:pt idx="30">
                  <c:v>Jalisco</c:v>
                </c:pt>
                <c:pt idx="31">
                  <c:v>Ciudad de México</c:v>
                </c:pt>
              </c:strCache>
            </c:strRef>
          </c:cat>
          <c:val>
            <c:numRef>
              <c:f>'F94'!$F$7:$F$38</c:f>
              <c:numCache>
                <c:formatCode>#,##0</c:formatCode>
                <c:ptCount val="32"/>
                <c:pt idx="0">
                  <c:v>102</c:v>
                </c:pt>
                <c:pt idx="1">
                  <c:v>257</c:v>
                </c:pt>
                <c:pt idx="2">
                  <c:v>339</c:v>
                </c:pt>
                <c:pt idx="3">
                  <c:v>391</c:v>
                </c:pt>
                <c:pt idx="4">
                  <c:v>401</c:v>
                </c:pt>
                <c:pt idx="5">
                  <c:v>461</c:v>
                </c:pt>
                <c:pt idx="6">
                  <c:v>481</c:v>
                </c:pt>
                <c:pt idx="7">
                  <c:v>535</c:v>
                </c:pt>
                <c:pt idx="8">
                  <c:v>536</c:v>
                </c:pt>
                <c:pt idx="9">
                  <c:v>664</c:v>
                </c:pt>
                <c:pt idx="10">
                  <c:v>722</c:v>
                </c:pt>
                <c:pt idx="11">
                  <c:v>771</c:v>
                </c:pt>
                <c:pt idx="12">
                  <c:v>775</c:v>
                </c:pt>
                <c:pt idx="13">
                  <c:v>777</c:v>
                </c:pt>
                <c:pt idx="14">
                  <c:v>949</c:v>
                </c:pt>
                <c:pt idx="15">
                  <c:v>1111</c:v>
                </c:pt>
                <c:pt idx="16">
                  <c:v>1114</c:v>
                </c:pt>
                <c:pt idx="17">
                  <c:v>1138</c:v>
                </c:pt>
                <c:pt idx="18">
                  <c:v>1247</c:v>
                </c:pt>
                <c:pt idx="19">
                  <c:v>1273</c:v>
                </c:pt>
                <c:pt idx="20">
                  <c:v>1548</c:v>
                </c:pt>
                <c:pt idx="21">
                  <c:v>1619</c:v>
                </c:pt>
                <c:pt idx="22">
                  <c:v>1668</c:v>
                </c:pt>
                <c:pt idx="23">
                  <c:v>2178</c:v>
                </c:pt>
                <c:pt idx="24">
                  <c:v>2303</c:v>
                </c:pt>
                <c:pt idx="25">
                  <c:v>2356</c:v>
                </c:pt>
                <c:pt idx="26">
                  <c:v>2467</c:v>
                </c:pt>
                <c:pt idx="27">
                  <c:v>3189</c:v>
                </c:pt>
                <c:pt idx="28">
                  <c:v>3865</c:v>
                </c:pt>
                <c:pt idx="29">
                  <c:v>4672</c:v>
                </c:pt>
                <c:pt idx="30">
                  <c:v>4799</c:v>
                </c:pt>
                <c:pt idx="31">
                  <c:v>6497</c:v>
                </c:pt>
              </c:numCache>
            </c:numRef>
          </c:val>
          <c:extLst>
            <c:ext xmlns:c16="http://schemas.microsoft.com/office/drawing/2014/chart" uri="{C3380CC4-5D6E-409C-BE32-E72D297353CC}">
              <c16:uniqueId val="{00000007-5F95-4BA3-9784-EFCC681734E7}"/>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6700"/>
          <c:min val="0"/>
        </c:scaling>
        <c:delete val="0"/>
        <c:axPos val="b"/>
        <c:numFmt formatCode="#,##0" sourceLinked="1"/>
        <c:majorTickMark val="out"/>
        <c:minorTickMark val="none"/>
        <c:tickLblPos val="nextTo"/>
        <c:spPr>
          <a:ln>
            <a:noFill/>
          </a:ln>
        </c:spPr>
        <c:txPr>
          <a:bodyPr/>
          <a:lstStyle/>
          <a:p>
            <a:pPr>
              <a:defRPr>
                <a:solidFill>
                  <a:schemeClr val="bg1"/>
                </a:solid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3"/>
            <c:invertIfNegative val="0"/>
            <c:bubble3D val="0"/>
            <c:extLst>
              <c:ext xmlns:c16="http://schemas.microsoft.com/office/drawing/2014/chart" uri="{C3380CC4-5D6E-409C-BE32-E72D297353CC}">
                <c16:uniqueId val="{00000000-F87D-42E9-99AE-742E5A1C79F7}"/>
              </c:ext>
            </c:extLst>
          </c:dPt>
          <c:dPt>
            <c:idx val="14"/>
            <c:invertIfNegative val="0"/>
            <c:bubble3D val="0"/>
            <c:extLst>
              <c:ext xmlns:c16="http://schemas.microsoft.com/office/drawing/2014/chart" uri="{C3380CC4-5D6E-409C-BE32-E72D297353CC}">
                <c16:uniqueId val="{00000001-F87D-42E9-99AE-742E5A1C79F7}"/>
              </c:ext>
            </c:extLst>
          </c:dPt>
          <c:dPt>
            <c:idx val="15"/>
            <c:invertIfNegative val="0"/>
            <c:bubble3D val="0"/>
            <c:extLst>
              <c:ext xmlns:c16="http://schemas.microsoft.com/office/drawing/2014/chart" uri="{C3380CC4-5D6E-409C-BE32-E72D297353CC}">
                <c16:uniqueId val="{00000002-F87D-42E9-99AE-742E5A1C79F7}"/>
              </c:ext>
            </c:extLst>
          </c:dPt>
          <c:dPt>
            <c:idx val="16"/>
            <c:invertIfNegative val="0"/>
            <c:bubble3D val="0"/>
            <c:spPr>
              <a:solidFill>
                <a:srgbClr val="FFC000"/>
              </a:solidFill>
              <a:ln>
                <a:noFill/>
              </a:ln>
              <a:effectLst/>
            </c:spPr>
            <c:extLst>
              <c:ext xmlns:c16="http://schemas.microsoft.com/office/drawing/2014/chart" uri="{C3380CC4-5D6E-409C-BE32-E72D297353CC}">
                <c16:uniqueId val="{00000004-F87D-42E9-99AE-742E5A1C79F7}"/>
              </c:ext>
            </c:extLst>
          </c:dPt>
          <c:dPt>
            <c:idx val="18"/>
            <c:invertIfNegative val="0"/>
            <c:bubble3D val="0"/>
            <c:spPr>
              <a:solidFill>
                <a:srgbClr val="F79646">
                  <a:lumMod val="75000"/>
                </a:srgbClr>
              </a:solidFill>
              <a:ln>
                <a:noFill/>
              </a:ln>
              <a:effectLst/>
            </c:spPr>
            <c:extLst>
              <c:ext xmlns:c16="http://schemas.microsoft.com/office/drawing/2014/chart" uri="{C3380CC4-5D6E-409C-BE32-E72D297353CC}">
                <c16:uniqueId val="{00000006-F87D-42E9-99AE-742E5A1C79F7}"/>
              </c:ext>
            </c:extLst>
          </c:dPt>
          <c:dPt>
            <c:idx val="19"/>
            <c:invertIfNegative val="0"/>
            <c:bubble3D val="0"/>
            <c:extLst>
              <c:ext xmlns:c16="http://schemas.microsoft.com/office/drawing/2014/chart" uri="{C3380CC4-5D6E-409C-BE32-E72D297353CC}">
                <c16:uniqueId val="{00000007-F87D-42E9-99AE-742E5A1C79F7}"/>
              </c:ext>
            </c:extLst>
          </c:dPt>
          <c:dPt>
            <c:idx val="20"/>
            <c:invertIfNegative val="0"/>
            <c:bubble3D val="0"/>
            <c:extLst>
              <c:ext xmlns:c16="http://schemas.microsoft.com/office/drawing/2014/chart" uri="{C3380CC4-5D6E-409C-BE32-E72D297353CC}">
                <c16:uniqueId val="{00000008-F87D-42E9-99AE-742E5A1C79F7}"/>
              </c:ext>
            </c:extLst>
          </c:dPt>
          <c:dPt>
            <c:idx val="22"/>
            <c:invertIfNegative val="0"/>
            <c:bubble3D val="0"/>
            <c:extLst>
              <c:ext xmlns:c16="http://schemas.microsoft.com/office/drawing/2014/chart" uri="{C3380CC4-5D6E-409C-BE32-E72D297353CC}">
                <c16:uniqueId val="{00000009-F87D-42E9-99AE-742E5A1C79F7}"/>
              </c:ext>
            </c:extLst>
          </c:dPt>
          <c:dPt>
            <c:idx val="26"/>
            <c:invertIfNegative val="0"/>
            <c:bubble3D val="0"/>
            <c:extLst>
              <c:ext xmlns:c16="http://schemas.microsoft.com/office/drawing/2014/chart" uri="{C3380CC4-5D6E-409C-BE32-E72D297353CC}">
                <c16:uniqueId val="{0000000A-F87D-42E9-99AE-742E5A1C79F7}"/>
              </c:ext>
            </c:extLst>
          </c:dPt>
          <c:dPt>
            <c:idx val="27"/>
            <c:invertIfNegative val="0"/>
            <c:bubble3D val="0"/>
            <c:extLst>
              <c:ext xmlns:c16="http://schemas.microsoft.com/office/drawing/2014/chart" uri="{C3380CC4-5D6E-409C-BE32-E72D297353CC}">
                <c16:uniqueId val="{0000000B-F87D-42E9-99AE-742E5A1C79F7}"/>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'F95'!$A$7:$A$39</c:f>
              <c:strCache>
                <c:ptCount val="33"/>
                <c:pt idx="0">
                  <c:v>Guerrero</c:v>
                </c:pt>
                <c:pt idx="1">
                  <c:v>Michoacán</c:v>
                </c:pt>
                <c:pt idx="2">
                  <c:v>Durango</c:v>
                </c:pt>
                <c:pt idx="3">
                  <c:v>Zacatecas</c:v>
                </c:pt>
                <c:pt idx="4">
                  <c:v>Veracruz</c:v>
                </c:pt>
                <c:pt idx="5">
                  <c:v>Guanajuato</c:v>
                </c:pt>
                <c:pt idx="6">
                  <c:v>Tamaulipas</c:v>
                </c:pt>
                <c:pt idx="7">
                  <c:v>Puebla</c:v>
                </c:pt>
                <c:pt idx="8">
                  <c:v>Chiapas</c:v>
                </c:pt>
                <c:pt idx="9">
                  <c:v>Hidalgo</c:v>
                </c:pt>
                <c:pt idx="10">
                  <c:v>Morelos</c:v>
                </c:pt>
                <c:pt idx="11">
                  <c:v>Oaxaca</c:v>
                </c:pt>
                <c:pt idx="12">
                  <c:v>San Luis Potosí</c:v>
                </c:pt>
                <c:pt idx="13">
                  <c:v>Sonora</c:v>
                </c:pt>
                <c:pt idx="14">
                  <c:v>Coahuila</c:v>
                </c:pt>
                <c:pt idx="15">
                  <c:v>Aguascalientes</c:v>
                </c:pt>
                <c:pt idx="16">
                  <c:v>Jalisco</c:v>
                </c:pt>
                <c:pt idx="17">
                  <c:v>Tlaxcala</c:v>
                </c:pt>
                <c:pt idx="18">
                  <c:v>Nacional</c:v>
                </c:pt>
                <c:pt idx="19">
                  <c:v>Estado de México</c:v>
                </c:pt>
                <c:pt idx="20">
                  <c:v>Sinaloa</c:v>
                </c:pt>
                <c:pt idx="21">
                  <c:v>Ciudad de México</c:v>
                </c:pt>
                <c:pt idx="22">
                  <c:v>Chihuahua</c:v>
                </c:pt>
                <c:pt idx="23">
                  <c:v>Nayarit</c:v>
                </c:pt>
                <c:pt idx="24">
                  <c:v>Colima</c:v>
                </c:pt>
                <c:pt idx="25">
                  <c:v>Yucatán</c:v>
                </c:pt>
                <c:pt idx="26">
                  <c:v>Nuevo León</c:v>
                </c:pt>
                <c:pt idx="27">
                  <c:v>Tabasco</c:v>
                </c:pt>
                <c:pt idx="28">
                  <c:v>Campeche</c:v>
                </c:pt>
                <c:pt idx="29">
                  <c:v>Baja California</c:v>
                </c:pt>
                <c:pt idx="30">
                  <c:v>Querétaro</c:v>
                </c:pt>
                <c:pt idx="31">
                  <c:v>Baja California Sur</c:v>
                </c:pt>
                <c:pt idx="32">
                  <c:v>Quintana Roo</c:v>
                </c:pt>
              </c:strCache>
            </c:strRef>
          </c:cat>
          <c:val>
            <c:numRef>
              <c:f>'F95'!$F$7:$F$39</c:f>
              <c:numCache>
                <c:formatCode>0.00%</c:formatCode>
                <c:ptCount val="33"/>
                <c:pt idx="0">
                  <c:v>7.47143275710527E-3</c:v>
                </c:pt>
                <c:pt idx="1">
                  <c:v>2.14191200793914E-2</c:v>
                </c:pt>
                <c:pt idx="2">
                  <c:v>2.7405901731268001E-2</c:v>
                </c:pt>
                <c:pt idx="3">
                  <c:v>2.8799592218163202E-2</c:v>
                </c:pt>
                <c:pt idx="4">
                  <c:v>2.95915758153373E-2</c:v>
                </c:pt>
                <c:pt idx="5">
                  <c:v>3.2401205626255897E-2</c:v>
                </c:pt>
                <c:pt idx="6">
                  <c:v>3.2959555016420602E-2</c:v>
                </c:pt>
                <c:pt idx="7">
                  <c:v>3.3495130995809398E-2</c:v>
                </c:pt>
                <c:pt idx="8">
                  <c:v>3.3580005585032199E-2</c:v>
                </c:pt>
                <c:pt idx="9">
                  <c:v>3.4609910725837703E-2</c:v>
                </c:pt>
                <c:pt idx="10">
                  <c:v>3.81023225059922E-2</c:v>
                </c:pt>
                <c:pt idx="11">
                  <c:v>3.8569475426351002E-2</c:v>
                </c:pt>
                <c:pt idx="12">
                  <c:v>4.16173310529315E-2</c:v>
                </c:pt>
                <c:pt idx="13">
                  <c:v>4.4418406476352902E-2</c:v>
                </c:pt>
                <c:pt idx="14">
                  <c:v>4.7588254313512199E-2</c:v>
                </c:pt>
                <c:pt idx="15">
                  <c:v>4.8136355122682099E-2</c:v>
                </c:pt>
                <c:pt idx="16">
                  <c:v>4.8935931556996798E-2</c:v>
                </c:pt>
                <c:pt idx="17">
                  <c:v>4.9941702293043101E-2</c:v>
                </c:pt>
                <c:pt idx="18">
                  <c:v>5.1183809902700203E-2</c:v>
                </c:pt>
                <c:pt idx="19">
                  <c:v>5.2974232456140399E-2</c:v>
                </c:pt>
                <c:pt idx="20">
                  <c:v>5.3603071470762001E-2</c:v>
                </c:pt>
                <c:pt idx="21">
                  <c:v>5.5004783392737601E-2</c:v>
                </c:pt>
                <c:pt idx="22">
                  <c:v>5.93899672296445E-2</c:v>
                </c:pt>
                <c:pt idx="23">
                  <c:v>6.07081309728967E-2</c:v>
                </c:pt>
                <c:pt idx="24">
                  <c:v>6.1750209243931903E-2</c:v>
                </c:pt>
                <c:pt idx="25">
                  <c:v>6.4235306238087805E-2</c:v>
                </c:pt>
                <c:pt idx="26">
                  <c:v>6.7032052569657705E-2</c:v>
                </c:pt>
                <c:pt idx="27">
                  <c:v>6.7256637168141606E-2</c:v>
                </c:pt>
                <c:pt idx="28">
                  <c:v>6.9054589288789506E-2</c:v>
                </c:pt>
                <c:pt idx="29">
                  <c:v>7.7144515941748495E-2</c:v>
                </c:pt>
                <c:pt idx="30">
                  <c:v>8.8318760546095998E-2</c:v>
                </c:pt>
                <c:pt idx="31">
                  <c:v>8.9136053888932296E-2</c:v>
                </c:pt>
                <c:pt idx="32">
                  <c:v>0.14889251010924001</c:v>
                </c:pt>
              </c:numCache>
            </c:numRef>
          </c:val>
          <c:extLst>
            <c:ext xmlns:c16="http://schemas.microsoft.com/office/drawing/2014/chart" uri="{C3380CC4-5D6E-409C-BE32-E72D297353CC}">
              <c16:uniqueId val="{0000000C-F87D-42E9-99AE-742E5A1C79F7}"/>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0.15500000000000003"/>
          <c:min val="0"/>
        </c:scaling>
        <c:delete val="0"/>
        <c:axPos val="b"/>
        <c:numFmt formatCode="0.00%" sourceLinked="1"/>
        <c:majorTickMark val="out"/>
        <c:minorTickMark val="none"/>
        <c:tickLblPos val="nextTo"/>
        <c:spPr>
          <a:ln>
            <a:noFill/>
          </a:ln>
        </c:spPr>
        <c:txPr>
          <a:bodyPr/>
          <a:lstStyle/>
          <a:p>
            <a:pPr>
              <a:defRPr>
                <a:solidFill>
                  <a:schemeClr val="bg1"/>
                </a:solid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'F96'!$C$5</c:f>
              <c:strCache>
                <c:ptCount val="1"/>
                <c:pt idx="0">
                  <c:v>Variación</c:v>
                </c:pt>
              </c:strCache>
            </c:strRef>
          </c:tx>
          <c:spPr>
            <a:solidFill>
              <a:srgbClr val="C9D0D6"/>
            </a:solidFill>
            <a:ln>
              <a:noFill/>
            </a:ln>
            <a:effectLst/>
          </c:spPr>
          <c:invertIfNegative val="0"/>
          <c:dPt>
            <c:idx val="6"/>
            <c:invertIfNegative val="0"/>
            <c:bubble3D val="0"/>
            <c:spPr>
              <a:solidFill>
                <a:srgbClr val="7C878E"/>
              </a:solidFill>
              <a:ln>
                <a:noFill/>
              </a:ln>
              <a:effectLst/>
            </c:spPr>
            <c:extLst>
              <c:ext xmlns:c16="http://schemas.microsoft.com/office/drawing/2014/chart" uri="{C3380CC4-5D6E-409C-BE32-E72D297353CC}">
                <c16:uniqueId val="{00000001-650A-4C71-A758-9EA3A2D770E6}"/>
              </c:ext>
            </c:extLst>
          </c:dPt>
          <c:dPt>
            <c:idx val="18"/>
            <c:invertIfNegative val="0"/>
            <c:bubble3D val="0"/>
            <c:spPr>
              <a:solidFill>
                <a:srgbClr val="7C878E"/>
              </a:solidFill>
              <a:ln>
                <a:noFill/>
              </a:ln>
              <a:effectLst/>
            </c:spPr>
            <c:extLst>
              <c:ext xmlns:c16="http://schemas.microsoft.com/office/drawing/2014/chart" uri="{C3380CC4-5D6E-409C-BE32-E72D297353CC}">
                <c16:uniqueId val="{00000003-650A-4C71-A758-9EA3A2D770E6}"/>
              </c:ext>
            </c:extLst>
          </c:dPt>
          <c:dPt>
            <c:idx val="30"/>
            <c:invertIfNegative val="0"/>
            <c:bubble3D val="0"/>
            <c:spPr>
              <a:solidFill>
                <a:srgbClr val="7C878E"/>
              </a:solidFill>
              <a:ln>
                <a:noFill/>
              </a:ln>
              <a:effectLst/>
            </c:spPr>
            <c:extLst>
              <c:ext xmlns:c16="http://schemas.microsoft.com/office/drawing/2014/chart" uri="{C3380CC4-5D6E-409C-BE32-E72D297353CC}">
                <c16:uniqueId val="{00000005-650A-4C71-A758-9EA3A2D770E6}"/>
              </c:ext>
            </c:extLst>
          </c:dPt>
          <c:dPt>
            <c:idx val="42"/>
            <c:invertIfNegative val="0"/>
            <c:bubble3D val="0"/>
            <c:spPr>
              <a:solidFill>
                <a:srgbClr val="7C878E"/>
              </a:solidFill>
              <a:ln>
                <a:noFill/>
              </a:ln>
              <a:effectLst/>
            </c:spPr>
            <c:extLst>
              <c:ext xmlns:c16="http://schemas.microsoft.com/office/drawing/2014/chart" uri="{C3380CC4-5D6E-409C-BE32-E72D297353CC}">
                <c16:uniqueId val="{00000007-650A-4C71-A758-9EA3A2D770E6}"/>
              </c:ext>
            </c:extLst>
          </c:dPt>
          <c:dPt>
            <c:idx val="54"/>
            <c:invertIfNegative val="0"/>
            <c:bubble3D val="0"/>
            <c:spPr>
              <a:solidFill>
                <a:srgbClr val="7C878E"/>
              </a:solidFill>
              <a:ln>
                <a:noFill/>
              </a:ln>
              <a:effectLst/>
            </c:spPr>
            <c:extLst>
              <c:ext xmlns:c16="http://schemas.microsoft.com/office/drawing/2014/chart" uri="{C3380CC4-5D6E-409C-BE32-E72D297353CC}">
                <c16:uniqueId val="{00000009-650A-4C71-A758-9EA3A2D770E6}"/>
              </c:ext>
            </c:extLst>
          </c:dPt>
          <c:dPt>
            <c:idx val="66"/>
            <c:invertIfNegative val="0"/>
            <c:bubble3D val="0"/>
            <c:spPr>
              <a:solidFill>
                <a:srgbClr val="7C878E"/>
              </a:solidFill>
              <a:ln>
                <a:noFill/>
              </a:ln>
              <a:effectLst/>
            </c:spPr>
            <c:extLst>
              <c:ext xmlns:c16="http://schemas.microsoft.com/office/drawing/2014/chart" uri="{C3380CC4-5D6E-409C-BE32-E72D297353CC}">
                <c16:uniqueId val="{0000000B-650A-4C71-A758-9EA3A2D770E6}"/>
              </c:ext>
            </c:extLst>
          </c:dPt>
          <c:dPt>
            <c:idx val="78"/>
            <c:invertIfNegative val="0"/>
            <c:bubble3D val="0"/>
            <c:spPr>
              <a:solidFill>
                <a:srgbClr val="7C878E"/>
              </a:solidFill>
              <a:ln>
                <a:noFill/>
              </a:ln>
              <a:effectLst/>
            </c:spPr>
            <c:extLst>
              <c:ext xmlns:c16="http://schemas.microsoft.com/office/drawing/2014/chart" uri="{C3380CC4-5D6E-409C-BE32-E72D297353CC}">
                <c16:uniqueId val="{0000000D-650A-4C71-A758-9EA3A2D770E6}"/>
              </c:ext>
            </c:extLst>
          </c:dPt>
          <c:dPt>
            <c:idx val="90"/>
            <c:invertIfNegative val="0"/>
            <c:bubble3D val="0"/>
            <c:spPr>
              <a:solidFill>
                <a:srgbClr val="7C878E"/>
              </a:solidFill>
              <a:ln>
                <a:noFill/>
              </a:ln>
              <a:effectLst/>
            </c:spPr>
            <c:extLst>
              <c:ext xmlns:c16="http://schemas.microsoft.com/office/drawing/2014/chart" uri="{C3380CC4-5D6E-409C-BE32-E72D297353CC}">
                <c16:uniqueId val="{0000000F-650A-4C71-A758-9EA3A2D770E6}"/>
              </c:ext>
            </c:extLst>
          </c:dPt>
          <c:dPt>
            <c:idx val="102"/>
            <c:invertIfNegative val="0"/>
            <c:bubble3D val="0"/>
            <c:spPr>
              <a:solidFill>
                <a:srgbClr val="FBBB27"/>
              </a:solidFill>
              <a:ln>
                <a:noFill/>
              </a:ln>
              <a:effectLst/>
            </c:spPr>
            <c:extLst>
              <c:ext xmlns:c16="http://schemas.microsoft.com/office/drawing/2014/chart" uri="{C3380CC4-5D6E-409C-BE32-E72D297353CC}">
                <c16:uniqueId val="{00000011-650A-4C71-A758-9EA3A2D770E6}"/>
              </c:ext>
            </c:extLst>
          </c:dPt>
          <c:cat>
            <c:multiLvlStrRef>
              <c:f>'F96'!$A$6:$B$108</c:f>
              <c:multiLvlStrCache>
                <c:ptCount val="10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'F96'!$C$6:$C$108</c:f>
              <c:numCache>
                <c:formatCode>0.0</c:formatCode>
                <c:ptCount val="103"/>
                <c:pt idx="0">
                  <c:v>1.02919047938</c:v>
                </c:pt>
                <c:pt idx="1">
                  <c:v>2.7227842109560001</c:v>
                </c:pt>
                <c:pt idx="2">
                  <c:v>-4.0244770999639998</c:v>
                </c:pt>
                <c:pt idx="3">
                  <c:v>7.9401781798100002</c:v>
                </c:pt>
                <c:pt idx="4">
                  <c:v>0.94862076717099997</c:v>
                </c:pt>
                <c:pt idx="5">
                  <c:v>6.1704134802000002E-2</c:v>
                </c:pt>
                <c:pt idx="6">
                  <c:v>1.83963561015</c:v>
                </c:pt>
                <c:pt idx="7">
                  <c:v>5.0786382730600002</c:v>
                </c:pt>
                <c:pt idx="8">
                  <c:v>3.673362500449</c:v>
                </c:pt>
                <c:pt idx="9">
                  <c:v>8.0130784293240005</c:v>
                </c:pt>
                <c:pt idx="10">
                  <c:v>4.6287486729619998</c:v>
                </c:pt>
                <c:pt idx="11">
                  <c:v>5.1312732366580001</c:v>
                </c:pt>
                <c:pt idx="12">
                  <c:v>5.8807212371239999</c:v>
                </c:pt>
                <c:pt idx="13">
                  <c:v>3.497325682469</c:v>
                </c:pt>
                <c:pt idx="14">
                  <c:v>12.292276016727</c:v>
                </c:pt>
                <c:pt idx="15">
                  <c:v>6.8376663133640001</c:v>
                </c:pt>
                <c:pt idx="16">
                  <c:v>13.352361617808</c:v>
                </c:pt>
                <c:pt idx="17">
                  <c:v>12.409983957071001</c:v>
                </c:pt>
                <c:pt idx="18">
                  <c:v>7.4086791910059997</c:v>
                </c:pt>
                <c:pt idx="19">
                  <c:v>4.5756537294099999</c:v>
                </c:pt>
                <c:pt idx="20">
                  <c:v>9.2809502260310008</c:v>
                </c:pt>
                <c:pt idx="21">
                  <c:v>6.3788582169139998</c:v>
                </c:pt>
                <c:pt idx="22">
                  <c:v>6.9458654076109996</c:v>
                </c:pt>
                <c:pt idx="23">
                  <c:v>10.880720882339</c:v>
                </c:pt>
                <c:pt idx="24">
                  <c:v>10.516157041491001</c:v>
                </c:pt>
                <c:pt idx="25">
                  <c:v>6.8229203137700001</c:v>
                </c:pt>
                <c:pt idx="26">
                  <c:v>2.2905112783439998</c:v>
                </c:pt>
                <c:pt idx="27">
                  <c:v>2.2046298520929999</c:v>
                </c:pt>
                <c:pt idx="28">
                  <c:v>1.0770992367379999</c:v>
                </c:pt>
                <c:pt idx="29">
                  <c:v>4.4825716879200002</c:v>
                </c:pt>
                <c:pt idx="30">
                  <c:v>9.3537915988960005</c:v>
                </c:pt>
                <c:pt idx="31">
                  <c:v>8.4387286569909996</c:v>
                </c:pt>
                <c:pt idx="32">
                  <c:v>15.373340071402</c:v>
                </c:pt>
                <c:pt idx="33">
                  <c:v>1.57067483098</c:v>
                </c:pt>
                <c:pt idx="34">
                  <c:v>2.5274108025580002</c:v>
                </c:pt>
                <c:pt idx="35">
                  <c:v>4.1441812000959999</c:v>
                </c:pt>
                <c:pt idx="36">
                  <c:v>3.0337937997440001</c:v>
                </c:pt>
                <c:pt idx="37">
                  <c:v>6.0980497499729998</c:v>
                </c:pt>
                <c:pt idx="38">
                  <c:v>3.4139097957329998</c:v>
                </c:pt>
                <c:pt idx="39">
                  <c:v>6.7021837964950004</c:v>
                </c:pt>
                <c:pt idx="40">
                  <c:v>2.5381301071650002</c:v>
                </c:pt>
                <c:pt idx="41">
                  <c:v>2.1442483643069998</c:v>
                </c:pt>
                <c:pt idx="42">
                  <c:v>-5.78895854725</c:v>
                </c:pt>
                <c:pt idx="43">
                  <c:v>-2.1306366548979998</c:v>
                </c:pt>
                <c:pt idx="44">
                  <c:v>-7.492196270599</c:v>
                </c:pt>
                <c:pt idx="45">
                  <c:v>-2.9602888550599999</c:v>
                </c:pt>
                <c:pt idx="46">
                  <c:v>1.0947152907640001</c:v>
                </c:pt>
                <c:pt idx="47">
                  <c:v>-1.8644323669309999</c:v>
                </c:pt>
                <c:pt idx="48">
                  <c:v>-0.83659667321999998</c:v>
                </c:pt>
                <c:pt idx="49">
                  <c:v>0.50579063583999995</c:v>
                </c:pt>
                <c:pt idx="50">
                  <c:v>7.3357360564110001</c:v>
                </c:pt>
                <c:pt idx="51">
                  <c:v>-4.9279461070119996</c:v>
                </c:pt>
                <c:pt idx="52">
                  <c:v>1.416880237038</c:v>
                </c:pt>
                <c:pt idx="53">
                  <c:v>3.5959412040609999</c:v>
                </c:pt>
                <c:pt idx="54">
                  <c:v>2.2004503667509998</c:v>
                </c:pt>
                <c:pt idx="55">
                  <c:v>2.9796649438129998</c:v>
                </c:pt>
                <c:pt idx="56">
                  <c:v>3.139010390278</c:v>
                </c:pt>
                <c:pt idx="57">
                  <c:v>1.153663393197</c:v>
                </c:pt>
                <c:pt idx="58">
                  <c:v>0.44169371206899999</c:v>
                </c:pt>
                <c:pt idx="59">
                  <c:v>4.5424586341669997</c:v>
                </c:pt>
                <c:pt idx="60">
                  <c:v>4.4503968862749996</c:v>
                </c:pt>
                <c:pt idx="61">
                  <c:v>1.3616413305920001</c:v>
                </c:pt>
                <c:pt idx="62">
                  <c:v>-2.8575067316460001</c:v>
                </c:pt>
                <c:pt idx="63">
                  <c:v>5.2962278204200004</c:v>
                </c:pt>
                <c:pt idx="64">
                  <c:v>0.59072726107100004</c:v>
                </c:pt>
                <c:pt idx="65">
                  <c:v>-2.5075943034149999</c:v>
                </c:pt>
                <c:pt idx="66">
                  <c:v>2.6936318744409999</c:v>
                </c:pt>
                <c:pt idx="67">
                  <c:v>2.2443195207879998</c:v>
                </c:pt>
                <c:pt idx="68">
                  <c:v>-2.8157099121910001</c:v>
                </c:pt>
                <c:pt idx="69">
                  <c:v>3.979772599461</c:v>
                </c:pt>
                <c:pt idx="70">
                  <c:v>-2.113547709743</c:v>
                </c:pt>
                <c:pt idx="71">
                  <c:v>-5.2206241329949998</c:v>
                </c:pt>
                <c:pt idx="72">
                  <c:v>-1.1806132955269999</c:v>
                </c:pt>
                <c:pt idx="73">
                  <c:v>2.0419862847929999</c:v>
                </c:pt>
                <c:pt idx="74">
                  <c:v>3.9285524566949999</c:v>
                </c:pt>
                <c:pt idx="75">
                  <c:v>2.054625639028</c:v>
                </c:pt>
                <c:pt idx="76">
                  <c:v>0.333921172938</c:v>
                </c:pt>
                <c:pt idx="77">
                  <c:v>-0.68592822007499998</c:v>
                </c:pt>
                <c:pt idx="78">
                  <c:v>0.20346338666</c:v>
                </c:pt>
                <c:pt idx="79">
                  <c:v>-0.69086215275999996</c:v>
                </c:pt>
                <c:pt idx="80">
                  <c:v>-0.98065792027900001</c:v>
                </c:pt>
                <c:pt idx="81">
                  <c:v>-2.8695780397299999</c:v>
                </c:pt>
                <c:pt idx="82">
                  <c:v>0.58576345890799997</c:v>
                </c:pt>
                <c:pt idx="83">
                  <c:v>-0.72004019174400002</c:v>
                </c:pt>
                <c:pt idx="84">
                  <c:v>-5.3465111481300003</c:v>
                </c:pt>
                <c:pt idx="85">
                  <c:v>-7.3788914903540004</c:v>
                </c:pt>
                <c:pt idx="86">
                  <c:v>-5.4155321120320004</c:v>
                </c:pt>
                <c:pt idx="87">
                  <c:v>-26.314051042429</c:v>
                </c:pt>
                <c:pt idx="88">
                  <c:v>-22.444072373623001</c:v>
                </c:pt>
                <c:pt idx="89">
                  <c:v>-11.505085170205</c:v>
                </c:pt>
                <c:pt idx="90">
                  <c:v>-8.8943360565539997</c:v>
                </c:pt>
                <c:pt idx="91">
                  <c:v>-11.093499267107999</c:v>
                </c:pt>
                <c:pt idx="92">
                  <c:v>-6.0309540411200002</c:v>
                </c:pt>
                <c:pt idx="93">
                  <c:v>-5.3847782584289998</c:v>
                </c:pt>
                <c:pt idx="94">
                  <c:v>-4.8235513841240003</c:v>
                </c:pt>
                <c:pt idx="95">
                  <c:v>1.0418495060040001</c:v>
                </c:pt>
                <c:pt idx="96">
                  <c:v>0.461895132993</c:v>
                </c:pt>
                <c:pt idx="97">
                  <c:v>2.8743433847480002</c:v>
                </c:pt>
                <c:pt idx="98">
                  <c:v>3.0680582436520001</c:v>
                </c:pt>
                <c:pt idx="99">
                  <c:v>27.393888440914999</c:v>
                </c:pt>
                <c:pt idx="100">
                  <c:v>20.017742449667999</c:v>
                </c:pt>
                <c:pt idx="101">
                  <c:v>7.2535571500870004</c:v>
                </c:pt>
                <c:pt idx="102">
                  <c:v>4.530031683702</c:v>
                </c:pt>
              </c:numCache>
            </c:numRef>
          </c:val>
          <c:extLst>
            <c:ext xmlns:c16="http://schemas.microsoft.com/office/drawing/2014/chart" uri="{C3380CC4-5D6E-409C-BE32-E72D297353CC}">
              <c16:uniqueId val="{00000012-650A-4C71-A758-9EA3A2D770E6}"/>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'F96'!$D$5</c:f>
              <c:strCache>
                <c:ptCount val="1"/>
                <c:pt idx="0">
                  <c:v>Variación promedio</c:v>
                </c:pt>
              </c:strCache>
            </c:strRef>
          </c:tx>
          <c:spPr>
            <a:ln w="28575" cap="rnd">
              <a:solidFill>
                <a:srgbClr val="B69630"/>
              </a:solidFill>
              <a:round/>
            </a:ln>
            <a:effectLst/>
          </c:spPr>
          <c:marker>
            <c:symbol val="none"/>
          </c:marker>
          <c:cat>
            <c:multiLvlStrRef>
              <c:f>'F96'!$A$6:$B$108</c:f>
              <c:multiLvlStrCache>
                <c:ptCount val="10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'F96'!$D$6:$D$108</c:f>
              <c:numCache>
                <c:formatCode>0.0</c:formatCode>
                <c:ptCount val="103"/>
                <c:pt idx="0">
                  <c:v>3.9266970502626699</c:v>
                </c:pt>
                <c:pt idx="1">
                  <c:v>3.69530755226425</c:v>
                </c:pt>
                <c:pt idx="2">
                  <c:v>2.6847973252489998</c:v>
                </c:pt>
                <c:pt idx="3">
                  <c:v>3.30654941728283</c:v>
                </c:pt>
                <c:pt idx="4">
                  <c:v>2.8097614697072499</c:v>
                </c:pt>
                <c:pt idx="5">
                  <c:v>2.4368565536457498</c:v>
                </c:pt>
                <c:pt idx="6">
                  <c:v>1.8741957062713299</c:v>
                </c:pt>
                <c:pt idx="7">
                  <c:v>1.8965981780371699</c:v>
                </c:pt>
                <c:pt idx="8">
                  <c:v>1.9973262334865001</c:v>
                </c:pt>
                <c:pt idx="9">
                  <c:v>2.4301430090146701</c:v>
                </c:pt>
                <c:pt idx="10">
                  <c:v>2.78168758851867</c:v>
                </c:pt>
                <c:pt idx="11">
                  <c:v>3.0868947828965001</c:v>
                </c:pt>
                <c:pt idx="12">
                  <c:v>3.4911890127084999</c:v>
                </c:pt>
                <c:pt idx="13">
                  <c:v>3.5557341353345802</c:v>
                </c:pt>
                <c:pt idx="14">
                  <c:v>4.9154635617254998</c:v>
                </c:pt>
                <c:pt idx="15">
                  <c:v>4.8235875728549997</c:v>
                </c:pt>
                <c:pt idx="16">
                  <c:v>5.8572326437414199</c:v>
                </c:pt>
                <c:pt idx="17">
                  <c:v>6.8862559622638297</c:v>
                </c:pt>
                <c:pt idx="18">
                  <c:v>7.3503429273351699</c:v>
                </c:pt>
                <c:pt idx="19">
                  <c:v>7.3084275486976704</c:v>
                </c:pt>
                <c:pt idx="20">
                  <c:v>7.7757265258294996</c:v>
                </c:pt>
                <c:pt idx="21">
                  <c:v>7.6395415081286702</c:v>
                </c:pt>
                <c:pt idx="22">
                  <c:v>7.8326345693494197</c:v>
                </c:pt>
                <c:pt idx="23">
                  <c:v>8.3117552064895008</c:v>
                </c:pt>
                <c:pt idx="24">
                  <c:v>8.6980415235200805</c:v>
                </c:pt>
                <c:pt idx="25">
                  <c:v>8.9751744094618306</c:v>
                </c:pt>
                <c:pt idx="26">
                  <c:v>8.1416940145965793</c:v>
                </c:pt>
                <c:pt idx="27">
                  <c:v>7.7556076428239997</c:v>
                </c:pt>
                <c:pt idx="28">
                  <c:v>6.7326691110681702</c:v>
                </c:pt>
                <c:pt idx="29">
                  <c:v>6.0720514219722501</c:v>
                </c:pt>
                <c:pt idx="30">
                  <c:v>6.2341441226297496</c:v>
                </c:pt>
                <c:pt idx="31">
                  <c:v>6.5560670332614999</c:v>
                </c:pt>
                <c:pt idx="32">
                  <c:v>7.06376618704242</c:v>
                </c:pt>
                <c:pt idx="33">
                  <c:v>6.6630842382145801</c:v>
                </c:pt>
                <c:pt idx="34">
                  <c:v>6.2948796877935003</c:v>
                </c:pt>
                <c:pt idx="35">
                  <c:v>5.73350138093992</c:v>
                </c:pt>
                <c:pt idx="36">
                  <c:v>5.10997111079433</c:v>
                </c:pt>
                <c:pt idx="37">
                  <c:v>5.0495652304779197</c:v>
                </c:pt>
                <c:pt idx="38">
                  <c:v>5.1431817735936702</c:v>
                </c:pt>
                <c:pt idx="39">
                  <c:v>5.5179779356271696</c:v>
                </c:pt>
                <c:pt idx="40">
                  <c:v>5.6397305081627502</c:v>
                </c:pt>
                <c:pt idx="41">
                  <c:v>5.4448702311949999</c:v>
                </c:pt>
                <c:pt idx="42">
                  <c:v>4.1829743856828303</c:v>
                </c:pt>
                <c:pt idx="43">
                  <c:v>3.3021939430254199</c:v>
                </c:pt>
                <c:pt idx="44">
                  <c:v>1.3967325811919999</c:v>
                </c:pt>
                <c:pt idx="45">
                  <c:v>1.019152274022</c:v>
                </c:pt>
                <c:pt idx="46">
                  <c:v>0.89976098137250005</c:v>
                </c:pt>
                <c:pt idx="47">
                  <c:v>0.39904318412025003</c:v>
                </c:pt>
                <c:pt idx="48">
                  <c:v>7.6510644706583406E-2</c:v>
                </c:pt>
                <c:pt idx="49">
                  <c:v>-0.38951094813783299</c:v>
                </c:pt>
                <c:pt idx="50">
                  <c:v>-6.2692093081333194E-2</c:v>
                </c:pt>
                <c:pt idx="51">
                  <c:v>-1.0318695850402499</c:v>
                </c:pt>
                <c:pt idx="52">
                  <c:v>-1.1253070742175</c:v>
                </c:pt>
                <c:pt idx="53">
                  <c:v>-1.00433267090467</c:v>
                </c:pt>
                <c:pt idx="54">
                  <c:v>-0.33854859473791699</c:v>
                </c:pt>
                <c:pt idx="55">
                  <c:v>8.7309871821333401E-2</c:v>
                </c:pt>
                <c:pt idx="56">
                  <c:v>0.97324376022775005</c:v>
                </c:pt>
                <c:pt idx="57">
                  <c:v>1.31607311424917</c:v>
                </c:pt>
                <c:pt idx="58">
                  <c:v>1.2616546493579199</c:v>
                </c:pt>
                <c:pt idx="59">
                  <c:v>1.7955622327827501</c:v>
                </c:pt>
                <c:pt idx="60">
                  <c:v>2.23614502940733</c:v>
                </c:pt>
                <c:pt idx="61">
                  <c:v>2.3074659206366701</c:v>
                </c:pt>
                <c:pt idx="62">
                  <c:v>1.4580290216319201</c:v>
                </c:pt>
                <c:pt idx="63">
                  <c:v>2.3100435155845802</c:v>
                </c:pt>
                <c:pt idx="64">
                  <c:v>2.241197434254</c:v>
                </c:pt>
                <c:pt idx="65">
                  <c:v>1.7325694752976699</c:v>
                </c:pt>
                <c:pt idx="66">
                  <c:v>1.77366793427183</c:v>
                </c:pt>
                <c:pt idx="67">
                  <c:v>1.71238914901975</c:v>
                </c:pt>
                <c:pt idx="68">
                  <c:v>1.21616245714733</c:v>
                </c:pt>
                <c:pt idx="69">
                  <c:v>1.45167155766933</c:v>
                </c:pt>
                <c:pt idx="70">
                  <c:v>1.23873477251833</c:v>
                </c:pt>
                <c:pt idx="71">
                  <c:v>0.42514454192149997</c:v>
                </c:pt>
                <c:pt idx="72">
                  <c:v>-4.4106306562E-2</c:v>
                </c:pt>
                <c:pt idx="73">
                  <c:v>1.25891062880834E-2</c:v>
                </c:pt>
                <c:pt idx="74">
                  <c:v>0.578094038649833</c:v>
                </c:pt>
                <c:pt idx="75">
                  <c:v>0.30796052353383302</c:v>
                </c:pt>
                <c:pt idx="76">
                  <c:v>0.28656001618941701</c:v>
                </c:pt>
                <c:pt idx="77">
                  <c:v>0.43836552313441701</c:v>
                </c:pt>
                <c:pt idx="78">
                  <c:v>0.23085148248599999</c:v>
                </c:pt>
                <c:pt idx="79">
                  <c:v>-1.3746990309666701E-2</c:v>
                </c:pt>
                <c:pt idx="80">
                  <c:v>0.13917400901633301</c:v>
                </c:pt>
                <c:pt idx="81">
                  <c:v>-0.43160521091624998</c:v>
                </c:pt>
                <c:pt idx="82">
                  <c:v>-0.20666261352866699</c:v>
                </c:pt>
                <c:pt idx="83">
                  <c:v>0.16838604824225001</c:v>
                </c:pt>
                <c:pt idx="84">
                  <c:v>-0.17877210614133299</c:v>
                </c:pt>
                <c:pt idx="85">
                  <c:v>-0.96384525407025001</c:v>
                </c:pt>
                <c:pt idx="86">
                  <c:v>-1.74251896813083</c:v>
                </c:pt>
                <c:pt idx="87">
                  <c:v>-4.1065753582522504</c:v>
                </c:pt>
                <c:pt idx="88">
                  <c:v>-6.0047414871323301</c:v>
                </c:pt>
                <c:pt idx="89">
                  <c:v>-6.9063378996431704</c:v>
                </c:pt>
                <c:pt idx="90">
                  <c:v>-7.6644878532443297</c:v>
                </c:pt>
                <c:pt idx="91">
                  <c:v>-8.5313742794399996</c:v>
                </c:pt>
                <c:pt idx="92">
                  <c:v>-8.9522322895100803</c:v>
                </c:pt>
                <c:pt idx="93">
                  <c:v>-9.1618323077350006</c:v>
                </c:pt>
                <c:pt idx="94">
                  <c:v>-9.6126085446543303</c:v>
                </c:pt>
                <c:pt idx="95">
                  <c:v>-9.4657844031753307</c:v>
                </c:pt>
                <c:pt idx="96">
                  <c:v>-8.9817505464150802</c:v>
                </c:pt>
                <c:pt idx="97">
                  <c:v>-8.1273143068232496</c:v>
                </c:pt>
                <c:pt idx="98">
                  <c:v>-7.4203484438495799</c:v>
                </c:pt>
                <c:pt idx="99">
                  <c:v>-2.94468682023758</c:v>
                </c:pt>
                <c:pt idx="100">
                  <c:v>0.59379774836999999</c:v>
                </c:pt>
                <c:pt idx="101">
                  <c:v>2.1570179417276698</c:v>
                </c:pt>
                <c:pt idx="102">
                  <c:v>3.2757152534156702</c:v>
                </c:pt>
              </c:numCache>
            </c:numRef>
          </c:val>
          <c:smooth val="0"/>
          <c:extLst>
            <c:ext xmlns:c16="http://schemas.microsoft.com/office/drawing/2014/chart" uri="{C3380CC4-5D6E-409C-BE32-E72D297353CC}">
              <c16:uniqueId val="{00000013-650A-4C71-A758-9EA3A2D770E6}"/>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B7C2-415E-BD47-4BBF29AF1997}"/>
              </c:ext>
            </c:extLst>
          </c:dPt>
          <c:dPt>
            <c:idx val="1"/>
            <c:invertIfNegative val="0"/>
            <c:bubble3D val="0"/>
            <c:spPr>
              <a:solidFill>
                <a:srgbClr val="7C878E"/>
              </a:solidFill>
              <a:ln>
                <a:noFill/>
              </a:ln>
              <a:effectLst/>
            </c:spPr>
            <c:extLst>
              <c:ext xmlns:c16="http://schemas.microsoft.com/office/drawing/2014/chart" uri="{C3380CC4-5D6E-409C-BE32-E72D297353CC}">
                <c16:uniqueId val="{00000003-B7C2-415E-BD47-4BBF29AF1997}"/>
              </c:ext>
            </c:extLst>
          </c:dPt>
          <c:dPt>
            <c:idx val="2"/>
            <c:invertIfNegative val="0"/>
            <c:bubble3D val="0"/>
            <c:spPr>
              <a:solidFill>
                <a:srgbClr val="7C878E"/>
              </a:solidFill>
              <a:ln>
                <a:noFill/>
              </a:ln>
              <a:effectLst/>
            </c:spPr>
            <c:extLst>
              <c:ext xmlns:c16="http://schemas.microsoft.com/office/drawing/2014/chart" uri="{C3380CC4-5D6E-409C-BE32-E72D297353CC}">
                <c16:uniqueId val="{00000005-B7C2-415E-BD47-4BBF29AF1997}"/>
              </c:ext>
            </c:extLst>
          </c:dPt>
          <c:dPt>
            <c:idx val="3"/>
            <c:invertIfNegative val="0"/>
            <c:bubble3D val="0"/>
            <c:spPr>
              <a:solidFill>
                <a:srgbClr val="7C878E"/>
              </a:solidFill>
              <a:ln>
                <a:noFill/>
              </a:ln>
              <a:effectLst/>
            </c:spPr>
            <c:extLst>
              <c:ext xmlns:c16="http://schemas.microsoft.com/office/drawing/2014/chart" uri="{C3380CC4-5D6E-409C-BE32-E72D297353CC}">
                <c16:uniqueId val="{00000007-B7C2-415E-BD47-4BBF29AF1997}"/>
              </c:ext>
            </c:extLst>
          </c:dPt>
          <c:dPt>
            <c:idx val="4"/>
            <c:invertIfNegative val="0"/>
            <c:bubble3D val="0"/>
            <c:spPr>
              <a:solidFill>
                <a:srgbClr val="7C878E"/>
              </a:solidFill>
              <a:ln>
                <a:noFill/>
              </a:ln>
              <a:effectLst/>
            </c:spPr>
            <c:extLst>
              <c:ext xmlns:c16="http://schemas.microsoft.com/office/drawing/2014/chart" uri="{C3380CC4-5D6E-409C-BE32-E72D297353CC}">
                <c16:uniqueId val="{00000009-B7C2-415E-BD47-4BBF29AF1997}"/>
              </c:ext>
            </c:extLst>
          </c:dPt>
          <c:dPt>
            <c:idx val="5"/>
            <c:invertIfNegative val="0"/>
            <c:bubble3D val="0"/>
            <c:spPr>
              <a:solidFill>
                <a:srgbClr val="7C878E"/>
              </a:solidFill>
              <a:ln>
                <a:noFill/>
              </a:ln>
              <a:effectLst/>
            </c:spPr>
            <c:extLst>
              <c:ext xmlns:c16="http://schemas.microsoft.com/office/drawing/2014/chart" uri="{C3380CC4-5D6E-409C-BE32-E72D297353CC}">
                <c16:uniqueId val="{0000000B-B7C2-415E-BD47-4BBF29AF1997}"/>
              </c:ext>
            </c:extLst>
          </c:dPt>
          <c:dPt>
            <c:idx val="6"/>
            <c:invertIfNegative val="0"/>
            <c:bubble3D val="0"/>
            <c:spPr>
              <a:solidFill>
                <a:srgbClr val="7C878E"/>
              </a:solidFill>
              <a:ln>
                <a:noFill/>
              </a:ln>
              <a:effectLst/>
            </c:spPr>
            <c:extLst>
              <c:ext xmlns:c16="http://schemas.microsoft.com/office/drawing/2014/chart" uri="{C3380CC4-5D6E-409C-BE32-E72D297353CC}">
                <c16:uniqueId val="{0000000D-B7C2-415E-BD47-4BBF29AF1997}"/>
              </c:ext>
            </c:extLst>
          </c:dPt>
          <c:dPt>
            <c:idx val="7"/>
            <c:invertIfNegative val="0"/>
            <c:bubble3D val="0"/>
            <c:spPr>
              <a:solidFill>
                <a:srgbClr val="7C878E"/>
              </a:solidFill>
              <a:ln>
                <a:noFill/>
              </a:ln>
              <a:effectLst/>
            </c:spPr>
            <c:extLst>
              <c:ext xmlns:c16="http://schemas.microsoft.com/office/drawing/2014/chart" uri="{C3380CC4-5D6E-409C-BE32-E72D297353CC}">
                <c16:uniqueId val="{0000000F-B7C2-415E-BD47-4BBF29AF1997}"/>
              </c:ext>
            </c:extLst>
          </c:dPt>
          <c:dPt>
            <c:idx val="8"/>
            <c:invertIfNegative val="0"/>
            <c:bubble3D val="0"/>
            <c:spPr>
              <a:solidFill>
                <a:srgbClr val="7C878E"/>
              </a:solidFill>
              <a:ln>
                <a:noFill/>
              </a:ln>
              <a:effectLst/>
            </c:spPr>
            <c:extLst>
              <c:ext xmlns:c16="http://schemas.microsoft.com/office/drawing/2014/chart" uri="{C3380CC4-5D6E-409C-BE32-E72D297353CC}">
                <c16:uniqueId val="{00000011-B7C2-415E-BD47-4BBF29AF1997}"/>
              </c:ext>
            </c:extLst>
          </c:dPt>
          <c:dPt>
            <c:idx val="9"/>
            <c:invertIfNegative val="0"/>
            <c:bubble3D val="0"/>
            <c:spPr>
              <a:solidFill>
                <a:srgbClr val="FBBB27"/>
              </a:solidFill>
              <a:ln>
                <a:noFill/>
              </a:ln>
              <a:effectLst/>
            </c:spPr>
            <c:extLst>
              <c:ext xmlns:c16="http://schemas.microsoft.com/office/drawing/2014/chart" uri="{C3380CC4-5D6E-409C-BE32-E72D297353CC}">
                <c16:uniqueId val="{00000013-B7C2-415E-BD47-4BBF29AF1997}"/>
              </c:ext>
            </c:extLst>
          </c:dPt>
          <c:dPt>
            <c:idx val="10"/>
            <c:invertIfNegative val="0"/>
            <c:bubble3D val="0"/>
            <c:spPr>
              <a:solidFill>
                <a:srgbClr val="7C878E"/>
              </a:solidFill>
              <a:ln>
                <a:noFill/>
              </a:ln>
              <a:effectLst/>
            </c:spPr>
            <c:extLst>
              <c:ext xmlns:c16="http://schemas.microsoft.com/office/drawing/2014/chart" uri="{C3380CC4-5D6E-409C-BE32-E72D297353CC}">
                <c16:uniqueId val="{00000015-B7C2-415E-BD47-4BBF29AF1997}"/>
              </c:ext>
            </c:extLst>
          </c:dPt>
          <c:dPt>
            <c:idx val="11"/>
            <c:invertIfNegative val="0"/>
            <c:bubble3D val="0"/>
            <c:spPr>
              <a:solidFill>
                <a:srgbClr val="7C878E"/>
              </a:solidFill>
              <a:ln>
                <a:noFill/>
              </a:ln>
              <a:effectLst/>
            </c:spPr>
            <c:extLst>
              <c:ext xmlns:c16="http://schemas.microsoft.com/office/drawing/2014/chart" uri="{C3380CC4-5D6E-409C-BE32-E72D297353CC}">
                <c16:uniqueId val="{00000017-B7C2-415E-BD47-4BBF29AF1997}"/>
              </c:ext>
            </c:extLst>
          </c:dPt>
          <c:dPt>
            <c:idx val="12"/>
            <c:invertIfNegative val="0"/>
            <c:bubble3D val="0"/>
            <c:spPr>
              <a:solidFill>
                <a:srgbClr val="7C878E"/>
              </a:solidFill>
              <a:ln>
                <a:noFill/>
              </a:ln>
              <a:effectLst/>
            </c:spPr>
            <c:extLst>
              <c:ext xmlns:c16="http://schemas.microsoft.com/office/drawing/2014/chart" uri="{C3380CC4-5D6E-409C-BE32-E72D297353CC}">
                <c16:uniqueId val="{00000019-B7C2-415E-BD47-4BBF29AF1997}"/>
              </c:ext>
            </c:extLst>
          </c:dPt>
          <c:dPt>
            <c:idx val="13"/>
            <c:invertIfNegative val="0"/>
            <c:bubble3D val="0"/>
            <c:spPr>
              <a:solidFill>
                <a:srgbClr val="7C878E"/>
              </a:solidFill>
              <a:ln>
                <a:noFill/>
              </a:ln>
              <a:effectLst/>
            </c:spPr>
            <c:extLst>
              <c:ext xmlns:c16="http://schemas.microsoft.com/office/drawing/2014/chart" uri="{C3380CC4-5D6E-409C-BE32-E72D297353CC}">
                <c16:uniqueId val="{0000001B-B7C2-415E-BD47-4BBF29AF1997}"/>
              </c:ext>
            </c:extLst>
          </c:dPt>
          <c:dPt>
            <c:idx val="14"/>
            <c:invertIfNegative val="0"/>
            <c:bubble3D val="0"/>
            <c:spPr>
              <a:solidFill>
                <a:srgbClr val="7C878E"/>
              </a:solidFill>
              <a:ln>
                <a:noFill/>
              </a:ln>
              <a:effectLst/>
            </c:spPr>
            <c:extLst>
              <c:ext xmlns:c16="http://schemas.microsoft.com/office/drawing/2014/chart" uri="{C3380CC4-5D6E-409C-BE32-E72D297353CC}">
                <c16:uniqueId val="{0000001D-B7C2-415E-BD47-4BBF29AF1997}"/>
              </c:ext>
            </c:extLst>
          </c:dPt>
          <c:dPt>
            <c:idx val="15"/>
            <c:invertIfNegative val="0"/>
            <c:bubble3D val="0"/>
            <c:spPr>
              <a:solidFill>
                <a:srgbClr val="7C878E"/>
              </a:solidFill>
              <a:ln>
                <a:noFill/>
              </a:ln>
              <a:effectLst/>
            </c:spPr>
            <c:extLst>
              <c:ext xmlns:c16="http://schemas.microsoft.com/office/drawing/2014/chart" uri="{C3380CC4-5D6E-409C-BE32-E72D297353CC}">
                <c16:uniqueId val="{0000001F-B7C2-415E-BD47-4BBF29AF1997}"/>
              </c:ext>
            </c:extLst>
          </c:dPt>
          <c:dPt>
            <c:idx val="16"/>
            <c:invertIfNegative val="0"/>
            <c:bubble3D val="0"/>
            <c:spPr>
              <a:solidFill>
                <a:srgbClr val="95682B"/>
              </a:solidFill>
              <a:ln>
                <a:noFill/>
              </a:ln>
              <a:effectLst/>
            </c:spPr>
            <c:extLst>
              <c:ext xmlns:c16="http://schemas.microsoft.com/office/drawing/2014/chart" uri="{C3380CC4-5D6E-409C-BE32-E72D297353CC}">
                <c16:uniqueId val="{00000021-B7C2-415E-BD47-4BBF29AF1997}"/>
              </c:ext>
            </c:extLst>
          </c:dPt>
          <c:dPt>
            <c:idx val="17"/>
            <c:invertIfNegative val="0"/>
            <c:bubble3D val="0"/>
            <c:spPr>
              <a:solidFill>
                <a:srgbClr val="7C878E"/>
              </a:solidFill>
              <a:ln>
                <a:noFill/>
              </a:ln>
              <a:effectLst/>
            </c:spPr>
            <c:extLst>
              <c:ext xmlns:c16="http://schemas.microsoft.com/office/drawing/2014/chart" uri="{C3380CC4-5D6E-409C-BE32-E72D297353CC}">
                <c16:uniqueId val="{00000023-B7C2-415E-BD47-4BBF29AF1997}"/>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'F97'!$A$6:$A$38</c:f>
              <c:strCache>
                <c:ptCount val="33"/>
                <c:pt idx="0">
                  <c:v>Michoacán</c:v>
                </c:pt>
                <c:pt idx="1">
                  <c:v>Baja California Sur</c:v>
                </c:pt>
                <c:pt idx="2">
                  <c:v>Aguascalientes</c:v>
                </c:pt>
                <c:pt idx="3">
                  <c:v>Sonora</c:v>
                </c:pt>
                <c:pt idx="4">
                  <c:v>San Luis Potosí</c:v>
                </c:pt>
                <c:pt idx="5">
                  <c:v>Puebla</c:v>
                </c:pt>
                <c:pt idx="6">
                  <c:v>Campeche</c:v>
                </c:pt>
                <c:pt idx="7">
                  <c:v>Zacatecas</c:v>
                </c:pt>
                <c:pt idx="8">
                  <c:v>Tamaulipas</c:v>
                </c:pt>
                <c:pt idx="9">
                  <c:v>Jalisco</c:v>
                </c:pt>
                <c:pt idx="10">
                  <c:v>Guanajuato</c:v>
                </c:pt>
                <c:pt idx="11">
                  <c:v>Colima</c:v>
                </c:pt>
                <c:pt idx="12">
                  <c:v>Coahuila</c:v>
                </c:pt>
                <c:pt idx="13">
                  <c:v>Morelos</c:v>
                </c:pt>
                <c:pt idx="14">
                  <c:v>Querétaro</c:v>
                </c:pt>
                <c:pt idx="15">
                  <c:v>Guerrero</c:v>
                </c:pt>
                <c:pt idx="16">
                  <c:v>Nacional</c:v>
                </c:pt>
                <c:pt idx="17">
                  <c:v>Chihuahua</c:v>
                </c:pt>
                <c:pt idx="18">
                  <c:v>Veracruz</c:v>
                </c:pt>
                <c:pt idx="19">
                  <c:v>Sinaloa</c:v>
                </c:pt>
                <c:pt idx="20">
                  <c:v>Durango</c:v>
                </c:pt>
                <c:pt idx="21">
                  <c:v>Hidalgo</c:v>
                </c:pt>
                <c:pt idx="22">
                  <c:v>Baja California</c:v>
                </c:pt>
                <c:pt idx="23">
                  <c:v>Tlaxcala</c:v>
                </c:pt>
                <c:pt idx="24">
                  <c:v>Nuevo León</c:v>
                </c:pt>
                <c:pt idx="25">
                  <c:v>Chiapas</c:v>
                </c:pt>
                <c:pt idx="26">
                  <c:v>Nayarit</c:v>
                </c:pt>
                <c:pt idx="27">
                  <c:v>Ciudad de México</c:v>
                </c:pt>
                <c:pt idx="28">
                  <c:v>Tabasco</c:v>
                </c:pt>
                <c:pt idx="29">
                  <c:v>Yucatán</c:v>
                </c:pt>
                <c:pt idx="30">
                  <c:v>Estado de México</c:v>
                </c:pt>
                <c:pt idx="31">
                  <c:v>Quintana Roo</c:v>
                </c:pt>
                <c:pt idx="32">
                  <c:v>Oaxaca</c:v>
                </c:pt>
              </c:strCache>
            </c:strRef>
          </c:cat>
          <c:val>
            <c:numRef>
              <c:f>'F97'!$B$6:$B$38</c:f>
              <c:numCache>
                <c:formatCode>0.0</c:formatCode>
                <c:ptCount val="33"/>
                <c:pt idx="0">
                  <c:v>-8.5698788343350003</c:v>
                </c:pt>
                <c:pt idx="1">
                  <c:v>-8.2321081759360002</c:v>
                </c:pt>
                <c:pt idx="2">
                  <c:v>-5.900371907706</c:v>
                </c:pt>
                <c:pt idx="3">
                  <c:v>-5.4330270185370004</c:v>
                </c:pt>
                <c:pt idx="4">
                  <c:v>-5.3461845875350003</c:v>
                </c:pt>
                <c:pt idx="5">
                  <c:v>-4.5396693910580002</c:v>
                </c:pt>
                <c:pt idx="6">
                  <c:v>-0.37297681745099998</c:v>
                </c:pt>
                <c:pt idx="7">
                  <c:v>4.1043562667259996</c:v>
                </c:pt>
                <c:pt idx="8">
                  <c:v>4.4008368074959998</c:v>
                </c:pt>
                <c:pt idx="9">
                  <c:v>4.530031683702</c:v>
                </c:pt>
                <c:pt idx="10">
                  <c:v>4.9585989739820002</c:v>
                </c:pt>
                <c:pt idx="11">
                  <c:v>5.0605829632540003</c:v>
                </c:pt>
                <c:pt idx="12">
                  <c:v>5.2553409515220002</c:v>
                </c:pt>
                <c:pt idx="13">
                  <c:v>5.3739835712969999</c:v>
                </c:pt>
                <c:pt idx="14">
                  <c:v>5.428838150642</c:v>
                </c:pt>
                <c:pt idx="15">
                  <c:v>5.6261001008670002</c:v>
                </c:pt>
                <c:pt idx="16">
                  <c:v>7.310443290946</c:v>
                </c:pt>
                <c:pt idx="17">
                  <c:v>7.3801633397449997</c:v>
                </c:pt>
                <c:pt idx="18">
                  <c:v>7.7914530855460002</c:v>
                </c:pt>
                <c:pt idx="19">
                  <c:v>7.9311409756750004</c:v>
                </c:pt>
                <c:pt idx="20">
                  <c:v>8.9405459048030007</c:v>
                </c:pt>
                <c:pt idx="21">
                  <c:v>12.002662436644</c:v>
                </c:pt>
                <c:pt idx="22">
                  <c:v>12.399760163052999</c:v>
                </c:pt>
                <c:pt idx="23">
                  <c:v>12.52592049613</c:v>
                </c:pt>
                <c:pt idx="24">
                  <c:v>12.725303538899</c:v>
                </c:pt>
                <c:pt idx="25">
                  <c:v>16.106155472173</c:v>
                </c:pt>
                <c:pt idx="26">
                  <c:v>16.504025799499999</c:v>
                </c:pt>
                <c:pt idx="27">
                  <c:v>16.748760444353</c:v>
                </c:pt>
                <c:pt idx="28">
                  <c:v>18.261557747171</c:v>
                </c:pt>
                <c:pt idx="29">
                  <c:v>18.487708922391</c:v>
                </c:pt>
                <c:pt idx="30">
                  <c:v>18.795014685950001</c:v>
                </c:pt>
                <c:pt idx="31">
                  <c:v>21.910543061247999</c:v>
                </c:pt>
                <c:pt idx="32">
                  <c:v>34.152058173584003</c:v>
                </c:pt>
              </c:numCache>
            </c:numRef>
          </c:val>
          <c:extLst>
            <c:ext xmlns:c16="http://schemas.microsoft.com/office/drawing/2014/chart" uri="{C3380CC4-5D6E-409C-BE32-E72D297353CC}">
              <c16:uniqueId val="{00000024-B7C2-415E-BD47-4BBF29AF1997}"/>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'F98'!$C$5</c:f>
              <c:strCache>
                <c:ptCount val="1"/>
                <c:pt idx="0">
                  <c:v>Serie desestacionalizada</c:v>
                </c:pt>
              </c:strCache>
            </c:strRef>
          </c:tx>
          <c:spPr>
            <a:solidFill>
              <a:srgbClr val="C9D0D6"/>
            </a:solidFill>
            <a:ln>
              <a:noFill/>
            </a:ln>
            <a:effectLst/>
          </c:spPr>
          <c:invertIfNegative val="0"/>
          <c:dPt>
            <c:idx val="6"/>
            <c:invertIfNegative val="0"/>
            <c:bubble3D val="0"/>
            <c:spPr>
              <a:solidFill>
                <a:srgbClr val="7C878E"/>
              </a:solidFill>
              <a:ln>
                <a:noFill/>
              </a:ln>
              <a:effectLst/>
            </c:spPr>
            <c:extLst>
              <c:ext xmlns:c16="http://schemas.microsoft.com/office/drawing/2014/chart" uri="{C3380CC4-5D6E-409C-BE32-E72D297353CC}">
                <c16:uniqueId val="{00000001-989E-410F-A49C-FD6FA6DFED56}"/>
              </c:ext>
            </c:extLst>
          </c:dPt>
          <c:dPt>
            <c:idx val="18"/>
            <c:invertIfNegative val="0"/>
            <c:bubble3D val="0"/>
            <c:spPr>
              <a:solidFill>
                <a:srgbClr val="7C878E"/>
              </a:solidFill>
              <a:ln>
                <a:noFill/>
              </a:ln>
              <a:effectLst/>
            </c:spPr>
            <c:extLst>
              <c:ext xmlns:c16="http://schemas.microsoft.com/office/drawing/2014/chart" uri="{C3380CC4-5D6E-409C-BE32-E72D297353CC}">
                <c16:uniqueId val="{00000003-989E-410F-A49C-FD6FA6DFED56}"/>
              </c:ext>
            </c:extLst>
          </c:dPt>
          <c:dPt>
            <c:idx val="30"/>
            <c:invertIfNegative val="0"/>
            <c:bubble3D val="0"/>
            <c:spPr>
              <a:solidFill>
                <a:srgbClr val="7C878E"/>
              </a:solidFill>
              <a:ln>
                <a:noFill/>
              </a:ln>
              <a:effectLst/>
            </c:spPr>
            <c:extLst>
              <c:ext xmlns:c16="http://schemas.microsoft.com/office/drawing/2014/chart" uri="{C3380CC4-5D6E-409C-BE32-E72D297353CC}">
                <c16:uniqueId val="{00000005-989E-410F-A49C-FD6FA6DFED56}"/>
              </c:ext>
            </c:extLst>
          </c:dPt>
          <c:dPt>
            <c:idx val="42"/>
            <c:invertIfNegative val="0"/>
            <c:bubble3D val="0"/>
            <c:spPr>
              <a:solidFill>
                <a:srgbClr val="7C878E"/>
              </a:solidFill>
              <a:ln>
                <a:noFill/>
              </a:ln>
              <a:effectLst/>
            </c:spPr>
            <c:extLst>
              <c:ext xmlns:c16="http://schemas.microsoft.com/office/drawing/2014/chart" uri="{C3380CC4-5D6E-409C-BE32-E72D297353CC}">
                <c16:uniqueId val="{00000007-989E-410F-A49C-FD6FA6DFED56}"/>
              </c:ext>
            </c:extLst>
          </c:dPt>
          <c:dPt>
            <c:idx val="54"/>
            <c:invertIfNegative val="0"/>
            <c:bubble3D val="0"/>
            <c:spPr>
              <a:solidFill>
                <a:srgbClr val="7C878E"/>
              </a:solidFill>
              <a:ln>
                <a:noFill/>
              </a:ln>
              <a:effectLst/>
            </c:spPr>
            <c:extLst>
              <c:ext xmlns:c16="http://schemas.microsoft.com/office/drawing/2014/chart" uri="{C3380CC4-5D6E-409C-BE32-E72D297353CC}">
                <c16:uniqueId val="{00000009-989E-410F-A49C-FD6FA6DFED56}"/>
              </c:ext>
            </c:extLst>
          </c:dPt>
          <c:dPt>
            <c:idx val="66"/>
            <c:invertIfNegative val="0"/>
            <c:bubble3D val="0"/>
            <c:spPr>
              <a:solidFill>
                <a:srgbClr val="7C878E"/>
              </a:solidFill>
              <a:ln>
                <a:noFill/>
              </a:ln>
              <a:effectLst/>
            </c:spPr>
            <c:extLst>
              <c:ext xmlns:c16="http://schemas.microsoft.com/office/drawing/2014/chart" uri="{C3380CC4-5D6E-409C-BE32-E72D297353CC}">
                <c16:uniqueId val="{0000000B-989E-410F-A49C-FD6FA6DFED56}"/>
              </c:ext>
            </c:extLst>
          </c:dPt>
          <c:dPt>
            <c:idx val="78"/>
            <c:invertIfNegative val="0"/>
            <c:bubble3D val="0"/>
            <c:spPr>
              <a:solidFill>
                <a:srgbClr val="7C878E"/>
              </a:solidFill>
              <a:ln>
                <a:noFill/>
              </a:ln>
              <a:effectLst/>
            </c:spPr>
            <c:extLst>
              <c:ext xmlns:c16="http://schemas.microsoft.com/office/drawing/2014/chart" uri="{C3380CC4-5D6E-409C-BE32-E72D297353CC}">
                <c16:uniqueId val="{0000000D-989E-410F-A49C-FD6FA6DFED56}"/>
              </c:ext>
            </c:extLst>
          </c:dPt>
          <c:dPt>
            <c:idx val="90"/>
            <c:invertIfNegative val="0"/>
            <c:bubble3D val="0"/>
            <c:spPr>
              <a:solidFill>
                <a:srgbClr val="7C878E"/>
              </a:solidFill>
              <a:ln>
                <a:noFill/>
              </a:ln>
              <a:effectLst/>
            </c:spPr>
            <c:extLst>
              <c:ext xmlns:c16="http://schemas.microsoft.com/office/drawing/2014/chart" uri="{C3380CC4-5D6E-409C-BE32-E72D297353CC}">
                <c16:uniqueId val="{0000000F-989E-410F-A49C-FD6FA6DFED56}"/>
              </c:ext>
            </c:extLst>
          </c:dPt>
          <c:dPt>
            <c:idx val="102"/>
            <c:invertIfNegative val="0"/>
            <c:bubble3D val="0"/>
            <c:spPr>
              <a:solidFill>
                <a:srgbClr val="FBBB27"/>
              </a:solidFill>
              <a:ln>
                <a:noFill/>
              </a:ln>
              <a:effectLst/>
            </c:spPr>
            <c:extLst>
              <c:ext xmlns:c16="http://schemas.microsoft.com/office/drawing/2014/chart" uri="{C3380CC4-5D6E-409C-BE32-E72D297353CC}">
                <c16:uniqueId val="{00000011-989E-410F-A49C-FD6FA6DFED56}"/>
              </c:ext>
            </c:extLst>
          </c:dPt>
          <c:cat>
            <c:multiLvlStrRef>
              <c:f>'F98'!$A$6:$B$108</c:f>
              <c:multiLvlStrCache>
                <c:ptCount val="10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'F98'!$C$6:$C$108</c:f>
              <c:numCache>
                <c:formatCode>0.0</c:formatCode>
                <c:ptCount val="103"/>
                <c:pt idx="0">
                  <c:v>94.767321444789005</c:v>
                </c:pt>
                <c:pt idx="1">
                  <c:v>99.387664990320005</c:v>
                </c:pt>
                <c:pt idx="2">
                  <c:v>97.575786151428005</c:v>
                </c:pt>
                <c:pt idx="3">
                  <c:v>98.10434153141</c:v>
                </c:pt>
                <c:pt idx="4">
                  <c:v>97.073073265543997</c:v>
                </c:pt>
                <c:pt idx="5">
                  <c:v>98.246280106938997</c:v>
                </c:pt>
                <c:pt idx="6">
                  <c:v>99.930952917401001</c:v>
                </c:pt>
                <c:pt idx="7">
                  <c:v>103.00384768039901</c:v>
                </c:pt>
                <c:pt idx="8">
                  <c:v>100.93635944306899</c:v>
                </c:pt>
                <c:pt idx="9">
                  <c:v>104.874206554026</c:v>
                </c:pt>
                <c:pt idx="10">
                  <c:v>102.318872131609</c:v>
                </c:pt>
                <c:pt idx="11">
                  <c:v>102.465508700543</c:v>
                </c:pt>
                <c:pt idx="12">
                  <c:v>100.261424276206</c:v>
                </c:pt>
                <c:pt idx="13">
                  <c:v>102.92080980374701</c:v>
                </c:pt>
                <c:pt idx="14">
                  <c:v>106.72682982182199</c:v>
                </c:pt>
                <c:pt idx="15">
                  <c:v>108.074097137377</c:v>
                </c:pt>
                <c:pt idx="16">
                  <c:v>110.93258968374199</c:v>
                </c:pt>
                <c:pt idx="17">
                  <c:v>110.228095377757</c:v>
                </c:pt>
                <c:pt idx="18">
                  <c:v>107.76686490554199</c:v>
                </c:pt>
                <c:pt idx="19">
                  <c:v>107.984372910979</c:v>
                </c:pt>
                <c:pt idx="20">
                  <c:v>108.18310010066899</c:v>
                </c:pt>
                <c:pt idx="21">
                  <c:v>111.632621681673</c:v>
                </c:pt>
                <c:pt idx="22">
                  <c:v>111.899462072772</c:v>
                </c:pt>
                <c:pt idx="23">
                  <c:v>111.185537198886</c:v>
                </c:pt>
                <c:pt idx="24">
                  <c:v>111.952595738254</c:v>
                </c:pt>
                <c:pt idx="25">
                  <c:v>109.873491775616</c:v>
                </c:pt>
                <c:pt idx="26">
                  <c:v>109.66814803365401</c:v>
                </c:pt>
                <c:pt idx="27">
                  <c:v>110.72614701361699</c:v>
                </c:pt>
                <c:pt idx="28">
                  <c:v>112.556135069552</c:v>
                </c:pt>
                <c:pt idx="29">
                  <c:v>113.147985630216</c:v>
                </c:pt>
                <c:pt idx="30">
                  <c:v>117.709311097304</c:v>
                </c:pt>
                <c:pt idx="31">
                  <c:v>117.79905805158</c:v>
                </c:pt>
                <c:pt idx="32">
                  <c:v>123.052807094847</c:v>
                </c:pt>
                <c:pt idx="33">
                  <c:v>114.986615853979</c:v>
                </c:pt>
                <c:pt idx="34">
                  <c:v>115.597932446776</c:v>
                </c:pt>
                <c:pt idx="35">
                  <c:v>116.295642773751</c:v>
                </c:pt>
                <c:pt idx="36">
                  <c:v>115.836476332499</c:v>
                </c:pt>
                <c:pt idx="37">
                  <c:v>116.250001946868</c:v>
                </c:pt>
                <c:pt idx="38">
                  <c:v>113.807938084827</c:v>
                </c:pt>
                <c:pt idx="39">
                  <c:v>115.284878018543</c:v>
                </c:pt>
                <c:pt idx="40">
                  <c:v>115.844594749923</c:v>
                </c:pt>
                <c:pt idx="41">
                  <c:v>115.619121282449</c:v>
                </c:pt>
                <c:pt idx="42">
                  <c:v>112.597821517177</c:v>
                </c:pt>
                <c:pt idx="43">
                  <c:v>112.198812820828</c:v>
                </c:pt>
                <c:pt idx="44">
                  <c:v>115.115331124298</c:v>
                </c:pt>
                <c:pt idx="45">
                  <c:v>113.522567004386</c:v>
                </c:pt>
                <c:pt idx="46">
                  <c:v>114.660730287093</c:v>
                </c:pt>
                <c:pt idx="47">
                  <c:v>114.93215702544001</c:v>
                </c:pt>
                <c:pt idx="48">
                  <c:v>115.174421252267</c:v>
                </c:pt>
                <c:pt idx="49">
                  <c:v>116.204603533197</c:v>
                </c:pt>
                <c:pt idx="50">
                  <c:v>116.968291216452</c:v>
                </c:pt>
                <c:pt idx="51">
                  <c:v>115.277711766606</c:v>
                </c:pt>
                <c:pt idx="52">
                  <c:v>115.319869471434</c:v>
                </c:pt>
                <c:pt idx="53">
                  <c:v>120.221129941762</c:v>
                </c:pt>
                <c:pt idx="54">
                  <c:v>116.088968078505</c:v>
                </c:pt>
                <c:pt idx="55">
                  <c:v>116.105288092316</c:v>
                </c:pt>
                <c:pt idx="56">
                  <c:v>118.070946518558</c:v>
                </c:pt>
                <c:pt idx="57">
                  <c:v>114.873873561691</c:v>
                </c:pt>
                <c:pt idx="58">
                  <c:v>116.909936341963</c:v>
                </c:pt>
                <c:pt idx="59">
                  <c:v>120.60853088857201</c:v>
                </c:pt>
                <c:pt idx="60">
                  <c:v>117.95387917525601</c:v>
                </c:pt>
                <c:pt idx="61">
                  <c:v>117.155422806079</c:v>
                </c:pt>
                <c:pt idx="62">
                  <c:v>117.624569465112</c:v>
                </c:pt>
                <c:pt idx="63">
                  <c:v>117.131282578021</c:v>
                </c:pt>
                <c:pt idx="64">
                  <c:v>117.058591962444</c:v>
                </c:pt>
                <c:pt idx="65">
                  <c:v>116.814263432345</c:v>
                </c:pt>
                <c:pt idx="66">
                  <c:v>118.84184582716</c:v>
                </c:pt>
                <c:pt idx="67">
                  <c:v>118.440417902001</c:v>
                </c:pt>
                <c:pt idx="68">
                  <c:v>117.043015574512</c:v>
                </c:pt>
                <c:pt idx="69">
                  <c:v>117.43893166196</c:v>
                </c:pt>
                <c:pt idx="70">
                  <c:v>115.04665775533201</c:v>
                </c:pt>
                <c:pt idx="71">
                  <c:v>114.877439071476</c:v>
                </c:pt>
                <c:pt idx="72">
                  <c:v>117.305132673407</c:v>
                </c:pt>
                <c:pt idx="73">
                  <c:v>119.21157251005999</c:v>
                </c:pt>
                <c:pt idx="74">
                  <c:v>117.73831088423201</c:v>
                </c:pt>
                <c:pt idx="75">
                  <c:v>121.44043734932301</c:v>
                </c:pt>
                <c:pt idx="76">
                  <c:v>117.515419118841</c:v>
                </c:pt>
                <c:pt idx="77">
                  <c:v>118.350461597379</c:v>
                </c:pt>
                <c:pt idx="78">
                  <c:v>116.85377249154</c:v>
                </c:pt>
                <c:pt idx="79">
                  <c:v>118.82670216696</c:v>
                </c:pt>
                <c:pt idx="80">
                  <c:v>116.508394445912</c:v>
                </c:pt>
                <c:pt idx="81">
                  <c:v>114.81857649528899</c:v>
                </c:pt>
                <c:pt idx="82">
                  <c:v>115.031502122337</c:v>
                </c:pt>
                <c:pt idx="83">
                  <c:v>113.33842007805301</c:v>
                </c:pt>
                <c:pt idx="84">
                  <c:v>110.866512921967</c:v>
                </c:pt>
                <c:pt idx="85">
                  <c:v>110.229978331254</c:v>
                </c:pt>
                <c:pt idx="86">
                  <c:v>110.96336272742499</c:v>
                </c:pt>
                <c:pt idx="87">
                  <c:v>89.365942947221995</c:v>
                </c:pt>
                <c:pt idx="88">
                  <c:v>92.652256509932997</c:v>
                </c:pt>
                <c:pt idx="89">
                  <c:v>103.479340285673</c:v>
                </c:pt>
                <c:pt idx="90">
                  <c:v>106.911653628355</c:v>
                </c:pt>
                <c:pt idx="91">
                  <c:v>106.910620780991</c:v>
                </c:pt>
                <c:pt idx="92">
                  <c:v>107.060241452239</c:v>
                </c:pt>
                <c:pt idx="93">
                  <c:v>109.66728952246299</c:v>
                </c:pt>
                <c:pt idx="94">
                  <c:v>111.325411068252</c:v>
                </c:pt>
                <c:pt idx="95">
                  <c:v>112.619553363896</c:v>
                </c:pt>
                <c:pt idx="96">
                  <c:v>113.04578545296</c:v>
                </c:pt>
                <c:pt idx="97">
                  <c:v>113.265698932126</c:v>
                </c:pt>
                <c:pt idx="98">
                  <c:v>113.68782796439601</c:v>
                </c:pt>
                <c:pt idx="99">
                  <c:v>112.106117766415</c:v>
                </c:pt>
                <c:pt idx="100">
                  <c:v>111.98509122636</c:v>
                </c:pt>
                <c:pt idx="101">
                  <c:v>110.044258558127</c:v>
                </c:pt>
                <c:pt idx="102">
                  <c:v>112.92048745180099</c:v>
                </c:pt>
              </c:numCache>
            </c:numRef>
          </c:val>
          <c:extLst>
            <c:ext xmlns:c16="http://schemas.microsoft.com/office/drawing/2014/chart" uri="{C3380CC4-5D6E-409C-BE32-E72D297353CC}">
              <c16:uniqueId val="{00000012-989E-410F-A49C-FD6FA6DFED56}"/>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'F98'!$D$5</c:f>
              <c:strCache>
                <c:ptCount val="1"/>
                <c:pt idx="0">
                  <c:v>Tendencia-ciclo</c:v>
                </c:pt>
              </c:strCache>
            </c:strRef>
          </c:tx>
          <c:spPr>
            <a:ln w="28575" cap="rnd">
              <a:solidFill>
                <a:srgbClr val="B69630"/>
              </a:solidFill>
              <a:round/>
            </a:ln>
            <a:effectLst/>
          </c:spPr>
          <c:marker>
            <c:symbol val="none"/>
          </c:marker>
          <c:cat>
            <c:multiLvlStrRef>
              <c:f>'F98'!$A$6:$B$108</c:f>
              <c:multiLvlStrCache>
                <c:ptCount val="10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'F98'!$D$6:$D$108</c:f>
              <c:numCache>
                <c:formatCode>0.0</c:formatCode>
                <c:ptCount val="103"/>
                <c:pt idx="0">
                  <c:v>98.101835234628993</c:v>
                </c:pt>
                <c:pt idx="1">
                  <c:v>98.046897220085</c:v>
                </c:pt>
                <c:pt idx="2">
                  <c:v>97.926076504502007</c:v>
                </c:pt>
                <c:pt idx="3">
                  <c:v>97.916393562726</c:v>
                </c:pt>
                <c:pt idx="4">
                  <c:v>98.212727118323997</c:v>
                </c:pt>
                <c:pt idx="5">
                  <c:v>98.900595443577998</c:v>
                </c:pt>
                <c:pt idx="6">
                  <c:v>99.855894972876996</c:v>
                </c:pt>
                <c:pt idx="7">
                  <c:v>100.89861085427</c:v>
                </c:pt>
                <c:pt idx="8">
                  <c:v>101.731041896196</c:v>
                </c:pt>
                <c:pt idx="9">
                  <c:v>102.200586999943</c:v>
                </c:pt>
                <c:pt idx="10">
                  <c:v>102.43226696464799</c:v>
                </c:pt>
                <c:pt idx="11">
                  <c:v>102.731812988681</c:v>
                </c:pt>
                <c:pt idx="12">
                  <c:v>103.484039954427</c:v>
                </c:pt>
                <c:pt idx="13">
                  <c:v>104.75965955128299</c:v>
                </c:pt>
                <c:pt idx="14">
                  <c:v>106.316722124547</c:v>
                </c:pt>
                <c:pt idx="15">
                  <c:v>107.699778897249</c:v>
                </c:pt>
                <c:pt idx="16">
                  <c:v>108.627206297301</c:v>
                </c:pt>
                <c:pt idx="17">
                  <c:v>109.030367146309</c:v>
                </c:pt>
                <c:pt idx="18">
                  <c:v>109.124728373537</c:v>
                </c:pt>
                <c:pt idx="19">
                  <c:v>109.253276406537</c:v>
                </c:pt>
                <c:pt idx="20">
                  <c:v>109.65210501493</c:v>
                </c:pt>
                <c:pt idx="21">
                  <c:v>110.287827808081</c:v>
                </c:pt>
                <c:pt idx="22">
                  <c:v>110.854251326176</c:v>
                </c:pt>
                <c:pt idx="23">
                  <c:v>111.117117619922</c:v>
                </c:pt>
                <c:pt idx="24">
                  <c:v>110.943685991002</c:v>
                </c:pt>
                <c:pt idx="25">
                  <c:v>110.614426541865</c:v>
                </c:pt>
                <c:pt idx="26">
                  <c:v>110.62674503376699</c:v>
                </c:pt>
                <c:pt idx="27">
                  <c:v>111.33601626418699</c:v>
                </c:pt>
                <c:pt idx="28">
                  <c:v>112.707034165858</c:v>
                </c:pt>
                <c:pt idx="29">
                  <c:v>114.318212507192</c:v>
                </c:pt>
                <c:pt idx="30">
                  <c:v>115.734061295397</c:v>
                </c:pt>
                <c:pt idx="31">
                  <c:v>116.616086348267</c:v>
                </c:pt>
                <c:pt idx="32">
                  <c:v>116.90131520760301</c:v>
                </c:pt>
                <c:pt idx="33">
                  <c:v>116.729620905993</c:v>
                </c:pt>
                <c:pt idx="34">
                  <c:v>116.30426588626599</c:v>
                </c:pt>
                <c:pt idx="35">
                  <c:v>115.85316144054499</c:v>
                </c:pt>
                <c:pt idx="36">
                  <c:v>115.59781602818801</c:v>
                </c:pt>
                <c:pt idx="37">
                  <c:v>115.55207723299399</c:v>
                </c:pt>
                <c:pt idx="38">
                  <c:v>115.436700742436</c:v>
                </c:pt>
                <c:pt idx="39">
                  <c:v>115.169170322504</c:v>
                </c:pt>
                <c:pt idx="40">
                  <c:v>114.765346940344</c:v>
                </c:pt>
                <c:pt idx="41">
                  <c:v>114.335853709048</c:v>
                </c:pt>
                <c:pt idx="42">
                  <c:v>113.966491609841</c:v>
                </c:pt>
                <c:pt idx="43">
                  <c:v>113.724875440744</c:v>
                </c:pt>
                <c:pt idx="44">
                  <c:v>113.686231985536</c:v>
                </c:pt>
                <c:pt idx="45">
                  <c:v>113.93939963956601</c:v>
                </c:pt>
                <c:pt idx="46">
                  <c:v>114.477958883512</c:v>
                </c:pt>
                <c:pt idx="47">
                  <c:v>115.068912659543</c:v>
                </c:pt>
                <c:pt idx="48">
                  <c:v>115.51911455815799</c:v>
                </c:pt>
                <c:pt idx="49">
                  <c:v>115.777349756147</c:v>
                </c:pt>
                <c:pt idx="50">
                  <c:v>115.88099610822201</c:v>
                </c:pt>
                <c:pt idx="51">
                  <c:v>115.889233390413</c:v>
                </c:pt>
                <c:pt idx="52">
                  <c:v>115.883954550319</c:v>
                </c:pt>
                <c:pt idx="53">
                  <c:v>115.991140891208</c:v>
                </c:pt>
                <c:pt idx="54">
                  <c:v>116.236642897275</c:v>
                </c:pt>
                <c:pt idx="55">
                  <c:v>116.619541863281</c:v>
                </c:pt>
                <c:pt idx="56">
                  <c:v>117.04243904176001</c:v>
                </c:pt>
                <c:pt idx="57">
                  <c:v>117.382632277685</c:v>
                </c:pt>
                <c:pt idx="58">
                  <c:v>117.578017385317</c:v>
                </c:pt>
                <c:pt idx="59">
                  <c:v>117.660018975856</c:v>
                </c:pt>
                <c:pt idx="60">
                  <c:v>117.60049715637599</c:v>
                </c:pt>
                <c:pt idx="61">
                  <c:v>117.44753137968701</c:v>
                </c:pt>
                <c:pt idx="62">
                  <c:v>117.340748143884</c:v>
                </c:pt>
                <c:pt idx="63">
                  <c:v>117.341740828121</c:v>
                </c:pt>
                <c:pt idx="64">
                  <c:v>117.46915320229</c:v>
                </c:pt>
                <c:pt idx="65">
                  <c:v>117.67070228708801</c:v>
                </c:pt>
                <c:pt idx="66">
                  <c:v>117.770992326206</c:v>
                </c:pt>
                <c:pt idx="67">
                  <c:v>117.60302314974901</c:v>
                </c:pt>
                <c:pt idx="68">
                  <c:v>117.22676954278801</c:v>
                </c:pt>
                <c:pt idx="69">
                  <c:v>116.815919863413</c:v>
                </c:pt>
                <c:pt idx="70">
                  <c:v>116.574135604014</c:v>
                </c:pt>
                <c:pt idx="71">
                  <c:v>116.62900185024201</c:v>
                </c:pt>
                <c:pt idx="72">
                  <c:v>117.00099942584001</c:v>
                </c:pt>
                <c:pt idx="73">
                  <c:v>117.494084629401</c:v>
                </c:pt>
                <c:pt idx="74">
                  <c:v>117.90386903759401</c:v>
                </c:pt>
                <c:pt idx="75">
                  <c:v>118.152283984562</c:v>
                </c:pt>
                <c:pt idx="76">
                  <c:v>118.18853577604</c:v>
                </c:pt>
                <c:pt idx="77">
                  <c:v>118.02468238689499</c:v>
                </c:pt>
                <c:pt idx="78">
                  <c:v>117.75858150188</c:v>
                </c:pt>
                <c:pt idx="79">
                  <c:v>117.331628515354</c:v>
                </c:pt>
                <c:pt idx="80">
                  <c:v>116.59752622044201</c:v>
                </c:pt>
                <c:pt idx="81">
                  <c:v>115.526500706142</c:v>
                </c:pt>
                <c:pt idx="82">
                  <c:v>114.265441838624</c:v>
                </c:pt>
                <c:pt idx="83">
                  <c:v>112.995505028002</c:v>
                </c:pt>
                <c:pt idx="84">
                  <c:v>111.910274631066</c:v>
                </c:pt>
                <c:pt idx="85">
                  <c:v>111.05032893607</c:v>
                </c:pt>
                <c:pt idx="86">
                  <c:v>110.355203115888</c:v>
                </c:pt>
                <c:pt idx="87">
                  <c:v>109.630551816512</c:v>
                </c:pt>
                <c:pt idx="88">
                  <c:v>108.851216704564</c:v>
                </c:pt>
                <c:pt idx="89">
                  <c:v>108.104447615456</c:v>
                </c:pt>
                <c:pt idx="90">
                  <c:v>107.58686629401301</c:v>
                </c:pt>
                <c:pt idx="91">
                  <c:v>107.573293459515</c:v>
                </c:pt>
                <c:pt idx="92">
                  <c:v>108.204470305527</c:v>
                </c:pt>
                <c:pt idx="93">
                  <c:v>109.38917237492601</c:v>
                </c:pt>
                <c:pt idx="94">
                  <c:v>110.80401449771399</c:v>
                </c:pt>
                <c:pt idx="95">
                  <c:v>112.085690276921</c:v>
                </c:pt>
                <c:pt idx="96">
                  <c:v>112.90068417514399</c:v>
                </c:pt>
                <c:pt idx="97">
                  <c:v>113.17946555249701</c:v>
                </c:pt>
                <c:pt idx="98">
                  <c:v>113.02822906831101</c:v>
                </c:pt>
                <c:pt idx="99">
                  <c:v>112.65553428458701</c:v>
                </c:pt>
                <c:pt idx="100">
                  <c:v>112.264616001218</c:v>
                </c:pt>
                <c:pt idx="101">
                  <c:v>111.966987533153</c:v>
                </c:pt>
                <c:pt idx="102">
                  <c:v>111.816810282265</c:v>
                </c:pt>
              </c:numCache>
            </c:numRef>
          </c:val>
          <c:smooth val="0"/>
          <c:extLst>
            <c:ext xmlns:c16="http://schemas.microsoft.com/office/drawing/2014/chart" uri="{C3380CC4-5D6E-409C-BE32-E72D297353CC}">
              <c16:uniqueId val="{00000013-989E-410F-A49C-FD6FA6DFED56}"/>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min val="80"/>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8A67-4E78-93E1-130492B4A368}"/>
              </c:ext>
            </c:extLst>
          </c:dPt>
          <c:dPt>
            <c:idx val="1"/>
            <c:invertIfNegative val="0"/>
            <c:bubble3D val="0"/>
            <c:spPr>
              <a:solidFill>
                <a:srgbClr val="7C878E"/>
              </a:solidFill>
              <a:ln>
                <a:noFill/>
              </a:ln>
              <a:effectLst/>
            </c:spPr>
            <c:extLst>
              <c:ext xmlns:c16="http://schemas.microsoft.com/office/drawing/2014/chart" uri="{C3380CC4-5D6E-409C-BE32-E72D297353CC}">
                <c16:uniqueId val="{00000003-8A67-4E78-93E1-130492B4A368}"/>
              </c:ext>
            </c:extLst>
          </c:dPt>
          <c:dPt>
            <c:idx val="2"/>
            <c:invertIfNegative val="0"/>
            <c:bubble3D val="0"/>
            <c:spPr>
              <a:solidFill>
                <a:srgbClr val="7C878E"/>
              </a:solidFill>
              <a:ln>
                <a:noFill/>
              </a:ln>
              <a:effectLst/>
            </c:spPr>
            <c:extLst>
              <c:ext xmlns:c16="http://schemas.microsoft.com/office/drawing/2014/chart" uri="{C3380CC4-5D6E-409C-BE32-E72D297353CC}">
                <c16:uniqueId val="{00000005-8A67-4E78-93E1-130492B4A368}"/>
              </c:ext>
            </c:extLst>
          </c:dPt>
          <c:dPt>
            <c:idx val="3"/>
            <c:invertIfNegative val="0"/>
            <c:bubble3D val="0"/>
            <c:spPr>
              <a:solidFill>
                <a:srgbClr val="7C878E"/>
              </a:solidFill>
              <a:ln>
                <a:noFill/>
              </a:ln>
              <a:effectLst/>
            </c:spPr>
            <c:extLst>
              <c:ext xmlns:c16="http://schemas.microsoft.com/office/drawing/2014/chart" uri="{C3380CC4-5D6E-409C-BE32-E72D297353CC}">
                <c16:uniqueId val="{00000007-8A67-4E78-93E1-130492B4A368}"/>
              </c:ext>
            </c:extLst>
          </c:dPt>
          <c:dPt>
            <c:idx val="4"/>
            <c:invertIfNegative val="0"/>
            <c:bubble3D val="0"/>
            <c:spPr>
              <a:solidFill>
                <a:srgbClr val="7C878E"/>
              </a:solidFill>
              <a:ln>
                <a:noFill/>
              </a:ln>
              <a:effectLst/>
            </c:spPr>
            <c:extLst>
              <c:ext xmlns:c16="http://schemas.microsoft.com/office/drawing/2014/chart" uri="{C3380CC4-5D6E-409C-BE32-E72D297353CC}">
                <c16:uniqueId val="{00000009-8A67-4E78-93E1-130492B4A368}"/>
              </c:ext>
            </c:extLst>
          </c:dPt>
          <c:dPt>
            <c:idx val="5"/>
            <c:invertIfNegative val="0"/>
            <c:bubble3D val="0"/>
            <c:spPr>
              <a:solidFill>
                <a:srgbClr val="7C878E"/>
              </a:solidFill>
              <a:ln>
                <a:noFill/>
              </a:ln>
              <a:effectLst/>
            </c:spPr>
            <c:extLst>
              <c:ext xmlns:c16="http://schemas.microsoft.com/office/drawing/2014/chart" uri="{C3380CC4-5D6E-409C-BE32-E72D297353CC}">
                <c16:uniqueId val="{0000000B-8A67-4E78-93E1-130492B4A368}"/>
              </c:ext>
            </c:extLst>
          </c:dPt>
          <c:dPt>
            <c:idx val="6"/>
            <c:invertIfNegative val="0"/>
            <c:bubble3D val="0"/>
            <c:spPr>
              <a:solidFill>
                <a:srgbClr val="7C878E"/>
              </a:solidFill>
              <a:ln>
                <a:noFill/>
              </a:ln>
              <a:effectLst/>
            </c:spPr>
            <c:extLst>
              <c:ext xmlns:c16="http://schemas.microsoft.com/office/drawing/2014/chart" uri="{C3380CC4-5D6E-409C-BE32-E72D297353CC}">
                <c16:uniqueId val="{0000000D-8A67-4E78-93E1-130492B4A368}"/>
              </c:ext>
            </c:extLst>
          </c:dPt>
          <c:dPt>
            <c:idx val="7"/>
            <c:invertIfNegative val="0"/>
            <c:bubble3D val="0"/>
            <c:spPr>
              <a:solidFill>
                <a:srgbClr val="7C878E"/>
              </a:solidFill>
              <a:ln>
                <a:noFill/>
              </a:ln>
              <a:effectLst/>
            </c:spPr>
            <c:extLst>
              <c:ext xmlns:c16="http://schemas.microsoft.com/office/drawing/2014/chart" uri="{C3380CC4-5D6E-409C-BE32-E72D297353CC}">
                <c16:uniqueId val="{0000000F-8A67-4E78-93E1-130492B4A368}"/>
              </c:ext>
            </c:extLst>
          </c:dPt>
          <c:dPt>
            <c:idx val="8"/>
            <c:invertIfNegative val="0"/>
            <c:bubble3D val="0"/>
            <c:spPr>
              <a:solidFill>
                <a:srgbClr val="7C878E"/>
              </a:solidFill>
              <a:ln>
                <a:noFill/>
              </a:ln>
              <a:effectLst/>
            </c:spPr>
            <c:extLst>
              <c:ext xmlns:c16="http://schemas.microsoft.com/office/drawing/2014/chart" uri="{C3380CC4-5D6E-409C-BE32-E72D297353CC}">
                <c16:uniqueId val="{00000011-8A67-4E78-93E1-130492B4A368}"/>
              </c:ext>
            </c:extLst>
          </c:dPt>
          <c:dPt>
            <c:idx val="9"/>
            <c:invertIfNegative val="0"/>
            <c:bubble3D val="0"/>
            <c:spPr>
              <a:solidFill>
                <a:srgbClr val="FBBB27"/>
              </a:solidFill>
              <a:ln>
                <a:noFill/>
              </a:ln>
              <a:effectLst/>
            </c:spPr>
            <c:extLst>
              <c:ext xmlns:c16="http://schemas.microsoft.com/office/drawing/2014/chart" uri="{C3380CC4-5D6E-409C-BE32-E72D297353CC}">
                <c16:uniqueId val="{00000013-8A67-4E78-93E1-130492B4A368}"/>
              </c:ext>
            </c:extLst>
          </c:dPt>
          <c:dPt>
            <c:idx val="10"/>
            <c:invertIfNegative val="0"/>
            <c:bubble3D val="0"/>
            <c:spPr>
              <a:solidFill>
                <a:srgbClr val="7C878E"/>
              </a:solidFill>
              <a:ln>
                <a:noFill/>
              </a:ln>
              <a:effectLst/>
            </c:spPr>
            <c:extLst>
              <c:ext xmlns:c16="http://schemas.microsoft.com/office/drawing/2014/chart" uri="{C3380CC4-5D6E-409C-BE32-E72D297353CC}">
                <c16:uniqueId val="{00000015-8A67-4E78-93E1-130492B4A368}"/>
              </c:ext>
            </c:extLst>
          </c:dPt>
          <c:dPt>
            <c:idx val="11"/>
            <c:invertIfNegative val="0"/>
            <c:bubble3D val="0"/>
            <c:spPr>
              <a:solidFill>
                <a:srgbClr val="7C878E"/>
              </a:solidFill>
              <a:ln>
                <a:noFill/>
              </a:ln>
              <a:effectLst/>
            </c:spPr>
            <c:extLst>
              <c:ext xmlns:c16="http://schemas.microsoft.com/office/drawing/2014/chart" uri="{C3380CC4-5D6E-409C-BE32-E72D297353CC}">
                <c16:uniqueId val="{00000017-8A67-4E78-93E1-130492B4A368}"/>
              </c:ext>
            </c:extLst>
          </c:dPt>
          <c:dPt>
            <c:idx val="12"/>
            <c:invertIfNegative val="0"/>
            <c:bubble3D val="0"/>
            <c:spPr>
              <a:solidFill>
                <a:srgbClr val="7C878E"/>
              </a:solidFill>
              <a:ln>
                <a:noFill/>
              </a:ln>
              <a:effectLst/>
            </c:spPr>
            <c:extLst>
              <c:ext xmlns:c16="http://schemas.microsoft.com/office/drawing/2014/chart" uri="{C3380CC4-5D6E-409C-BE32-E72D297353CC}">
                <c16:uniqueId val="{00000019-8A67-4E78-93E1-130492B4A368}"/>
              </c:ext>
            </c:extLst>
          </c:dPt>
          <c:dPt>
            <c:idx val="13"/>
            <c:invertIfNegative val="0"/>
            <c:bubble3D val="0"/>
            <c:spPr>
              <a:solidFill>
                <a:srgbClr val="7C878E"/>
              </a:solidFill>
              <a:ln>
                <a:noFill/>
              </a:ln>
              <a:effectLst/>
            </c:spPr>
            <c:extLst>
              <c:ext xmlns:c16="http://schemas.microsoft.com/office/drawing/2014/chart" uri="{C3380CC4-5D6E-409C-BE32-E72D297353CC}">
                <c16:uniqueId val="{0000001B-8A67-4E78-93E1-130492B4A368}"/>
              </c:ext>
            </c:extLst>
          </c:dPt>
          <c:dPt>
            <c:idx val="14"/>
            <c:invertIfNegative val="0"/>
            <c:bubble3D val="0"/>
            <c:spPr>
              <a:solidFill>
                <a:srgbClr val="7C878E"/>
              </a:solidFill>
              <a:ln>
                <a:noFill/>
              </a:ln>
              <a:effectLst/>
            </c:spPr>
            <c:extLst>
              <c:ext xmlns:c16="http://schemas.microsoft.com/office/drawing/2014/chart" uri="{C3380CC4-5D6E-409C-BE32-E72D297353CC}">
                <c16:uniqueId val="{0000001D-8A67-4E78-93E1-130492B4A368}"/>
              </c:ext>
            </c:extLst>
          </c:dPt>
          <c:dPt>
            <c:idx val="15"/>
            <c:invertIfNegative val="0"/>
            <c:bubble3D val="0"/>
            <c:spPr>
              <a:solidFill>
                <a:srgbClr val="7C878E"/>
              </a:solidFill>
              <a:ln>
                <a:noFill/>
              </a:ln>
              <a:effectLst/>
            </c:spPr>
            <c:extLst>
              <c:ext xmlns:c16="http://schemas.microsoft.com/office/drawing/2014/chart" uri="{C3380CC4-5D6E-409C-BE32-E72D297353CC}">
                <c16:uniqueId val="{0000001F-8A67-4E78-93E1-130492B4A368}"/>
              </c:ext>
            </c:extLst>
          </c:dPt>
          <c:dPt>
            <c:idx val="16"/>
            <c:invertIfNegative val="0"/>
            <c:bubble3D val="0"/>
            <c:spPr>
              <a:solidFill>
                <a:srgbClr val="7C878E"/>
              </a:solidFill>
              <a:ln>
                <a:noFill/>
              </a:ln>
              <a:effectLst/>
            </c:spPr>
            <c:extLst>
              <c:ext xmlns:c16="http://schemas.microsoft.com/office/drawing/2014/chart" uri="{C3380CC4-5D6E-409C-BE32-E72D297353CC}">
                <c16:uniqueId val="{00000021-8A67-4E78-93E1-130492B4A368}"/>
              </c:ext>
            </c:extLst>
          </c:dPt>
          <c:dPt>
            <c:idx val="17"/>
            <c:invertIfNegative val="0"/>
            <c:bubble3D val="0"/>
            <c:spPr>
              <a:solidFill>
                <a:srgbClr val="95682B"/>
              </a:solidFill>
              <a:ln>
                <a:noFill/>
              </a:ln>
              <a:effectLst/>
            </c:spPr>
            <c:extLst>
              <c:ext xmlns:c16="http://schemas.microsoft.com/office/drawing/2014/chart" uri="{C3380CC4-5D6E-409C-BE32-E72D297353CC}">
                <c16:uniqueId val="{00000023-8A67-4E78-93E1-130492B4A368}"/>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'F99'!$A$6:$A$38</c:f>
              <c:strCache>
                <c:ptCount val="33"/>
                <c:pt idx="0">
                  <c:v>Michoacán</c:v>
                </c:pt>
                <c:pt idx="1">
                  <c:v>Baja California Sur</c:v>
                </c:pt>
                <c:pt idx="2">
                  <c:v>Aguascalientes</c:v>
                </c:pt>
                <c:pt idx="3">
                  <c:v>Sonora</c:v>
                </c:pt>
                <c:pt idx="4">
                  <c:v>San Luis Potosí</c:v>
                </c:pt>
                <c:pt idx="5">
                  <c:v>Puebla</c:v>
                </c:pt>
                <c:pt idx="6">
                  <c:v>Campeche</c:v>
                </c:pt>
                <c:pt idx="7">
                  <c:v>Colima</c:v>
                </c:pt>
                <c:pt idx="8">
                  <c:v>Tamaulipas</c:v>
                </c:pt>
                <c:pt idx="9">
                  <c:v>Jalisco</c:v>
                </c:pt>
                <c:pt idx="10">
                  <c:v>Zacatecas</c:v>
                </c:pt>
                <c:pt idx="11">
                  <c:v>Guanajuato</c:v>
                </c:pt>
                <c:pt idx="12">
                  <c:v>Guerrero</c:v>
                </c:pt>
                <c:pt idx="13">
                  <c:v>Querétaro</c:v>
                </c:pt>
                <c:pt idx="14">
                  <c:v>Sinaloa</c:v>
                </c:pt>
                <c:pt idx="15">
                  <c:v>Coahuila</c:v>
                </c:pt>
                <c:pt idx="16">
                  <c:v>Chihuahua</c:v>
                </c:pt>
                <c:pt idx="17">
                  <c:v>Nacional</c:v>
                </c:pt>
                <c:pt idx="18">
                  <c:v>Veracruz</c:v>
                </c:pt>
                <c:pt idx="19">
                  <c:v>Morelos</c:v>
                </c:pt>
                <c:pt idx="20">
                  <c:v>Durango</c:v>
                </c:pt>
                <c:pt idx="21">
                  <c:v>Tlaxcala</c:v>
                </c:pt>
                <c:pt idx="22">
                  <c:v>Hidalgo</c:v>
                </c:pt>
                <c:pt idx="23">
                  <c:v>Baja California</c:v>
                </c:pt>
                <c:pt idx="24">
                  <c:v>Nuevo León</c:v>
                </c:pt>
                <c:pt idx="25">
                  <c:v>Nayarit</c:v>
                </c:pt>
                <c:pt idx="26">
                  <c:v>Yucatán</c:v>
                </c:pt>
                <c:pt idx="27">
                  <c:v>Ciudad de México</c:v>
                </c:pt>
                <c:pt idx="28">
                  <c:v>Tabasco</c:v>
                </c:pt>
                <c:pt idx="29">
                  <c:v>Chiapas</c:v>
                </c:pt>
                <c:pt idx="30">
                  <c:v>Estado de México</c:v>
                </c:pt>
                <c:pt idx="31">
                  <c:v>Quintana Roo</c:v>
                </c:pt>
                <c:pt idx="32">
                  <c:v>Oaxaca</c:v>
                </c:pt>
              </c:strCache>
            </c:strRef>
          </c:cat>
          <c:val>
            <c:numRef>
              <c:f>'F99'!$B$6:$B$38</c:f>
              <c:numCache>
                <c:formatCode>0.0</c:formatCode>
                <c:ptCount val="33"/>
                <c:pt idx="0">
                  <c:v>-8.5696677442719995</c:v>
                </c:pt>
                <c:pt idx="1">
                  <c:v>-7.8021034185899998</c:v>
                </c:pt>
                <c:pt idx="2">
                  <c:v>-5.3466133300010004</c:v>
                </c:pt>
                <c:pt idx="3">
                  <c:v>-4.9896100711200004</c:v>
                </c:pt>
                <c:pt idx="4">
                  <c:v>-4.230931005845</c:v>
                </c:pt>
                <c:pt idx="5">
                  <c:v>-2.5644348235160002</c:v>
                </c:pt>
                <c:pt idx="6">
                  <c:v>-4.6306766588000002E-2</c:v>
                </c:pt>
                <c:pt idx="7">
                  <c:v>5.1159593878920004</c:v>
                </c:pt>
                <c:pt idx="8">
                  <c:v>5.1738091281159999</c:v>
                </c:pt>
                <c:pt idx="9">
                  <c:v>5.6203731020139998</c:v>
                </c:pt>
                <c:pt idx="10">
                  <c:v>5.6582919260680002</c:v>
                </c:pt>
                <c:pt idx="11">
                  <c:v>5.6619268126659996</c:v>
                </c:pt>
                <c:pt idx="12">
                  <c:v>5.9641014931819996</c:v>
                </c:pt>
                <c:pt idx="13">
                  <c:v>6.0691808659520001</c:v>
                </c:pt>
                <c:pt idx="14">
                  <c:v>6.7158704517550003</c:v>
                </c:pt>
                <c:pt idx="15">
                  <c:v>7.5428142599749997</c:v>
                </c:pt>
                <c:pt idx="16">
                  <c:v>7.8625194240559999</c:v>
                </c:pt>
                <c:pt idx="17">
                  <c:v>8.0658730481830005</c:v>
                </c:pt>
                <c:pt idx="18">
                  <c:v>8.4215852954939994</c:v>
                </c:pt>
                <c:pt idx="19">
                  <c:v>8.7842295229000005</c:v>
                </c:pt>
                <c:pt idx="20">
                  <c:v>9.8819997180769992</c:v>
                </c:pt>
                <c:pt idx="21">
                  <c:v>11.778172620835001</c:v>
                </c:pt>
                <c:pt idx="22">
                  <c:v>12.929350853353</c:v>
                </c:pt>
                <c:pt idx="23">
                  <c:v>13.000119786331</c:v>
                </c:pt>
                <c:pt idx="24">
                  <c:v>13.877624723197</c:v>
                </c:pt>
                <c:pt idx="25">
                  <c:v>16.050341049738002</c:v>
                </c:pt>
                <c:pt idx="26">
                  <c:v>17.893063250229002</c:v>
                </c:pt>
                <c:pt idx="27">
                  <c:v>17.985631959820001</c:v>
                </c:pt>
                <c:pt idx="28">
                  <c:v>18.556586840762002</c:v>
                </c:pt>
                <c:pt idx="29">
                  <c:v>18.907891811172</c:v>
                </c:pt>
                <c:pt idx="30">
                  <c:v>20.336948796441</c:v>
                </c:pt>
                <c:pt idx="31">
                  <c:v>21.909945453896999</c:v>
                </c:pt>
                <c:pt idx="32">
                  <c:v>34.577329246509002</c:v>
                </c:pt>
              </c:numCache>
            </c:numRef>
          </c:val>
          <c:extLst>
            <c:ext xmlns:c16="http://schemas.microsoft.com/office/drawing/2014/chart" uri="{C3380CC4-5D6E-409C-BE32-E72D297353CC}">
              <c16:uniqueId val="{00000024-8A67-4E78-93E1-130492B4A368}"/>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D18B-493E-BF76-93E74D04EA06}"/>
              </c:ext>
            </c:extLst>
          </c:dPt>
          <c:dPt>
            <c:idx val="1"/>
            <c:invertIfNegative val="0"/>
            <c:bubble3D val="0"/>
            <c:spPr>
              <a:solidFill>
                <a:srgbClr val="7C878E"/>
              </a:solidFill>
              <a:ln>
                <a:noFill/>
              </a:ln>
              <a:effectLst/>
            </c:spPr>
            <c:extLst>
              <c:ext xmlns:c16="http://schemas.microsoft.com/office/drawing/2014/chart" uri="{C3380CC4-5D6E-409C-BE32-E72D297353CC}">
                <c16:uniqueId val="{00000003-D18B-493E-BF76-93E74D04EA06}"/>
              </c:ext>
            </c:extLst>
          </c:dPt>
          <c:dPt>
            <c:idx val="2"/>
            <c:invertIfNegative val="0"/>
            <c:bubble3D val="0"/>
            <c:spPr>
              <a:solidFill>
                <a:srgbClr val="7C878E"/>
              </a:solidFill>
              <a:ln>
                <a:noFill/>
              </a:ln>
              <a:effectLst/>
            </c:spPr>
            <c:extLst>
              <c:ext xmlns:c16="http://schemas.microsoft.com/office/drawing/2014/chart" uri="{C3380CC4-5D6E-409C-BE32-E72D297353CC}">
                <c16:uniqueId val="{00000005-D18B-493E-BF76-93E74D04EA06}"/>
              </c:ext>
            </c:extLst>
          </c:dPt>
          <c:dPt>
            <c:idx val="3"/>
            <c:invertIfNegative val="0"/>
            <c:bubble3D val="0"/>
            <c:spPr>
              <a:solidFill>
                <a:srgbClr val="7C878E"/>
              </a:solidFill>
              <a:ln>
                <a:noFill/>
              </a:ln>
              <a:effectLst/>
            </c:spPr>
            <c:extLst>
              <c:ext xmlns:c16="http://schemas.microsoft.com/office/drawing/2014/chart" uri="{C3380CC4-5D6E-409C-BE32-E72D297353CC}">
                <c16:uniqueId val="{00000007-D18B-493E-BF76-93E74D04EA06}"/>
              </c:ext>
            </c:extLst>
          </c:dPt>
          <c:dPt>
            <c:idx val="4"/>
            <c:invertIfNegative val="0"/>
            <c:bubble3D val="0"/>
            <c:spPr>
              <a:solidFill>
                <a:srgbClr val="7C878E"/>
              </a:solidFill>
              <a:ln>
                <a:noFill/>
              </a:ln>
              <a:effectLst/>
            </c:spPr>
            <c:extLst>
              <c:ext xmlns:c16="http://schemas.microsoft.com/office/drawing/2014/chart" uri="{C3380CC4-5D6E-409C-BE32-E72D297353CC}">
                <c16:uniqueId val="{00000009-D18B-493E-BF76-93E74D04EA06}"/>
              </c:ext>
            </c:extLst>
          </c:dPt>
          <c:dPt>
            <c:idx val="5"/>
            <c:invertIfNegative val="0"/>
            <c:bubble3D val="0"/>
            <c:spPr>
              <a:solidFill>
                <a:srgbClr val="7C878E"/>
              </a:solidFill>
              <a:ln>
                <a:noFill/>
              </a:ln>
              <a:effectLst/>
            </c:spPr>
            <c:extLst>
              <c:ext xmlns:c16="http://schemas.microsoft.com/office/drawing/2014/chart" uri="{C3380CC4-5D6E-409C-BE32-E72D297353CC}">
                <c16:uniqueId val="{0000000B-D18B-493E-BF76-93E74D04EA06}"/>
              </c:ext>
            </c:extLst>
          </c:dPt>
          <c:dPt>
            <c:idx val="6"/>
            <c:invertIfNegative val="0"/>
            <c:bubble3D val="0"/>
            <c:spPr>
              <a:solidFill>
                <a:srgbClr val="7C878E"/>
              </a:solidFill>
              <a:ln>
                <a:noFill/>
              </a:ln>
              <a:effectLst/>
            </c:spPr>
            <c:extLst>
              <c:ext xmlns:c16="http://schemas.microsoft.com/office/drawing/2014/chart" uri="{C3380CC4-5D6E-409C-BE32-E72D297353CC}">
                <c16:uniqueId val="{0000000D-D18B-493E-BF76-93E74D04EA06}"/>
              </c:ext>
            </c:extLst>
          </c:dPt>
          <c:dPt>
            <c:idx val="7"/>
            <c:invertIfNegative val="0"/>
            <c:bubble3D val="0"/>
            <c:spPr>
              <a:solidFill>
                <a:srgbClr val="7C878E"/>
              </a:solidFill>
              <a:ln>
                <a:noFill/>
              </a:ln>
              <a:effectLst/>
            </c:spPr>
            <c:extLst>
              <c:ext xmlns:c16="http://schemas.microsoft.com/office/drawing/2014/chart" uri="{C3380CC4-5D6E-409C-BE32-E72D297353CC}">
                <c16:uniqueId val="{0000000F-D18B-493E-BF76-93E74D04EA06}"/>
              </c:ext>
            </c:extLst>
          </c:dPt>
          <c:dPt>
            <c:idx val="8"/>
            <c:invertIfNegative val="0"/>
            <c:bubble3D val="0"/>
            <c:spPr>
              <a:solidFill>
                <a:srgbClr val="7C878E"/>
              </a:solidFill>
              <a:ln>
                <a:noFill/>
              </a:ln>
              <a:effectLst/>
            </c:spPr>
            <c:extLst>
              <c:ext xmlns:c16="http://schemas.microsoft.com/office/drawing/2014/chart" uri="{C3380CC4-5D6E-409C-BE32-E72D297353CC}">
                <c16:uniqueId val="{00000011-D18B-493E-BF76-93E74D04EA06}"/>
              </c:ext>
            </c:extLst>
          </c:dPt>
          <c:dPt>
            <c:idx val="9"/>
            <c:invertIfNegative val="0"/>
            <c:bubble3D val="0"/>
            <c:spPr>
              <a:solidFill>
                <a:srgbClr val="7C878E"/>
              </a:solidFill>
              <a:ln>
                <a:noFill/>
              </a:ln>
              <a:effectLst/>
            </c:spPr>
            <c:extLst>
              <c:ext xmlns:c16="http://schemas.microsoft.com/office/drawing/2014/chart" uri="{C3380CC4-5D6E-409C-BE32-E72D297353CC}">
                <c16:uniqueId val="{00000013-D18B-493E-BF76-93E74D04EA06}"/>
              </c:ext>
            </c:extLst>
          </c:dPt>
          <c:dPt>
            <c:idx val="10"/>
            <c:invertIfNegative val="0"/>
            <c:bubble3D val="0"/>
            <c:spPr>
              <a:solidFill>
                <a:srgbClr val="7C878E"/>
              </a:solidFill>
              <a:ln>
                <a:noFill/>
              </a:ln>
              <a:effectLst/>
            </c:spPr>
            <c:extLst>
              <c:ext xmlns:c16="http://schemas.microsoft.com/office/drawing/2014/chart" uri="{C3380CC4-5D6E-409C-BE32-E72D297353CC}">
                <c16:uniqueId val="{00000015-D18B-493E-BF76-93E74D04EA06}"/>
              </c:ext>
            </c:extLst>
          </c:dPt>
          <c:dPt>
            <c:idx val="11"/>
            <c:invertIfNegative val="0"/>
            <c:bubble3D val="0"/>
            <c:spPr>
              <a:solidFill>
                <a:srgbClr val="7C878E"/>
              </a:solidFill>
              <a:ln>
                <a:noFill/>
              </a:ln>
              <a:effectLst/>
            </c:spPr>
            <c:extLst>
              <c:ext xmlns:c16="http://schemas.microsoft.com/office/drawing/2014/chart" uri="{C3380CC4-5D6E-409C-BE32-E72D297353CC}">
                <c16:uniqueId val="{00000017-D18B-493E-BF76-93E74D04EA06}"/>
              </c:ext>
            </c:extLst>
          </c:dPt>
          <c:dPt>
            <c:idx val="12"/>
            <c:invertIfNegative val="0"/>
            <c:bubble3D val="0"/>
            <c:spPr>
              <a:solidFill>
                <a:srgbClr val="7C878E"/>
              </a:solidFill>
              <a:ln>
                <a:noFill/>
              </a:ln>
              <a:effectLst/>
            </c:spPr>
            <c:extLst>
              <c:ext xmlns:c16="http://schemas.microsoft.com/office/drawing/2014/chart" uri="{C3380CC4-5D6E-409C-BE32-E72D297353CC}">
                <c16:uniqueId val="{00000019-D18B-493E-BF76-93E74D04EA06}"/>
              </c:ext>
            </c:extLst>
          </c:dPt>
          <c:dPt>
            <c:idx val="13"/>
            <c:invertIfNegative val="0"/>
            <c:bubble3D val="0"/>
            <c:spPr>
              <a:solidFill>
                <a:srgbClr val="7C878E"/>
              </a:solidFill>
              <a:ln>
                <a:noFill/>
              </a:ln>
              <a:effectLst/>
            </c:spPr>
            <c:extLst>
              <c:ext xmlns:c16="http://schemas.microsoft.com/office/drawing/2014/chart" uri="{C3380CC4-5D6E-409C-BE32-E72D297353CC}">
                <c16:uniqueId val="{0000001B-D18B-493E-BF76-93E74D04EA06}"/>
              </c:ext>
            </c:extLst>
          </c:dPt>
          <c:dPt>
            <c:idx val="14"/>
            <c:invertIfNegative val="0"/>
            <c:bubble3D val="0"/>
            <c:spPr>
              <a:solidFill>
                <a:srgbClr val="7C878E"/>
              </a:solidFill>
              <a:ln>
                <a:noFill/>
              </a:ln>
              <a:effectLst/>
            </c:spPr>
            <c:extLst>
              <c:ext xmlns:c16="http://schemas.microsoft.com/office/drawing/2014/chart" uri="{C3380CC4-5D6E-409C-BE32-E72D297353CC}">
                <c16:uniqueId val="{0000001D-D18B-493E-BF76-93E74D04EA06}"/>
              </c:ext>
            </c:extLst>
          </c:dPt>
          <c:dPt>
            <c:idx val="15"/>
            <c:invertIfNegative val="0"/>
            <c:bubble3D val="0"/>
            <c:spPr>
              <a:solidFill>
                <a:srgbClr val="7C878E"/>
              </a:solidFill>
              <a:ln>
                <a:noFill/>
              </a:ln>
              <a:effectLst/>
            </c:spPr>
            <c:extLst>
              <c:ext xmlns:c16="http://schemas.microsoft.com/office/drawing/2014/chart" uri="{C3380CC4-5D6E-409C-BE32-E72D297353CC}">
                <c16:uniqueId val="{0000001F-D18B-493E-BF76-93E74D04EA06}"/>
              </c:ext>
            </c:extLst>
          </c:dPt>
          <c:dPt>
            <c:idx val="16"/>
            <c:invertIfNegative val="0"/>
            <c:bubble3D val="0"/>
            <c:spPr>
              <a:solidFill>
                <a:srgbClr val="7C878E"/>
              </a:solidFill>
              <a:ln>
                <a:noFill/>
              </a:ln>
              <a:effectLst/>
            </c:spPr>
            <c:extLst>
              <c:ext xmlns:c16="http://schemas.microsoft.com/office/drawing/2014/chart" uri="{C3380CC4-5D6E-409C-BE32-E72D297353CC}">
                <c16:uniqueId val="{00000021-D18B-493E-BF76-93E74D04EA06}"/>
              </c:ext>
            </c:extLst>
          </c:dPt>
          <c:dPt>
            <c:idx val="17"/>
            <c:invertIfNegative val="0"/>
            <c:bubble3D val="0"/>
            <c:spPr>
              <a:solidFill>
                <a:srgbClr val="95682B"/>
              </a:solidFill>
              <a:ln>
                <a:noFill/>
              </a:ln>
              <a:effectLst/>
            </c:spPr>
            <c:extLst>
              <c:ext xmlns:c16="http://schemas.microsoft.com/office/drawing/2014/chart" uri="{C3380CC4-5D6E-409C-BE32-E72D297353CC}">
                <c16:uniqueId val="{00000023-D18B-493E-BF76-93E74D04EA06}"/>
              </c:ext>
            </c:extLst>
          </c:dPt>
          <c:dPt>
            <c:idx val="23"/>
            <c:invertIfNegative val="0"/>
            <c:bubble3D val="0"/>
            <c:spPr>
              <a:solidFill>
                <a:srgbClr val="FBBB27"/>
              </a:solidFill>
              <a:ln>
                <a:noFill/>
              </a:ln>
              <a:effectLst/>
            </c:spPr>
            <c:extLst>
              <c:ext xmlns:c16="http://schemas.microsoft.com/office/drawing/2014/chart" uri="{C3380CC4-5D6E-409C-BE32-E72D297353CC}">
                <c16:uniqueId val="{00000025-D18B-493E-BF76-93E74D04EA06}"/>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'F100'!$A$6:$A$38</c:f>
              <c:strCache>
                <c:ptCount val="33"/>
                <c:pt idx="0">
                  <c:v>Baja California Sur</c:v>
                </c:pt>
                <c:pt idx="1">
                  <c:v>Coahuila</c:v>
                </c:pt>
                <c:pt idx="2">
                  <c:v>Tamaulipas</c:v>
                </c:pt>
                <c:pt idx="3">
                  <c:v>Zacatecas</c:v>
                </c:pt>
                <c:pt idx="4">
                  <c:v>Campeche</c:v>
                </c:pt>
                <c:pt idx="5">
                  <c:v>Quintana Roo</c:v>
                </c:pt>
                <c:pt idx="6">
                  <c:v>Yucatán</c:v>
                </c:pt>
                <c:pt idx="7">
                  <c:v>Durango</c:v>
                </c:pt>
                <c:pt idx="8">
                  <c:v>Guerrero</c:v>
                </c:pt>
                <c:pt idx="9">
                  <c:v>Michoacán</c:v>
                </c:pt>
                <c:pt idx="10">
                  <c:v>Sinaloa</c:v>
                </c:pt>
                <c:pt idx="11">
                  <c:v>Veracruz</c:v>
                </c:pt>
                <c:pt idx="12">
                  <c:v>Estado de México</c:v>
                </c:pt>
                <c:pt idx="13">
                  <c:v>Nuevo León</c:v>
                </c:pt>
                <c:pt idx="14">
                  <c:v>Querétaro</c:v>
                </c:pt>
                <c:pt idx="15">
                  <c:v>Sonora</c:v>
                </c:pt>
                <c:pt idx="16">
                  <c:v>Chiapas</c:v>
                </c:pt>
                <c:pt idx="17">
                  <c:v>Nacional</c:v>
                </c:pt>
                <c:pt idx="18">
                  <c:v>San Luis Potosí</c:v>
                </c:pt>
                <c:pt idx="19">
                  <c:v>Morelos</c:v>
                </c:pt>
                <c:pt idx="20">
                  <c:v>Ciudad de México</c:v>
                </c:pt>
                <c:pt idx="21">
                  <c:v>Colima</c:v>
                </c:pt>
                <c:pt idx="22">
                  <c:v>Tabasco</c:v>
                </c:pt>
                <c:pt idx="23">
                  <c:v>Jalisco</c:v>
                </c:pt>
                <c:pt idx="24">
                  <c:v>Chihuahua</c:v>
                </c:pt>
                <c:pt idx="25">
                  <c:v>Oaxaca</c:v>
                </c:pt>
                <c:pt idx="26">
                  <c:v>Guanajuato</c:v>
                </c:pt>
                <c:pt idx="27">
                  <c:v>Baja California</c:v>
                </c:pt>
                <c:pt idx="28">
                  <c:v>Hidalgo</c:v>
                </c:pt>
                <c:pt idx="29">
                  <c:v>Aguascalientes</c:v>
                </c:pt>
                <c:pt idx="30">
                  <c:v>Puebla</c:v>
                </c:pt>
                <c:pt idx="31">
                  <c:v>Nayarit</c:v>
                </c:pt>
                <c:pt idx="32">
                  <c:v>Tlaxcala</c:v>
                </c:pt>
              </c:strCache>
            </c:strRef>
          </c:cat>
          <c:val>
            <c:numRef>
              <c:f>'F100'!$B$6:$B$38</c:f>
              <c:numCache>
                <c:formatCode>0.0</c:formatCode>
                <c:ptCount val="33"/>
                <c:pt idx="0">
                  <c:v>-11.965341404750999</c:v>
                </c:pt>
                <c:pt idx="1">
                  <c:v>-2.8191582975639999</c:v>
                </c:pt>
                <c:pt idx="2">
                  <c:v>-0.89403705796900002</c:v>
                </c:pt>
                <c:pt idx="3">
                  <c:v>-0.85386687154200003</c:v>
                </c:pt>
                <c:pt idx="4">
                  <c:v>-0.60886563338800004</c:v>
                </c:pt>
                <c:pt idx="5">
                  <c:v>-0.48117033041700003</c:v>
                </c:pt>
                <c:pt idx="6">
                  <c:v>-0.37428498093200002</c:v>
                </c:pt>
                <c:pt idx="7">
                  <c:v>-0.34648001300199999</c:v>
                </c:pt>
                <c:pt idx="8">
                  <c:v>0.106473535875</c:v>
                </c:pt>
                <c:pt idx="9">
                  <c:v>0.119580403021</c:v>
                </c:pt>
                <c:pt idx="10">
                  <c:v>0.20302133922400001</c:v>
                </c:pt>
                <c:pt idx="11">
                  <c:v>0.39190922654799998</c:v>
                </c:pt>
                <c:pt idx="12">
                  <c:v>0.41630337404599999</c:v>
                </c:pt>
                <c:pt idx="13">
                  <c:v>0.56103003712599997</c:v>
                </c:pt>
                <c:pt idx="14">
                  <c:v>0.63071966012400005</c:v>
                </c:pt>
                <c:pt idx="15">
                  <c:v>0.95365328300300001</c:v>
                </c:pt>
                <c:pt idx="16">
                  <c:v>0.97616938747399995</c:v>
                </c:pt>
                <c:pt idx="17">
                  <c:v>1.1521790587159999</c:v>
                </c:pt>
                <c:pt idx="18">
                  <c:v>1.239603452843</c:v>
                </c:pt>
                <c:pt idx="19">
                  <c:v>1.411651924209</c:v>
                </c:pt>
                <c:pt idx="20">
                  <c:v>1.9285525630389999</c:v>
                </c:pt>
                <c:pt idx="21">
                  <c:v>1.93326473928</c:v>
                </c:pt>
                <c:pt idx="22">
                  <c:v>2.0099934350890001</c:v>
                </c:pt>
                <c:pt idx="23">
                  <c:v>2.6137019153569998</c:v>
                </c:pt>
                <c:pt idx="24">
                  <c:v>2.8094883852039998</c:v>
                </c:pt>
                <c:pt idx="25">
                  <c:v>3.209907555604</c:v>
                </c:pt>
                <c:pt idx="26">
                  <c:v>4.2481076026020004</c:v>
                </c:pt>
                <c:pt idx="27">
                  <c:v>4.3876807915759999</c:v>
                </c:pt>
                <c:pt idx="28">
                  <c:v>4.6267335087559998</c:v>
                </c:pt>
                <c:pt idx="29">
                  <c:v>4.7898936871300002</c:v>
                </c:pt>
                <c:pt idx="30">
                  <c:v>5.0599541280100002</c:v>
                </c:pt>
                <c:pt idx="31">
                  <c:v>5.265925130796</c:v>
                </c:pt>
                <c:pt idx="32">
                  <c:v>9.2189092153820003</c:v>
                </c:pt>
              </c:numCache>
            </c:numRef>
          </c:val>
          <c:extLst>
            <c:ext xmlns:c16="http://schemas.microsoft.com/office/drawing/2014/chart" uri="{C3380CC4-5D6E-409C-BE32-E72D297353CC}">
              <c16:uniqueId val="{00000026-D18B-493E-BF76-93E74D04EA06}"/>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107.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108.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109.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112.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113.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114.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115.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10.xml.rels><?xml version="1.0" encoding="UTF-8" standalone="yes"?>
<Relationships xmlns="http://schemas.openxmlformats.org/package/2006/relationships"><Relationship Id="rId1" Type="http://schemas.openxmlformats.org/officeDocument/2006/relationships/chart" Target="../charts/chart117.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118.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119.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120.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121.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122.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123.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124.xml"/></Relationships>
</file>

<file path=xl/drawings/_rels/drawing118.xml.rels><?xml version="1.0" encoding="UTF-8" standalone="yes"?>
<Relationships xmlns="http://schemas.openxmlformats.org/package/2006/relationships"><Relationship Id="rId1" Type="http://schemas.openxmlformats.org/officeDocument/2006/relationships/chart" Target="../charts/chart125.xml"/></Relationships>
</file>

<file path=xl/drawings/_rels/drawing119.xml.rels><?xml version="1.0" encoding="UTF-8" standalone="yes"?>
<Relationships xmlns="http://schemas.openxmlformats.org/package/2006/relationships"><Relationship Id="rId1" Type="http://schemas.openxmlformats.org/officeDocument/2006/relationships/chart" Target="../charts/chart126.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3.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4.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5.xml.rels><?xml version="1.0" encoding="UTF-8" standalone="yes"?>
<Relationships xmlns="http://schemas.openxmlformats.org/package/2006/relationships"><Relationship Id="rId1" Type="http://schemas.openxmlformats.org/officeDocument/2006/relationships/image" Target="../media/image8.png"/></Relationships>
</file>

<file path=xl/drawings/_rels/drawing126.xml.rels><?xml version="1.0" encoding="UTF-8" standalone="yes"?>
<Relationships xmlns="http://schemas.openxmlformats.org/package/2006/relationships"><Relationship Id="rId1" Type="http://schemas.openxmlformats.org/officeDocument/2006/relationships/image" Target="../media/image9.png"/></Relationships>
</file>

<file path=xl/drawings/_rels/drawing12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2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9.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3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3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32.xml.rels><?xml version="1.0" encoding="UTF-8" standalone="yes"?>
<Relationships xmlns="http://schemas.openxmlformats.org/package/2006/relationships"><Relationship Id="rId1" Type="http://schemas.openxmlformats.org/officeDocument/2006/relationships/chart" Target="../charts/chart127.xml"/></Relationships>
</file>

<file path=xl/drawings/_rels/drawing133.xml.rels><?xml version="1.0" encoding="UTF-8" standalone="yes"?>
<Relationships xmlns="http://schemas.openxmlformats.org/package/2006/relationships"><Relationship Id="rId1" Type="http://schemas.openxmlformats.org/officeDocument/2006/relationships/chart" Target="../charts/chart128.xml"/></Relationships>
</file>

<file path=xl/drawings/_rels/drawing134.xml.rels><?xml version="1.0" encoding="UTF-8" standalone="yes"?>
<Relationships xmlns="http://schemas.openxmlformats.org/package/2006/relationships"><Relationship Id="rId1" Type="http://schemas.openxmlformats.org/officeDocument/2006/relationships/chart" Target="../charts/chart129.xml"/></Relationships>
</file>

<file path=xl/drawings/_rels/drawing135.xml.rels><?xml version="1.0" encoding="UTF-8" standalone="yes"?>
<Relationships xmlns="http://schemas.openxmlformats.org/package/2006/relationships"><Relationship Id="rId1" Type="http://schemas.openxmlformats.org/officeDocument/2006/relationships/chart" Target="../charts/chart130.xml"/></Relationships>
</file>

<file path=xl/drawings/_rels/drawing136.xml.rels><?xml version="1.0" encoding="UTF-8" standalone="yes"?>
<Relationships xmlns="http://schemas.openxmlformats.org/package/2006/relationships"><Relationship Id="rId1" Type="http://schemas.openxmlformats.org/officeDocument/2006/relationships/chart" Target="../charts/chart131.xml"/></Relationships>
</file>

<file path=xl/drawings/_rels/drawing137.xml.rels><?xml version="1.0" encoding="UTF-8" standalone="yes"?>
<Relationships xmlns="http://schemas.openxmlformats.org/package/2006/relationships"><Relationship Id="rId1" Type="http://schemas.openxmlformats.org/officeDocument/2006/relationships/chart" Target="../charts/chart132.xml"/></Relationships>
</file>

<file path=xl/drawings/_rels/drawing138.xml.rels><?xml version="1.0" encoding="UTF-8" standalone="yes"?>
<Relationships xmlns="http://schemas.openxmlformats.org/package/2006/relationships"><Relationship Id="rId1" Type="http://schemas.openxmlformats.org/officeDocument/2006/relationships/chart" Target="../charts/chart133.xml"/></Relationships>
</file>

<file path=xl/drawings/_rels/drawing139.xml.rels><?xml version="1.0" encoding="UTF-8" standalone="yes"?>
<Relationships xmlns="http://schemas.openxmlformats.org/package/2006/relationships"><Relationship Id="rId1" Type="http://schemas.openxmlformats.org/officeDocument/2006/relationships/chart" Target="../charts/chart13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40.xml.rels><?xml version="1.0" encoding="UTF-8" standalone="yes"?>
<Relationships xmlns="http://schemas.openxmlformats.org/package/2006/relationships"><Relationship Id="rId1" Type="http://schemas.openxmlformats.org/officeDocument/2006/relationships/chart" Target="../charts/chart135.xml"/></Relationships>
</file>

<file path=xl/drawings/_rels/drawing141.xml.rels><?xml version="1.0" encoding="UTF-8" standalone="yes"?>
<Relationships xmlns="http://schemas.openxmlformats.org/package/2006/relationships"><Relationship Id="rId1" Type="http://schemas.openxmlformats.org/officeDocument/2006/relationships/chart" Target="../charts/chart136.xml"/></Relationships>
</file>

<file path=xl/drawings/_rels/drawing142.xml.rels><?xml version="1.0" encoding="UTF-8" standalone="yes"?>
<Relationships xmlns="http://schemas.openxmlformats.org/package/2006/relationships"><Relationship Id="rId1" Type="http://schemas.openxmlformats.org/officeDocument/2006/relationships/chart" Target="../charts/chart137.xml"/></Relationships>
</file>

<file path=xl/drawings/_rels/drawing143.xml.rels><?xml version="1.0" encoding="UTF-8" standalone="yes"?>
<Relationships xmlns="http://schemas.openxmlformats.org/package/2006/relationships"><Relationship Id="rId1" Type="http://schemas.openxmlformats.org/officeDocument/2006/relationships/chart" Target="../charts/chart138.xml"/></Relationships>
</file>

<file path=xl/drawings/_rels/drawing144.xml.rels><?xml version="1.0" encoding="UTF-8" standalone="yes"?>
<Relationships xmlns="http://schemas.openxmlformats.org/package/2006/relationships"><Relationship Id="rId1" Type="http://schemas.openxmlformats.org/officeDocument/2006/relationships/chart" Target="../charts/chart139.xml"/></Relationships>
</file>

<file path=xl/drawings/_rels/drawing145.xml.rels><?xml version="1.0" encoding="UTF-8" standalone="yes"?>
<Relationships xmlns="http://schemas.openxmlformats.org/package/2006/relationships"><Relationship Id="rId1" Type="http://schemas.openxmlformats.org/officeDocument/2006/relationships/chart" Target="../charts/chart140.xml"/></Relationships>
</file>

<file path=xl/drawings/_rels/drawing146.xml.rels><?xml version="1.0" encoding="UTF-8" standalone="yes"?>
<Relationships xmlns="http://schemas.openxmlformats.org/package/2006/relationships"><Relationship Id="rId1" Type="http://schemas.openxmlformats.org/officeDocument/2006/relationships/chart" Target="../charts/chart141.xml"/></Relationships>
</file>

<file path=xl/drawings/_rels/drawing147.xml.rels><?xml version="1.0" encoding="UTF-8" standalone="yes"?>
<Relationships xmlns="http://schemas.openxmlformats.org/package/2006/relationships"><Relationship Id="rId1" Type="http://schemas.openxmlformats.org/officeDocument/2006/relationships/chart" Target="../charts/chart142.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66.xml.rels><?xml version="1.0" encoding="UTF-8" standalone="yes"?>
<Relationships xmlns="http://schemas.openxmlformats.org/package/2006/relationships"><Relationship Id="rId3" Type="http://schemas.openxmlformats.org/officeDocument/2006/relationships/chart" Target="../charts/chart72.xml"/><Relationship Id="rId2" Type="http://schemas.openxmlformats.org/officeDocument/2006/relationships/chart" Target="../charts/chart71.xml"/><Relationship Id="rId1" Type="http://schemas.openxmlformats.org/officeDocument/2006/relationships/chart" Target="../charts/chart70.xml"/><Relationship Id="rId4" Type="http://schemas.openxmlformats.org/officeDocument/2006/relationships/chart" Target="../charts/chart73.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106.xml"/></Relationships>
</file>

<file path=xl/drawings/drawing1.xml><?xml version="1.0" encoding="utf-8"?>
<xdr:wsDr xmlns:xdr="http://schemas.openxmlformats.org/drawingml/2006/spreadsheetDrawing" xmlns:a="http://schemas.openxmlformats.org/drawingml/2006/main">
  <xdr:twoCellAnchor>
    <xdr:from>
      <xdr:col>11</xdr:col>
      <xdr:colOff>128587</xdr:colOff>
      <xdr:row>63</xdr:row>
      <xdr:rowOff>180975</xdr:rowOff>
    </xdr:from>
    <xdr:to>
      <xdr:col>18</xdr:col>
      <xdr:colOff>738187</xdr:colOff>
      <xdr:row>80</xdr:row>
      <xdr:rowOff>182475</xdr:rowOff>
    </xdr:to>
    <xdr:graphicFrame macro="">
      <xdr:nvGraphicFramePr>
        <xdr:cNvPr id="2" name="Gráfico 1">
          <a:extLst>
            <a:ext uri="{FF2B5EF4-FFF2-40B4-BE49-F238E27FC236}">
              <a16:creationId xmlns:a16="http://schemas.microsoft.com/office/drawing/2014/main" id="{C5D2472D-11F7-48DA-ABD5-FD84608FDD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3</xdr:col>
      <xdr:colOff>0</xdr:colOff>
      <xdr:row>6</xdr:row>
      <xdr:rowOff>76200</xdr:rowOff>
    </xdr:from>
    <xdr:to>
      <xdr:col>9</xdr:col>
      <xdr:colOff>0</xdr:colOff>
      <xdr:row>24</xdr:row>
      <xdr:rowOff>176212</xdr:rowOff>
    </xdr:to>
    <xdr:graphicFrame macro="">
      <xdr:nvGraphicFramePr>
        <xdr:cNvPr id="2" name="Gráfico 1">
          <a:extLst>
            <a:ext uri="{FF2B5EF4-FFF2-40B4-BE49-F238E27FC236}">
              <a16:creationId xmlns:a16="http://schemas.microsoft.com/office/drawing/2014/main" id="{14CF51F8-B8B7-4F74-87AC-87C5ABA80E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5</xdr:col>
      <xdr:colOff>0</xdr:colOff>
      <xdr:row>4</xdr:row>
      <xdr:rowOff>0</xdr:rowOff>
    </xdr:from>
    <xdr:to>
      <xdr:col>14</xdr:col>
      <xdr:colOff>458470</xdr:colOff>
      <xdr:row>20</xdr:row>
      <xdr:rowOff>127000</xdr:rowOff>
    </xdr:to>
    <xdr:graphicFrame macro="">
      <xdr:nvGraphicFramePr>
        <xdr:cNvPr id="2" name="Gráfico 1">
          <a:extLst>
            <a:ext uri="{FF2B5EF4-FFF2-40B4-BE49-F238E27FC236}">
              <a16:creationId xmlns:a16="http://schemas.microsoft.com/office/drawing/2014/main" id="{43942B7C-B255-4A87-9355-450B837E15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4</xdr:col>
      <xdr:colOff>0</xdr:colOff>
      <xdr:row>4</xdr:row>
      <xdr:rowOff>0</xdr:rowOff>
    </xdr:from>
    <xdr:to>
      <xdr:col>13</xdr:col>
      <xdr:colOff>458470</xdr:colOff>
      <xdr:row>33</xdr:row>
      <xdr:rowOff>171450</xdr:rowOff>
    </xdr:to>
    <xdr:graphicFrame macro="">
      <xdr:nvGraphicFramePr>
        <xdr:cNvPr id="2" name="Gráfico 1">
          <a:extLst>
            <a:ext uri="{FF2B5EF4-FFF2-40B4-BE49-F238E27FC236}">
              <a16:creationId xmlns:a16="http://schemas.microsoft.com/office/drawing/2014/main" id="{3E620025-191F-41B4-AF79-3EF8F2E048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4</xdr:col>
      <xdr:colOff>0</xdr:colOff>
      <xdr:row>4</xdr:row>
      <xdr:rowOff>0</xdr:rowOff>
    </xdr:from>
    <xdr:to>
      <xdr:col>13</xdr:col>
      <xdr:colOff>458470</xdr:colOff>
      <xdr:row>33</xdr:row>
      <xdr:rowOff>171450</xdr:rowOff>
    </xdr:to>
    <xdr:graphicFrame macro="">
      <xdr:nvGraphicFramePr>
        <xdr:cNvPr id="2" name="Gráfico 1">
          <a:extLst>
            <a:ext uri="{FF2B5EF4-FFF2-40B4-BE49-F238E27FC236}">
              <a16:creationId xmlns:a16="http://schemas.microsoft.com/office/drawing/2014/main" id="{76E75323-DE26-43B2-83D1-5E6F49674D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4</xdr:col>
      <xdr:colOff>0</xdr:colOff>
      <xdr:row>4</xdr:row>
      <xdr:rowOff>0</xdr:rowOff>
    </xdr:from>
    <xdr:to>
      <xdr:col>13</xdr:col>
      <xdr:colOff>458470</xdr:colOff>
      <xdr:row>33</xdr:row>
      <xdr:rowOff>171450</xdr:rowOff>
    </xdr:to>
    <xdr:graphicFrame macro="">
      <xdr:nvGraphicFramePr>
        <xdr:cNvPr id="2" name="Gráfico 1">
          <a:extLst>
            <a:ext uri="{FF2B5EF4-FFF2-40B4-BE49-F238E27FC236}">
              <a16:creationId xmlns:a16="http://schemas.microsoft.com/office/drawing/2014/main" id="{F6171E8E-17A5-45CC-A445-B3E894308F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3</xdr:col>
      <xdr:colOff>0</xdr:colOff>
      <xdr:row>4</xdr:row>
      <xdr:rowOff>0</xdr:rowOff>
    </xdr:from>
    <xdr:to>
      <xdr:col>12</xdr:col>
      <xdr:colOff>458470</xdr:colOff>
      <xdr:row>28</xdr:row>
      <xdr:rowOff>36576</xdr:rowOff>
    </xdr:to>
    <xdr:graphicFrame macro="">
      <xdr:nvGraphicFramePr>
        <xdr:cNvPr id="2" name="Gráfico 1">
          <a:extLst>
            <a:ext uri="{FF2B5EF4-FFF2-40B4-BE49-F238E27FC236}">
              <a16:creationId xmlns:a16="http://schemas.microsoft.com/office/drawing/2014/main" id="{611E2874-4A2B-4353-B4F2-690026B1D0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3</xdr:col>
      <xdr:colOff>0</xdr:colOff>
      <xdr:row>4</xdr:row>
      <xdr:rowOff>0</xdr:rowOff>
    </xdr:from>
    <xdr:to>
      <xdr:col>12</xdr:col>
      <xdr:colOff>458470</xdr:colOff>
      <xdr:row>31</xdr:row>
      <xdr:rowOff>77216</xdr:rowOff>
    </xdr:to>
    <xdr:graphicFrame macro="">
      <xdr:nvGraphicFramePr>
        <xdr:cNvPr id="2" name="Gráfico 1">
          <a:extLst>
            <a:ext uri="{FF2B5EF4-FFF2-40B4-BE49-F238E27FC236}">
              <a16:creationId xmlns:a16="http://schemas.microsoft.com/office/drawing/2014/main" id="{E09BB956-7E42-4265-B862-FB2B305EFF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445770</xdr:colOff>
      <xdr:row>24</xdr:row>
      <xdr:rowOff>1270</xdr:rowOff>
    </xdr:to>
    <xdr:graphicFrame macro="">
      <xdr:nvGraphicFramePr>
        <xdr:cNvPr id="2" name="Gráfico 1">
          <a:extLst>
            <a:ext uri="{FF2B5EF4-FFF2-40B4-BE49-F238E27FC236}">
              <a16:creationId xmlns:a16="http://schemas.microsoft.com/office/drawing/2014/main" id="{6AF19BB7-08AE-46CA-A98D-EF49274DD6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445770</xdr:colOff>
      <xdr:row>24</xdr:row>
      <xdr:rowOff>1270</xdr:rowOff>
    </xdr:to>
    <xdr:graphicFrame macro="">
      <xdr:nvGraphicFramePr>
        <xdr:cNvPr id="2" name="Gráfico 1">
          <a:extLst>
            <a:ext uri="{FF2B5EF4-FFF2-40B4-BE49-F238E27FC236}">
              <a16:creationId xmlns:a16="http://schemas.microsoft.com/office/drawing/2014/main" id="{F7092AF4-6A80-4316-AD46-39D3FBB62D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445770</xdr:colOff>
      <xdr:row>24</xdr:row>
      <xdr:rowOff>1270</xdr:rowOff>
    </xdr:to>
    <xdr:graphicFrame macro="">
      <xdr:nvGraphicFramePr>
        <xdr:cNvPr id="2" name="Gráfico 1">
          <a:extLst>
            <a:ext uri="{FF2B5EF4-FFF2-40B4-BE49-F238E27FC236}">
              <a16:creationId xmlns:a16="http://schemas.microsoft.com/office/drawing/2014/main" id="{AD632BED-9D65-402C-A832-407776B937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445770</xdr:colOff>
      <xdr:row>24</xdr:row>
      <xdr:rowOff>1270</xdr:rowOff>
    </xdr:to>
    <xdr:graphicFrame macro="">
      <xdr:nvGraphicFramePr>
        <xdr:cNvPr id="2" name="Gráfico 1">
          <a:extLst>
            <a:ext uri="{FF2B5EF4-FFF2-40B4-BE49-F238E27FC236}">
              <a16:creationId xmlns:a16="http://schemas.microsoft.com/office/drawing/2014/main" id="{8059A630-06E0-463C-B1D3-145D78A8E1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7</xdr:col>
      <xdr:colOff>113940</xdr:colOff>
      <xdr:row>76</xdr:row>
      <xdr:rowOff>717</xdr:rowOff>
    </xdr:from>
    <xdr:to>
      <xdr:col>14</xdr:col>
      <xdr:colOff>754137</xdr:colOff>
      <xdr:row>94</xdr:row>
      <xdr:rowOff>9717</xdr:rowOff>
    </xdr:to>
    <xdr:graphicFrame macro="">
      <xdr:nvGraphicFramePr>
        <xdr:cNvPr id="2" name="Gráfico 1">
          <a:extLst>
            <a:ext uri="{FF2B5EF4-FFF2-40B4-BE49-F238E27FC236}">
              <a16:creationId xmlns:a16="http://schemas.microsoft.com/office/drawing/2014/main" id="{75B0918C-3F9D-4D37-B39B-E334523AB3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0.xml><?xml version="1.0" encoding="utf-8"?>
<xdr:wsDr xmlns:xdr="http://schemas.openxmlformats.org/drawingml/2006/spreadsheetDrawing" xmlns:a="http://schemas.openxmlformats.org/drawingml/2006/main">
  <xdr:twoCellAnchor>
    <xdr:from>
      <xdr:col>4</xdr:col>
      <xdr:colOff>0</xdr:colOff>
      <xdr:row>4</xdr:row>
      <xdr:rowOff>0</xdr:rowOff>
    </xdr:from>
    <xdr:to>
      <xdr:col>13</xdr:col>
      <xdr:colOff>458470</xdr:colOff>
      <xdr:row>30</xdr:row>
      <xdr:rowOff>87630</xdr:rowOff>
    </xdr:to>
    <xdr:graphicFrame macro="">
      <xdr:nvGraphicFramePr>
        <xdr:cNvPr id="2" name="Gráfico 1">
          <a:extLst>
            <a:ext uri="{FF2B5EF4-FFF2-40B4-BE49-F238E27FC236}">
              <a16:creationId xmlns:a16="http://schemas.microsoft.com/office/drawing/2014/main" id="{8B5C7E62-4765-497A-BDAE-D7B714C24B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445770</xdr:colOff>
      <xdr:row>24</xdr:row>
      <xdr:rowOff>1270</xdr:rowOff>
    </xdr:to>
    <xdr:graphicFrame macro="">
      <xdr:nvGraphicFramePr>
        <xdr:cNvPr id="2" name="Gráfico 1">
          <a:extLst>
            <a:ext uri="{FF2B5EF4-FFF2-40B4-BE49-F238E27FC236}">
              <a16:creationId xmlns:a16="http://schemas.microsoft.com/office/drawing/2014/main" id="{35339908-19E9-4AFB-AA60-9A81183BC2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445770</xdr:colOff>
      <xdr:row>24</xdr:row>
      <xdr:rowOff>1270</xdr:rowOff>
    </xdr:to>
    <xdr:graphicFrame macro="">
      <xdr:nvGraphicFramePr>
        <xdr:cNvPr id="2" name="Gráfico 1">
          <a:extLst>
            <a:ext uri="{FF2B5EF4-FFF2-40B4-BE49-F238E27FC236}">
              <a16:creationId xmlns:a16="http://schemas.microsoft.com/office/drawing/2014/main" id="{D2AA86A5-D942-44AB-9430-8DBFDF5964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4</xdr:col>
      <xdr:colOff>0</xdr:colOff>
      <xdr:row>4</xdr:row>
      <xdr:rowOff>0</xdr:rowOff>
    </xdr:from>
    <xdr:to>
      <xdr:col>13</xdr:col>
      <xdr:colOff>458470</xdr:colOff>
      <xdr:row>30</xdr:row>
      <xdr:rowOff>87630</xdr:rowOff>
    </xdr:to>
    <xdr:graphicFrame macro="">
      <xdr:nvGraphicFramePr>
        <xdr:cNvPr id="2" name="Gráfico 1">
          <a:extLst>
            <a:ext uri="{FF2B5EF4-FFF2-40B4-BE49-F238E27FC236}">
              <a16:creationId xmlns:a16="http://schemas.microsoft.com/office/drawing/2014/main" id="{C6BEA542-DFAA-466A-B22F-806141024D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xdr:from>
      <xdr:col>7</xdr:col>
      <xdr:colOff>104774</xdr:colOff>
      <xdr:row>7</xdr:row>
      <xdr:rowOff>47624</xdr:rowOff>
    </xdr:from>
    <xdr:to>
      <xdr:col>17</xdr:col>
      <xdr:colOff>190499</xdr:colOff>
      <xdr:row>25</xdr:row>
      <xdr:rowOff>190499</xdr:rowOff>
    </xdr:to>
    <xdr:graphicFrame macro="">
      <xdr:nvGraphicFramePr>
        <xdr:cNvPr id="2" name="Gráfico 1">
          <a:extLst>
            <a:ext uri="{FF2B5EF4-FFF2-40B4-BE49-F238E27FC236}">
              <a16:creationId xmlns:a16="http://schemas.microsoft.com/office/drawing/2014/main" id="{BAAB737C-0825-4EDF-8DD7-FFB043F8A1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xdr:from>
      <xdr:col>5</xdr:col>
      <xdr:colOff>152400</xdr:colOff>
      <xdr:row>5</xdr:row>
      <xdr:rowOff>63500</xdr:rowOff>
    </xdr:from>
    <xdr:to>
      <xdr:col>11</xdr:col>
      <xdr:colOff>304800</xdr:colOff>
      <xdr:row>38</xdr:row>
      <xdr:rowOff>127000</xdr:rowOff>
    </xdr:to>
    <xdr:graphicFrame macro="">
      <xdr:nvGraphicFramePr>
        <xdr:cNvPr id="2" name="Gráfico 1">
          <a:extLst>
            <a:ext uri="{FF2B5EF4-FFF2-40B4-BE49-F238E27FC236}">
              <a16:creationId xmlns:a16="http://schemas.microsoft.com/office/drawing/2014/main" id="{6F0CFE1B-2A19-4628-A401-C515C8A560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5</xdr:col>
      <xdr:colOff>152400</xdr:colOff>
      <xdr:row>5</xdr:row>
      <xdr:rowOff>63500</xdr:rowOff>
    </xdr:from>
    <xdr:to>
      <xdr:col>11</xdr:col>
      <xdr:colOff>304800</xdr:colOff>
      <xdr:row>38</xdr:row>
      <xdr:rowOff>127000</xdr:rowOff>
    </xdr:to>
    <xdr:graphicFrame macro="">
      <xdr:nvGraphicFramePr>
        <xdr:cNvPr id="2" name="Gráfico 1">
          <a:extLst>
            <a:ext uri="{FF2B5EF4-FFF2-40B4-BE49-F238E27FC236}">
              <a16:creationId xmlns:a16="http://schemas.microsoft.com/office/drawing/2014/main" id="{0D5C90DF-742C-43D7-A88F-46F3DD559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7.xml><?xml version="1.0" encoding="utf-8"?>
<xdr:wsDr xmlns:xdr="http://schemas.openxmlformats.org/drawingml/2006/spreadsheetDrawing" xmlns:a="http://schemas.openxmlformats.org/drawingml/2006/main">
  <xdr:twoCellAnchor>
    <xdr:from>
      <xdr:col>6</xdr:col>
      <xdr:colOff>609599</xdr:colOff>
      <xdr:row>7</xdr:row>
      <xdr:rowOff>0</xdr:rowOff>
    </xdr:from>
    <xdr:to>
      <xdr:col>18</xdr:col>
      <xdr:colOff>66674</xdr:colOff>
      <xdr:row>26</xdr:row>
      <xdr:rowOff>152400</xdr:rowOff>
    </xdr:to>
    <xdr:graphicFrame macro="">
      <xdr:nvGraphicFramePr>
        <xdr:cNvPr id="2" name="Gráfico 1">
          <a:extLst>
            <a:ext uri="{FF2B5EF4-FFF2-40B4-BE49-F238E27FC236}">
              <a16:creationId xmlns:a16="http://schemas.microsoft.com/office/drawing/2014/main" id="{127610D2-41C8-451E-A0C1-9C96AD1422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xdr:from>
      <xdr:col>5</xdr:col>
      <xdr:colOff>152400</xdr:colOff>
      <xdr:row>5</xdr:row>
      <xdr:rowOff>63500</xdr:rowOff>
    </xdr:from>
    <xdr:to>
      <xdr:col>11</xdr:col>
      <xdr:colOff>304800</xdr:colOff>
      <xdr:row>38</xdr:row>
      <xdr:rowOff>127000</xdr:rowOff>
    </xdr:to>
    <xdr:graphicFrame macro="">
      <xdr:nvGraphicFramePr>
        <xdr:cNvPr id="2" name="Gráfico 1">
          <a:extLst>
            <a:ext uri="{FF2B5EF4-FFF2-40B4-BE49-F238E27FC236}">
              <a16:creationId xmlns:a16="http://schemas.microsoft.com/office/drawing/2014/main" id="{13A3BCF2-5E20-4E51-90D2-ED53FE2A55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9.xml><?xml version="1.0" encoding="utf-8"?>
<xdr:wsDr xmlns:xdr="http://schemas.openxmlformats.org/drawingml/2006/spreadsheetDrawing" xmlns:a="http://schemas.openxmlformats.org/drawingml/2006/main">
  <xdr:twoCellAnchor>
    <xdr:from>
      <xdr:col>5</xdr:col>
      <xdr:colOff>152400</xdr:colOff>
      <xdr:row>5</xdr:row>
      <xdr:rowOff>63500</xdr:rowOff>
    </xdr:from>
    <xdr:to>
      <xdr:col>11</xdr:col>
      <xdr:colOff>304800</xdr:colOff>
      <xdr:row>38</xdr:row>
      <xdr:rowOff>127000</xdr:rowOff>
    </xdr:to>
    <xdr:graphicFrame macro="">
      <xdr:nvGraphicFramePr>
        <xdr:cNvPr id="2" name="Gráfico 1">
          <a:extLst>
            <a:ext uri="{FF2B5EF4-FFF2-40B4-BE49-F238E27FC236}">
              <a16:creationId xmlns:a16="http://schemas.microsoft.com/office/drawing/2014/main" id="{37B32822-9155-47FA-B268-CFD07B9D21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9</xdr:col>
      <xdr:colOff>0</xdr:colOff>
      <xdr:row>4</xdr:row>
      <xdr:rowOff>180975</xdr:rowOff>
    </xdr:from>
    <xdr:to>
      <xdr:col>16</xdr:col>
      <xdr:colOff>638400</xdr:colOff>
      <xdr:row>32</xdr:row>
      <xdr:rowOff>27375</xdr:rowOff>
    </xdr:to>
    <xdr:graphicFrame macro="">
      <xdr:nvGraphicFramePr>
        <xdr:cNvPr id="2" name="Gráfico 1">
          <a:extLst>
            <a:ext uri="{FF2B5EF4-FFF2-40B4-BE49-F238E27FC236}">
              <a16:creationId xmlns:a16="http://schemas.microsoft.com/office/drawing/2014/main" id="{8F274542-AD6E-4DA9-A2DD-2A8F3376B0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0.xml><?xml version="1.0" encoding="utf-8"?>
<xdr:wsDr xmlns:xdr="http://schemas.openxmlformats.org/drawingml/2006/spreadsheetDrawing" xmlns:a="http://schemas.openxmlformats.org/drawingml/2006/main">
  <xdr:twoCellAnchor>
    <xdr:from>
      <xdr:col>6</xdr:col>
      <xdr:colOff>0</xdr:colOff>
      <xdr:row>9</xdr:row>
      <xdr:rowOff>0</xdr:rowOff>
    </xdr:from>
    <xdr:to>
      <xdr:col>20</xdr:col>
      <xdr:colOff>314325</xdr:colOff>
      <xdr:row>34</xdr:row>
      <xdr:rowOff>0</xdr:rowOff>
    </xdr:to>
    <xdr:pic>
      <xdr:nvPicPr>
        <xdr:cNvPr id="2" name="Picture 1">
          <a:extLst>
            <a:ext uri="{FF2B5EF4-FFF2-40B4-BE49-F238E27FC236}">
              <a16:creationId xmlns:a16="http://schemas.microsoft.com/office/drawing/2014/main" id="{8BF386EE-471C-48C4-A8D2-9FFD0E7B59C4}"/>
            </a:ext>
          </a:extLst>
        </xdr:cNvPr>
        <xdr:cNvPicPr>
          <a:picLocks noChangeAspect="1"/>
        </xdr:cNvPicPr>
      </xdr:nvPicPr>
      <xdr:blipFill>
        <a:blip xmlns:r="http://schemas.openxmlformats.org/officeDocument/2006/relationships" r:embed="rId1"/>
        <a:srcRect/>
        <a:stretch>
          <a:fillRect/>
        </a:stretch>
      </xdr:blipFill>
      <xdr:spPr>
        <a:xfrm>
          <a:off x="3657600" y="1714500"/>
          <a:ext cx="8848725" cy="4762500"/>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xdr:from>
      <xdr:col>6</xdr:col>
      <xdr:colOff>0</xdr:colOff>
      <xdr:row>9</xdr:row>
      <xdr:rowOff>0</xdr:rowOff>
    </xdr:from>
    <xdr:to>
      <xdr:col>16</xdr:col>
      <xdr:colOff>390525</xdr:colOff>
      <xdr:row>41</xdr:row>
      <xdr:rowOff>95250</xdr:rowOff>
    </xdr:to>
    <xdr:pic>
      <xdr:nvPicPr>
        <xdr:cNvPr id="2" name="Picture 1">
          <a:extLst>
            <a:ext uri="{FF2B5EF4-FFF2-40B4-BE49-F238E27FC236}">
              <a16:creationId xmlns:a16="http://schemas.microsoft.com/office/drawing/2014/main" id="{60330CC8-F97A-4E52-86A9-F1B2E7CC0DBA}"/>
            </a:ext>
          </a:extLst>
        </xdr:cNvPr>
        <xdr:cNvPicPr>
          <a:picLocks noChangeAspect="1"/>
        </xdr:cNvPicPr>
      </xdr:nvPicPr>
      <xdr:blipFill>
        <a:blip xmlns:r="http://schemas.openxmlformats.org/officeDocument/2006/relationships" r:embed="rId1"/>
        <a:srcRect/>
        <a:stretch>
          <a:fillRect/>
        </a:stretch>
      </xdr:blipFill>
      <xdr:spPr>
        <a:xfrm>
          <a:off x="3657600" y="1714500"/>
          <a:ext cx="6486525" cy="6191250"/>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xdr:from>
      <xdr:col>6</xdr:col>
      <xdr:colOff>0</xdr:colOff>
      <xdr:row>9</xdr:row>
      <xdr:rowOff>0</xdr:rowOff>
    </xdr:from>
    <xdr:to>
      <xdr:col>20</xdr:col>
      <xdr:colOff>314325</xdr:colOff>
      <xdr:row>34</xdr:row>
      <xdr:rowOff>0</xdr:rowOff>
    </xdr:to>
    <xdr:pic>
      <xdr:nvPicPr>
        <xdr:cNvPr id="2" name="Picture 1">
          <a:extLst>
            <a:ext uri="{FF2B5EF4-FFF2-40B4-BE49-F238E27FC236}">
              <a16:creationId xmlns:a16="http://schemas.microsoft.com/office/drawing/2014/main" id="{C7838000-9E2F-4A11-80B9-A97E6E171521}"/>
            </a:ext>
          </a:extLst>
        </xdr:cNvPr>
        <xdr:cNvPicPr>
          <a:picLocks noChangeAspect="1"/>
        </xdr:cNvPicPr>
      </xdr:nvPicPr>
      <xdr:blipFill>
        <a:blip xmlns:r="http://schemas.openxmlformats.org/officeDocument/2006/relationships" r:embed="rId1"/>
        <a:srcRect/>
        <a:stretch>
          <a:fillRect/>
        </a:stretch>
      </xdr:blipFill>
      <xdr:spPr>
        <a:xfrm>
          <a:off x="3657600" y="1714500"/>
          <a:ext cx="8848725" cy="4762500"/>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xdr:from>
      <xdr:col>6</xdr:col>
      <xdr:colOff>0</xdr:colOff>
      <xdr:row>9</xdr:row>
      <xdr:rowOff>0</xdr:rowOff>
    </xdr:from>
    <xdr:to>
      <xdr:col>16</xdr:col>
      <xdr:colOff>390525</xdr:colOff>
      <xdr:row>41</xdr:row>
      <xdr:rowOff>95250</xdr:rowOff>
    </xdr:to>
    <xdr:pic>
      <xdr:nvPicPr>
        <xdr:cNvPr id="2" name="Picture 1">
          <a:extLst>
            <a:ext uri="{FF2B5EF4-FFF2-40B4-BE49-F238E27FC236}">
              <a16:creationId xmlns:a16="http://schemas.microsoft.com/office/drawing/2014/main" id="{44C51D52-B95E-4D77-B29E-4BA99FDC1480}"/>
            </a:ext>
          </a:extLst>
        </xdr:cNvPr>
        <xdr:cNvPicPr>
          <a:picLocks noChangeAspect="1"/>
        </xdr:cNvPicPr>
      </xdr:nvPicPr>
      <xdr:blipFill>
        <a:blip xmlns:r="http://schemas.openxmlformats.org/officeDocument/2006/relationships" r:embed="rId1"/>
        <a:srcRect/>
        <a:stretch>
          <a:fillRect/>
        </a:stretch>
      </xdr:blipFill>
      <xdr:spPr>
        <a:xfrm>
          <a:off x="3657600" y="1714500"/>
          <a:ext cx="6486525" cy="6191250"/>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xdr:from>
      <xdr:col>6</xdr:col>
      <xdr:colOff>0</xdr:colOff>
      <xdr:row>9</xdr:row>
      <xdr:rowOff>0</xdr:rowOff>
    </xdr:from>
    <xdr:to>
      <xdr:col>20</xdr:col>
      <xdr:colOff>314325</xdr:colOff>
      <xdr:row>34</xdr:row>
      <xdr:rowOff>0</xdr:rowOff>
    </xdr:to>
    <xdr:pic>
      <xdr:nvPicPr>
        <xdr:cNvPr id="2" name="Picture 1">
          <a:extLst>
            <a:ext uri="{FF2B5EF4-FFF2-40B4-BE49-F238E27FC236}">
              <a16:creationId xmlns:a16="http://schemas.microsoft.com/office/drawing/2014/main" id="{D74B953B-D82A-4189-A947-991E23B47CA6}"/>
            </a:ext>
          </a:extLst>
        </xdr:cNvPr>
        <xdr:cNvPicPr>
          <a:picLocks noChangeAspect="1"/>
        </xdr:cNvPicPr>
      </xdr:nvPicPr>
      <xdr:blipFill>
        <a:blip xmlns:r="http://schemas.openxmlformats.org/officeDocument/2006/relationships" r:embed="rId1"/>
        <a:srcRect/>
        <a:stretch>
          <a:fillRect/>
        </a:stretch>
      </xdr:blipFill>
      <xdr:spPr>
        <a:xfrm>
          <a:off x="3657600" y="1714500"/>
          <a:ext cx="8848725" cy="4762500"/>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xdr:from>
      <xdr:col>6</xdr:col>
      <xdr:colOff>0</xdr:colOff>
      <xdr:row>9</xdr:row>
      <xdr:rowOff>0</xdr:rowOff>
    </xdr:from>
    <xdr:to>
      <xdr:col>16</xdr:col>
      <xdr:colOff>390525</xdr:colOff>
      <xdr:row>41</xdr:row>
      <xdr:rowOff>95250</xdr:rowOff>
    </xdr:to>
    <xdr:pic>
      <xdr:nvPicPr>
        <xdr:cNvPr id="2" name="Picture 1">
          <a:extLst>
            <a:ext uri="{FF2B5EF4-FFF2-40B4-BE49-F238E27FC236}">
              <a16:creationId xmlns:a16="http://schemas.microsoft.com/office/drawing/2014/main" id="{B2383819-EAA7-4524-8030-DA78AEAEC22D}"/>
            </a:ext>
          </a:extLst>
        </xdr:cNvPr>
        <xdr:cNvPicPr>
          <a:picLocks noChangeAspect="1"/>
        </xdr:cNvPicPr>
      </xdr:nvPicPr>
      <xdr:blipFill>
        <a:blip xmlns:r="http://schemas.openxmlformats.org/officeDocument/2006/relationships" r:embed="rId1"/>
        <a:srcRect/>
        <a:stretch>
          <a:fillRect/>
        </a:stretch>
      </xdr:blipFill>
      <xdr:spPr>
        <a:xfrm>
          <a:off x="3657600" y="1714500"/>
          <a:ext cx="6486525" cy="6191250"/>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xdr:from>
      <xdr:col>6</xdr:col>
      <xdr:colOff>0</xdr:colOff>
      <xdr:row>9</xdr:row>
      <xdr:rowOff>0</xdr:rowOff>
    </xdr:from>
    <xdr:to>
      <xdr:col>20</xdr:col>
      <xdr:colOff>314325</xdr:colOff>
      <xdr:row>34</xdr:row>
      <xdr:rowOff>0</xdr:rowOff>
    </xdr:to>
    <xdr:pic>
      <xdr:nvPicPr>
        <xdr:cNvPr id="2" name="Picture 1">
          <a:extLst>
            <a:ext uri="{FF2B5EF4-FFF2-40B4-BE49-F238E27FC236}">
              <a16:creationId xmlns:a16="http://schemas.microsoft.com/office/drawing/2014/main" id="{D7F3C4A4-EBB4-435D-BC56-0BD65207E153}"/>
            </a:ext>
          </a:extLst>
        </xdr:cNvPr>
        <xdr:cNvPicPr>
          <a:picLocks noChangeAspect="1"/>
        </xdr:cNvPicPr>
      </xdr:nvPicPr>
      <xdr:blipFill>
        <a:blip xmlns:r="http://schemas.openxmlformats.org/officeDocument/2006/relationships" r:embed="rId1"/>
        <a:srcRect/>
        <a:stretch>
          <a:fillRect/>
        </a:stretch>
      </xdr:blipFill>
      <xdr:spPr>
        <a:xfrm>
          <a:off x="3657600" y="1714500"/>
          <a:ext cx="8848725" cy="4762500"/>
        </a:xfrm>
        <a:prstGeom prst="rect">
          <a:avLst/>
        </a:prstGeom>
      </xdr:spPr>
    </xdr:pic>
    <xdr:clientData/>
  </xdr:twoCellAnchor>
</xdr:wsDr>
</file>

<file path=xl/drawings/drawing127.xml><?xml version="1.0" encoding="utf-8"?>
<xdr:wsDr xmlns:xdr="http://schemas.openxmlformats.org/drawingml/2006/spreadsheetDrawing" xmlns:a="http://schemas.openxmlformats.org/drawingml/2006/main">
  <xdr:twoCellAnchor>
    <xdr:from>
      <xdr:col>6</xdr:col>
      <xdr:colOff>0</xdr:colOff>
      <xdr:row>9</xdr:row>
      <xdr:rowOff>0</xdr:rowOff>
    </xdr:from>
    <xdr:to>
      <xdr:col>16</xdr:col>
      <xdr:colOff>390525</xdr:colOff>
      <xdr:row>41</xdr:row>
      <xdr:rowOff>95250</xdr:rowOff>
    </xdr:to>
    <xdr:pic>
      <xdr:nvPicPr>
        <xdr:cNvPr id="2" name="Picture 1">
          <a:extLst>
            <a:ext uri="{FF2B5EF4-FFF2-40B4-BE49-F238E27FC236}">
              <a16:creationId xmlns:a16="http://schemas.microsoft.com/office/drawing/2014/main" id="{2D2399FD-B572-4897-A088-297FDBA04A38}"/>
            </a:ext>
          </a:extLst>
        </xdr:cNvPr>
        <xdr:cNvPicPr>
          <a:picLocks noChangeAspect="1"/>
        </xdr:cNvPicPr>
      </xdr:nvPicPr>
      <xdr:blipFill>
        <a:blip xmlns:r="http://schemas.openxmlformats.org/officeDocument/2006/relationships" r:embed="rId1"/>
        <a:srcRect/>
        <a:stretch>
          <a:fillRect/>
        </a:stretch>
      </xdr:blipFill>
      <xdr:spPr>
        <a:xfrm>
          <a:off x="3657600" y="1714500"/>
          <a:ext cx="6486525" cy="6191250"/>
        </a:xfrm>
        <a:prstGeom prst="rect">
          <a:avLst/>
        </a:prstGeom>
      </xdr:spPr>
    </xdr:pic>
    <xdr:clientData/>
  </xdr:twoCellAnchor>
</xdr:wsDr>
</file>

<file path=xl/drawings/drawing128.xml><?xml version="1.0" encoding="utf-8"?>
<xdr:wsDr xmlns:xdr="http://schemas.openxmlformats.org/drawingml/2006/spreadsheetDrawing" xmlns:a="http://schemas.openxmlformats.org/drawingml/2006/main">
  <xdr:twoCellAnchor>
    <xdr:from>
      <xdr:col>6</xdr:col>
      <xdr:colOff>0</xdr:colOff>
      <xdr:row>9</xdr:row>
      <xdr:rowOff>0</xdr:rowOff>
    </xdr:from>
    <xdr:to>
      <xdr:col>20</xdr:col>
      <xdr:colOff>314325</xdr:colOff>
      <xdr:row>34</xdr:row>
      <xdr:rowOff>0</xdr:rowOff>
    </xdr:to>
    <xdr:pic>
      <xdr:nvPicPr>
        <xdr:cNvPr id="2" name="Picture 1">
          <a:extLst>
            <a:ext uri="{FF2B5EF4-FFF2-40B4-BE49-F238E27FC236}">
              <a16:creationId xmlns:a16="http://schemas.microsoft.com/office/drawing/2014/main" id="{22853E96-2005-4412-915A-3EFA24C54959}"/>
            </a:ext>
          </a:extLst>
        </xdr:cNvPr>
        <xdr:cNvPicPr>
          <a:picLocks noChangeAspect="1"/>
        </xdr:cNvPicPr>
      </xdr:nvPicPr>
      <xdr:blipFill>
        <a:blip xmlns:r="http://schemas.openxmlformats.org/officeDocument/2006/relationships" r:embed="rId1"/>
        <a:srcRect/>
        <a:stretch>
          <a:fillRect/>
        </a:stretch>
      </xdr:blipFill>
      <xdr:spPr>
        <a:xfrm>
          <a:off x="3657600" y="1714500"/>
          <a:ext cx="8848725" cy="4762500"/>
        </a:xfrm>
        <a:prstGeom prst="rect">
          <a:avLst/>
        </a:prstGeom>
      </xdr:spPr>
    </xdr:pic>
    <xdr:clientData/>
  </xdr:twoCellAnchor>
</xdr:wsDr>
</file>

<file path=xl/drawings/drawing129.xml><?xml version="1.0" encoding="utf-8"?>
<xdr:wsDr xmlns:xdr="http://schemas.openxmlformats.org/drawingml/2006/spreadsheetDrawing" xmlns:a="http://schemas.openxmlformats.org/drawingml/2006/main">
  <xdr:twoCellAnchor>
    <xdr:from>
      <xdr:col>6</xdr:col>
      <xdr:colOff>0</xdr:colOff>
      <xdr:row>9</xdr:row>
      <xdr:rowOff>0</xdr:rowOff>
    </xdr:from>
    <xdr:to>
      <xdr:col>16</xdr:col>
      <xdr:colOff>390525</xdr:colOff>
      <xdr:row>41</xdr:row>
      <xdr:rowOff>95250</xdr:rowOff>
    </xdr:to>
    <xdr:pic>
      <xdr:nvPicPr>
        <xdr:cNvPr id="2" name="Picture 1">
          <a:extLst>
            <a:ext uri="{FF2B5EF4-FFF2-40B4-BE49-F238E27FC236}">
              <a16:creationId xmlns:a16="http://schemas.microsoft.com/office/drawing/2014/main" id="{4852BC8F-C2E2-4513-9AC9-85619907FA85}"/>
            </a:ext>
          </a:extLst>
        </xdr:cNvPr>
        <xdr:cNvPicPr>
          <a:picLocks noChangeAspect="1"/>
        </xdr:cNvPicPr>
      </xdr:nvPicPr>
      <xdr:blipFill>
        <a:blip xmlns:r="http://schemas.openxmlformats.org/officeDocument/2006/relationships" r:embed="rId1"/>
        <a:srcRect/>
        <a:stretch>
          <a:fillRect/>
        </a:stretch>
      </xdr:blipFill>
      <xdr:spPr>
        <a:xfrm>
          <a:off x="3657600" y="1714500"/>
          <a:ext cx="6486525" cy="61912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19</xdr:col>
      <xdr:colOff>114300</xdr:colOff>
      <xdr:row>46</xdr:row>
      <xdr:rowOff>47625</xdr:rowOff>
    </xdr:from>
    <xdr:to>
      <xdr:col>28</xdr:col>
      <xdr:colOff>234525</xdr:colOff>
      <xdr:row>74</xdr:row>
      <xdr:rowOff>113625</xdr:rowOff>
    </xdr:to>
    <xdr:graphicFrame macro="">
      <xdr:nvGraphicFramePr>
        <xdr:cNvPr id="2" name="Gráfico 1">
          <a:extLst>
            <a:ext uri="{FF2B5EF4-FFF2-40B4-BE49-F238E27FC236}">
              <a16:creationId xmlns:a16="http://schemas.microsoft.com/office/drawing/2014/main" id="{E8F65BAD-C868-4042-92AB-0EED4E2329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0.xml><?xml version="1.0" encoding="utf-8"?>
<xdr:wsDr xmlns:xdr="http://schemas.openxmlformats.org/drawingml/2006/spreadsheetDrawing" xmlns:a="http://schemas.openxmlformats.org/drawingml/2006/main">
  <xdr:twoCellAnchor>
    <xdr:from>
      <xdr:col>6</xdr:col>
      <xdr:colOff>0</xdr:colOff>
      <xdr:row>9</xdr:row>
      <xdr:rowOff>0</xdr:rowOff>
    </xdr:from>
    <xdr:to>
      <xdr:col>20</xdr:col>
      <xdr:colOff>314325</xdr:colOff>
      <xdr:row>34</xdr:row>
      <xdr:rowOff>0</xdr:rowOff>
    </xdr:to>
    <xdr:pic>
      <xdr:nvPicPr>
        <xdr:cNvPr id="2" name="Picture 1">
          <a:extLst>
            <a:ext uri="{FF2B5EF4-FFF2-40B4-BE49-F238E27FC236}">
              <a16:creationId xmlns:a16="http://schemas.microsoft.com/office/drawing/2014/main" id="{4DD8E961-D0D1-4953-99C9-A1B0AB566705}"/>
            </a:ext>
          </a:extLst>
        </xdr:cNvPr>
        <xdr:cNvPicPr>
          <a:picLocks noChangeAspect="1"/>
        </xdr:cNvPicPr>
      </xdr:nvPicPr>
      <xdr:blipFill>
        <a:blip xmlns:r="http://schemas.openxmlformats.org/officeDocument/2006/relationships" r:embed="rId1"/>
        <a:srcRect/>
        <a:stretch>
          <a:fillRect/>
        </a:stretch>
      </xdr:blipFill>
      <xdr:spPr>
        <a:xfrm>
          <a:off x="3657600" y="1714500"/>
          <a:ext cx="8848725" cy="4762500"/>
        </a:xfrm>
        <a:prstGeom prst="rect">
          <a:avLst/>
        </a:prstGeom>
      </xdr:spPr>
    </xdr:pic>
    <xdr:clientData/>
  </xdr:twoCellAnchor>
</xdr:wsDr>
</file>

<file path=xl/drawings/drawing131.xml><?xml version="1.0" encoding="utf-8"?>
<xdr:wsDr xmlns:xdr="http://schemas.openxmlformats.org/drawingml/2006/spreadsheetDrawing" xmlns:a="http://schemas.openxmlformats.org/drawingml/2006/main">
  <xdr:twoCellAnchor>
    <xdr:from>
      <xdr:col>6</xdr:col>
      <xdr:colOff>0</xdr:colOff>
      <xdr:row>9</xdr:row>
      <xdr:rowOff>0</xdr:rowOff>
    </xdr:from>
    <xdr:to>
      <xdr:col>16</xdr:col>
      <xdr:colOff>390525</xdr:colOff>
      <xdr:row>41</xdr:row>
      <xdr:rowOff>95250</xdr:rowOff>
    </xdr:to>
    <xdr:pic>
      <xdr:nvPicPr>
        <xdr:cNvPr id="2" name="Picture 1">
          <a:extLst>
            <a:ext uri="{FF2B5EF4-FFF2-40B4-BE49-F238E27FC236}">
              <a16:creationId xmlns:a16="http://schemas.microsoft.com/office/drawing/2014/main" id="{ABE62CE4-388D-4B51-B09C-02DF5DA1FD2F}"/>
            </a:ext>
          </a:extLst>
        </xdr:cNvPr>
        <xdr:cNvPicPr>
          <a:picLocks noChangeAspect="1"/>
        </xdr:cNvPicPr>
      </xdr:nvPicPr>
      <xdr:blipFill>
        <a:blip xmlns:r="http://schemas.openxmlformats.org/officeDocument/2006/relationships" r:embed="rId1"/>
        <a:srcRect/>
        <a:stretch>
          <a:fillRect/>
        </a:stretch>
      </xdr:blipFill>
      <xdr:spPr>
        <a:xfrm>
          <a:off x="3657600" y="1714500"/>
          <a:ext cx="6486525" cy="6191250"/>
        </a:xfrm>
        <a:prstGeom prst="rect">
          <a:avLst/>
        </a:prstGeom>
      </xdr:spPr>
    </xdr:pic>
    <xdr:clientData/>
  </xdr:twoCellAnchor>
</xdr:wsDr>
</file>

<file path=xl/drawings/drawing132.xml><?xml version="1.0" encoding="utf-8"?>
<xdr:wsDr xmlns:xdr="http://schemas.openxmlformats.org/drawingml/2006/spreadsheetDrawing" xmlns:a="http://schemas.openxmlformats.org/drawingml/2006/main">
  <xdr:twoCellAnchor>
    <xdr:from>
      <xdr:col>10</xdr:col>
      <xdr:colOff>0</xdr:colOff>
      <xdr:row>4</xdr:row>
      <xdr:rowOff>0</xdr:rowOff>
    </xdr:from>
    <xdr:to>
      <xdr:col>17</xdr:col>
      <xdr:colOff>639699</xdr:colOff>
      <xdr:row>24</xdr:row>
      <xdr:rowOff>20828</xdr:rowOff>
    </xdr:to>
    <xdr:graphicFrame macro="">
      <xdr:nvGraphicFramePr>
        <xdr:cNvPr id="2" name="Gráfico 1">
          <a:extLst>
            <a:ext uri="{FF2B5EF4-FFF2-40B4-BE49-F238E27FC236}">
              <a16:creationId xmlns:a16="http://schemas.microsoft.com/office/drawing/2014/main" id="{731F8B06-7DD9-4B85-9361-0AFF8816BD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3.xml><?xml version="1.0" encoding="utf-8"?>
<xdr:wsDr xmlns:xdr="http://schemas.openxmlformats.org/drawingml/2006/spreadsheetDrawing" xmlns:a="http://schemas.openxmlformats.org/drawingml/2006/main">
  <xdr:twoCellAnchor>
    <xdr:from>
      <xdr:col>6</xdr:col>
      <xdr:colOff>0</xdr:colOff>
      <xdr:row>3</xdr:row>
      <xdr:rowOff>0</xdr:rowOff>
    </xdr:from>
    <xdr:to>
      <xdr:col>13</xdr:col>
      <xdr:colOff>639699</xdr:colOff>
      <xdr:row>27</xdr:row>
      <xdr:rowOff>155321</xdr:rowOff>
    </xdr:to>
    <xdr:graphicFrame macro="">
      <xdr:nvGraphicFramePr>
        <xdr:cNvPr id="2" name="Gráfico 1">
          <a:extLst>
            <a:ext uri="{FF2B5EF4-FFF2-40B4-BE49-F238E27FC236}">
              <a16:creationId xmlns:a16="http://schemas.microsoft.com/office/drawing/2014/main" id="{161B9100-03CB-4C23-88B9-CF7049C6CA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4.xml><?xml version="1.0" encoding="utf-8"?>
<xdr:wsDr xmlns:xdr="http://schemas.openxmlformats.org/drawingml/2006/spreadsheetDrawing" xmlns:a="http://schemas.openxmlformats.org/drawingml/2006/main">
  <xdr:twoCellAnchor>
    <xdr:from>
      <xdr:col>6</xdr:col>
      <xdr:colOff>0</xdr:colOff>
      <xdr:row>3</xdr:row>
      <xdr:rowOff>0</xdr:rowOff>
    </xdr:from>
    <xdr:to>
      <xdr:col>13</xdr:col>
      <xdr:colOff>639699</xdr:colOff>
      <xdr:row>32</xdr:row>
      <xdr:rowOff>171450</xdr:rowOff>
    </xdr:to>
    <xdr:graphicFrame macro="">
      <xdr:nvGraphicFramePr>
        <xdr:cNvPr id="2" name="Gráfico 1">
          <a:extLst>
            <a:ext uri="{FF2B5EF4-FFF2-40B4-BE49-F238E27FC236}">
              <a16:creationId xmlns:a16="http://schemas.microsoft.com/office/drawing/2014/main" id="{C85A271F-21EA-45DF-A4A3-DD6A4948B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5.xml><?xml version="1.0" encoding="utf-8"?>
<xdr:wsDr xmlns:xdr="http://schemas.openxmlformats.org/drawingml/2006/spreadsheetDrawing" xmlns:a="http://schemas.openxmlformats.org/drawingml/2006/main">
  <xdr:twoCellAnchor>
    <xdr:from>
      <xdr:col>5</xdr:col>
      <xdr:colOff>19050</xdr:colOff>
      <xdr:row>5</xdr:row>
      <xdr:rowOff>171450</xdr:rowOff>
    </xdr:from>
    <xdr:to>
      <xdr:col>12</xdr:col>
      <xdr:colOff>658749</xdr:colOff>
      <xdr:row>35</xdr:row>
      <xdr:rowOff>152400</xdr:rowOff>
    </xdr:to>
    <xdr:graphicFrame macro="">
      <xdr:nvGraphicFramePr>
        <xdr:cNvPr id="2" name="Gráfico 1">
          <a:extLst>
            <a:ext uri="{FF2B5EF4-FFF2-40B4-BE49-F238E27FC236}">
              <a16:creationId xmlns:a16="http://schemas.microsoft.com/office/drawing/2014/main" id="{B2CEDE3E-1303-412B-8099-7718425D9D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6.xml><?xml version="1.0" encoding="utf-8"?>
<xdr:wsDr xmlns:xdr="http://schemas.openxmlformats.org/drawingml/2006/spreadsheetDrawing" xmlns:a="http://schemas.openxmlformats.org/drawingml/2006/main">
  <xdr:twoCellAnchor>
    <xdr:from>
      <xdr:col>3</xdr:col>
      <xdr:colOff>428625</xdr:colOff>
      <xdr:row>4</xdr:row>
      <xdr:rowOff>171450</xdr:rowOff>
    </xdr:from>
    <xdr:to>
      <xdr:col>13</xdr:col>
      <xdr:colOff>28575</xdr:colOff>
      <xdr:row>15</xdr:row>
      <xdr:rowOff>28574</xdr:rowOff>
    </xdr:to>
    <xdr:graphicFrame macro="">
      <xdr:nvGraphicFramePr>
        <xdr:cNvPr id="2" name="1 Gráfico">
          <a:extLst>
            <a:ext uri="{FF2B5EF4-FFF2-40B4-BE49-F238E27FC236}">
              <a16:creationId xmlns:a16="http://schemas.microsoft.com/office/drawing/2014/main" id="{00000000-0008-0000-A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7.xml><?xml version="1.0" encoding="utf-8"?>
<xdr:wsDr xmlns:xdr="http://schemas.openxmlformats.org/drawingml/2006/spreadsheetDrawing" xmlns:a="http://schemas.openxmlformats.org/drawingml/2006/main">
  <xdr:twoCellAnchor>
    <xdr:from>
      <xdr:col>3</xdr:col>
      <xdr:colOff>657225</xdr:colOff>
      <xdr:row>5</xdr:row>
      <xdr:rowOff>66675</xdr:rowOff>
    </xdr:from>
    <xdr:to>
      <xdr:col>13</xdr:col>
      <xdr:colOff>257175</xdr:colOff>
      <xdr:row>14</xdr:row>
      <xdr:rowOff>180975</xdr:rowOff>
    </xdr:to>
    <xdr:graphicFrame macro="">
      <xdr:nvGraphicFramePr>
        <xdr:cNvPr id="2" name="1 Gráfico">
          <a:extLst>
            <a:ext uri="{FF2B5EF4-FFF2-40B4-BE49-F238E27FC236}">
              <a16:creationId xmlns:a16="http://schemas.microsoft.com/office/drawing/2014/main" id="{00000000-0008-0000-A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8.xml><?xml version="1.0" encoding="utf-8"?>
<xdr:wsDr xmlns:xdr="http://schemas.openxmlformats.org/drawingml/2006/spreadsheetDrawing" xmlns:a="http://schemas.openxmlformats.org/drawingml/2006/main">
  <xdr:twoCellAnchor>
    <xdr:from>
      <xdr:col>3</xdr:col>
      <xdr:colOff>523875</xdr:colOff>
      <xdr:row>4</xdr:row>
      <xdr:rowOff>133350</xdr:rowOff>
    </xdr:from>
    <xdr:to>
      <xdr:col>13</xdr:col>
      <xdr:colOff>123825</xdr:colOff>
      <xdr:row>15</xdr:row>
      <xdr:rowOff>19049</xdr:rowOff>
    </xdr:to>
    <xdr:graphicFrame macro="">
      <xdr:nvGraphicFramePr>
        <xdr:cNvPr id="2" name="1 Gráfico">
          <a:extLst>
            <a:ext uri="{FF2B5EF4-FFF2-40B4-BE49-F238E27FC236}">
              <a16:creationId xmlns:a16="http://schemas.microsoft.com/office/drawing/2014/main" id="{00000000-0008-0000-A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9.xml><?xml version="1.0" encoding="utf-8"?>
<xdr:wsDr xmlns:xdr="http://schemas.openxmlformats.org/drawingml/2006/spreadsheetDrawing" xmlns:a="http://schemas.openxmlformats.org/drawingml/2006/main">
  <xdr:twoCellAnchor>
    <xdr:from>
      <xdr:col>3</xdr:col>
      <xdr:colOff>533400</xdr:colOff>
      <xdr:row>5</xdr:row>
      <xdr:rowOff>85725</xdr:rowOff>
    </xdr:from>
    <xdr:to>
      <xdr:col>13</xdr:col>
      <xdr:colOff>133350</xdr:colOff>
      <xdr:row>15</xdr:row>
      <xdr:rowOff>28575</xdr:rowOff>
    </xdr:to>
    <xdr:graphicFrame macro="">
      <xdr:nvGraphicFramePr>
        <xdr:cNvPr id="2" name="1 Gráfico">
          <a:extLst>
            <a:ext uri="{FF2B5EF4-FFF2-40B4-BE49-F238E27FC236}">
              <a16:creationId xmlns:a16="http://schemas.microsoft.com/office/drawing/2014/main" id="{00000000-0008-0000-A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6</xdr:col>
      <xdr:colOff>66674</xdr:colOff>
      <xdr:row>6</xdr:row>
      <xdr:rowOff>9524</xdr:rowOff>
    </xdr:from>
    <xdr:to>
      <xdr:col>19</xdr:col>
      <xdr:colOff>514349</xdr:colOff>
      <xdr:row>24</xdr:row>
      <xdr:rowOff>38099</xdr:rowOff>
    </xdr:to>
    <xdr:graphicFrame macro="">
      <xdr:nvGraphicFramePr>
        <xdr:cNvPr id="2" name="Gráfico 1">
          <a:extLst>
            <a:ext uri="{FF2B5EF4-FFF2-40B4-BE49-F238E27FC236}">
              <a16:creationId xmlns:a16="http://schemas.microsoft.com/office/drawing/2014/main" id="{3860F9FF-86E0-4F48-87DF-071C1A6A98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0.xml><?xml version="1.0" encoding="utf-8"?>
<xdr:wsDr xmlns:xdr="http://schemas.openxmlformats.org/drawingml/2006/spreadsheetDrawing" xmlns:a="http://schemas.openxmlformats.org/drawingml/2006/main">
  <xdr:twoCellAnchor>
    <xdr:from>
      <xdr:col>5</xdr:col>
      <xdr:colOff>102617</xdr:colOff>
      <xdr:row>4</xdr:row>
      <xdr:rowOff>116816</xdr:rowOff>
    </xdr:from>
    <xdr:to>
      <xdr:col>11</xdr:col>
      <xdr:colOff>102618</xdr:colOff>
      <xdr:row>37</xdr:row>
      <xdr:rowOff>40796</xdr:rowOff>
    </xdr:to>
    <xdr:graphicFrame macro="">
      <xdr:nvGraphicFramePr>
        <xdr:cNvPr id="2" name="1 Gráfico">
          <a:extLst>
            <a:ext uri="{FF2B5EF4-FFF2-40B4-BE49-F238E27FC236}">
              <a16:creationId xmlns:a16="http://schemas.microsoft.com/office/drawing/2014/main" id="{00000000-0008-0000-A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1.xml><?xml version="1.0" encoding="utf-8"?>
<xdr:wsDr xmlns:xdr="http://schemas.openxmlformats.org/drawingml/2006/spreadsheetDrawing" xmlns:a="http://schemas.openxmlformats.org/drawingml/2006/main">
  <xdr:twoCellAnchor>
    <xdr:from>
      <xdr:col>4</xdr:col>
      <xdr:colOff>461333</xdr:colOff>
      <xdr:row>4</xdr:row>
      <xdr:rowOff>38639</xdr:rowOff>
    </xdr:from>
    <xdr:to>
      <xdr:col>10</xdr:col>
      <xdr:colOff>461334</xdr:colOff>
      <xdr:row>37</xdr:row>
      <xdr:rowOff>71978</xdr:rowOff>
    </xdr:to>
    <xdr:graphicFrame macro="">
      <xdr:nvGraphicFramePr>
        <xdr:cNvPr id="2" name="1 Gráfico">
          <a:extLst>
            <a:ext uri="{FF2B5EF4-FFF2-40B4-BE49-F238E27FC236}">
              <a16:creationId xmlns:a16="http://schemas.microsoft.com/office/drawing/2014/main" id="{00000000-0008-0000-A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2.xml><?xml version="1.0" encoding="utf-8"?>
<xdr:wsDr xmlns:xdr="http://schemas.openxmlformats.org/drawingml/2006/spreadsheetDrawing" xmlns:a="http://schemas.openxmlformats.org/drawingml/2006/main">
  <xdr:twoCellAnchor>
    <xdr:from>
      <xdr:col>4</xdr:col>
      <xdr:colOff>742950</xdr:colOff>
      <xdr:row>3</xdr:row>
      <xdr:rowOff>85725</xdr:rowOff>
    </xdr:from>
    <xdr:to>
      <xdr:col>10</xdr:col>
      <xdr:colOff>742951</xdr:colOff>
      <xdr:row>36</xdr:row>
      <xdr:rowOff>119064</xdr:rowOff>
    </xdr:to>
    <xdr:graphicFrame macro="">
      <xdr:nvGraphicFramePr>
        <xdr:cNvPr id="2" name="1 Gráfico">
          <a:extLst>
            <a:ext uri="{FF2B5EF4-FFF2-40B4-BE49-F238E27FC236}">
              <a16:creationId xmlns:a16="http://schemas.microsoft.com/office/drawing/2014/main" id="{00000000-0008-0000-A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3.xml><?xml version="1.0" encoding="utf-8"?>
<xdr:wsDr xmlns:xdr="http://schemas.openxmlformats.org/drawingml/2006/spreadsheetDrawing" xmlns:a="http://schemas.openxmlformats.org/drawingml/2006/main">
  <xdr:twoCellAnchor>
    <xdr:from>
      <xdr:col>4</xdr:col>
      <xdr:colOff>757687</xdr:colOff>
      <xdr:row>5</xdr:row>
      <xdr:rowOff>56610</xdr:rowOff>
    </xdr:from>
    <xdr:to>
      <xdr:col>10</xdr:col>
      <xdr:colOff>757688</xdr:colOff>
      <xdr:row>38</xdr:row>
      <xdr:rowOff>99475</xdr:rowOff>
    </xdr:to>
    <xdr:graphicFrame macro="">
      <xdr:nvGraphicFramePr>
        <xdr:cNvPr id="2" name="1 Gráfico">
          <a:extLst>
            <a:ext uri="{FF2B5EF4-FFF2-40B4-BE49-F238E27FC236}">
              <a16:creationId xmlns:a16="http://schemas.microsoft.com/office/drawing/2014/main" id="{00000000-0008-0000-A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4.xml><?xml version="1.0" encoding="utf-8"?>
<xdr:wsDr xmlns:xdr="http://schemas.openxmlformats.org/drawingml/2006/spreadsheetDrawing" xmlns:a="http://schemas.openxmlformats.org/drawingml/2006/main">
  <xdr:twoCellAnchor>
    <xdr:from>
      <xdr:col>11</xdr:col>
      <xdr:colOff>276225</xdr:colOff>
      <xdr:row>3</xdr:row>
      <xdr:rowOff>19050</xdr:rowOff>
    </xdr:from>
    <xdr:to>
      <xdr:col>16</xdr:col>
      <xdr:colOff>352425</xdr:colOff>
      <xdr:row>17</xdr:row>
      <xdr:rowOff>66676</xdr:rowOff>
    </xdr:to>
    <xdr:graphicFrame macro="">
      <xdr:nvGraphicFramePr>
        <xdr:cNvPr id="2" name="5 Gráfico">
          <a:extLst>
            <a:ext uri="{FF2B5EF4-FFF2-40B4-BE49-F238E27FC236}">
              <a16:creationId xmlns:a16="http://schemas.microsoft.com/office/drawing/2014/main" id="{00000000-0008-0000-A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5.xml><?xml version="1.0" encoding="utf-8"?>
<xdr:wsDr xmlns:xdr="http://schemas.openxmlformats.org/drawingml/2006/spreadsheetDrawing" xmlns:a="http://schemas.openxmlformats.org/drawingml/2006/main">
  <xdr:twoCellAnchor>
    <xdr:from>
      <xdr:col>11</xdr:col>
      <xdr:colOff>314325</xdr:colOff>
      <xdr:row>3</xdr:row>
      <xdr:rowOff>0</xdr:rowOff>
    </xdr:from>
    <xdr:to>
      <xdr:col>16</xdr:col>
      <xdr:colOff>390525</xdr:colOff>
      <xdr:row>17</xdr:row>
      <xdr:rowOff>66676</xdr:rowOff>
    </xdr:to>
    <xdr:graphicFrame macro="">
      <xdr:nvGraphicFramePr>
        <xdr:cNvPr id="2" name="2 Gráfico">
          <a:extLst>
            <a:ext uri="{FF2B5EF4-FFF2-40B4-BE49-F238E27FC236}">
              <a16:creationId xmlns:a16="http://schemas.microsoft.com/office/drawing/2014/main" id="{00000000-0008-0000-A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6.xml><?xml version="1.0" encoding="utf-8"?>
<xdr:wsDr xmlns:xdr="http://schemas.openxmlformats.org/drawingml/2006/spreadsheetDrawing" xmlns:a="http://schemas.openxmlformats.org/drawingml/2006/main">
  <xdr:twoCellAnchor>
    <xdr:from>
      <xdr:col>11</xdr:col>
      <xdr:colOff>314324</xdr:colOff>
      <xdr:row>2</xdr:row>
      <xdr:rowOff>147638</xdr:rowOff>
    </xdr:from>
    <xdr:to>
      <xdr:col>16</xdr:col>
      <xdr:colOff>494221</xdr:colOff>
      <xdr:row>15</xdr:row>
      <xdr:rowOff>35943</xdr:rowOff>
    </xdr:to>
    <xdr:graphicFrame macro="">
      <xdr:nvGraphicFramePr>
        <xdr:cNvPr id="2" name="2 Gráfico">
          <a:extLst>
            <a:ext uri="{FF2B5EF4-FFF2-40B4-BE49-F238E27FC236}">
              <a16:creationId xmlns:a16="http://schemas.microsoft.com/office/drawing/2014/main" id="{00000000-0008-0000-A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7.xml><?xml version="1.0" encoding="utf-8"?>
<xdr:wsDr xmlns:xdr="http://schemas.openxmlformats.org/drawingml/2006/spreadsheetDrawing" xmlns:a="http://schemas.openxmlformats.org/drawingml/2006/main">
  <xdr:twoCellAnchor>
    <xdr:from>
      <xdr:col>11</xdr:col>
      <xdr:colOff>314325</xdr:colOff>
      <xdr:row>2</xdr:row>
      <xdr:rowOff>147638</xdr:rowOff>
    </xdr:from>
    <xdr:to>
      <xdr:col>16</xdr:col>
      <xdr:colOff>390525</xdr:colOff>
      <xdr:row>15</xdr:row>
      <xdr:rowOff>66676</xdr:rowOff>
    </xdr:to>
    <xdr:graphicFrame macro="">
      <xdr:nvGraphicFramePr>
        <xdr:cNvPr id="2" name="2 Gráfico">
          <a:extLst>
            <a:ext uri="{FF2B5EF4-FFF2-40B4-BE49-F238E27FC236}">
              <a16:creationId xmlns:a16="http://schemas.microsoft.com/office/drawing/2014/main" id="{00000000-0008-0000-A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3</xdr:col>
      <xdr:colOff>19050</xdr:colOff>
      <xdr:row>8</xdr:row>
      <xdr:rowOff>9524</xdr:rowOff>
    </xdr:from>
    <xdr:to>
      <xdr:col>10</xdr:col>
      <xdr:colOff>323850</xdr:colOff>
      <xdr:row>40</xdr:row>
      <xdr:rowOff>0</xdr:rowOff>
    </xdr:to>
    <xdr:graphicFrame macro="">
      <xdr:nvGraphicFramePr>
        <xdr:cNvPr id="2" name="Gráfico 1">
          <a:extLst>
            <a:ext uri="{FF2B5EF4-FFF2-40B4-BE49-F238E27FC236}">
              <a16:creationId xmlns:a16="http://schemas.microsoft.com/office/drawing/2014/main" id="{D205A01A-F524-49AA-903D-E74086D819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2</xdr:col>
      <xdr:colOff>495300</xdr:colOff>
      <xdr:row>3</xdr:row>
      <xdr:rowOff>190499</xdr:rowOff>
    </xdr:from>
    <xdr:to>
      <xdr:col>10</xdr:col>
      <xdr:colOff>190500</xdr:colOff>
      <xdr:row>37</xdr:row>
      <xdr:rowOff>66674</xdr:rowOff>
    </xdr:to>
    <xdr:graphicFrame macro="">
      <xdr:nvGraphicFramePr>
        <xdr:cNvPr id="2" name="Gráfico 1">
          <a:extLst>
            <a:ext uri="{FF2B5EF4-FFF2-40B4-BE49-F238E27FC236}">
              <a16:creationId xmlns:a16="http://schemas.microsoft.com/office/drawing/2014/main" id="{4331ED85-FFB5-4CA0-B228-D8E4B4E7E1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4</xdr:col>
      <xdr:colOff>495300</xdr:colOff>
      <xdr:row>21</xdr:row>
      <xdr:rowOff>57150</xdr:rowOff>
    </xdr:from>
    <xdr:to>
      <xdr:col>12</xdr:col>
      <xdr:colOff>190500</xdr:colOff>
      <xdr:row>35</xdr:row>
      <xdr:rowOff>133350</xdr:rowOff>
    </xdr:to>
    <xdr:graphicFrame macro="">
      <xdr:nvGraphicFramePr>
        <xdr:cNvPr id="2" name="Gráfico 1">
          <a:extLst>
            <a:ext uri="{FF2B5EF4-FFF2-40B4-BE49-F238E27FC236}">
              <a16:creationId xmlns:a16="http://schemas.microsoft.com/office/drawing/2014/main" id="{CE4E6294-B627-4307-9F00-D8BE75F715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9525</xdr:colOff>
      <xdr:row>11</xdr:row>
      <xdr:rowOff>9525</xdr:rowOff>
    </xdr:from>
    <xdr:to>
      <xdr:col>9</xdr:col>
      <xdr:colOff>215265</xdr:colOff>
      <xdr:row>32</xdr:row>
      <xdr:rowOff>116205</xdr:rowOff>
    </xdr:to>
    <xdr:graphicFrame macro="">
      <xdr:nvGraphicFramePr>
        <xdr:cNvPr id="2" name="Gráfico 1">
          <a:extLst>
            <a:ext uri="{FF2B5EF4-FFF2-40B4-BE49-F238E27FC236}">
              <a16:creationId xmlns:a16="http://schemas.microsoft.com/office/drawing/2014/main" id="{1333A619-DA74-4231-A3DC-6E982A1300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4</xdr:col>
      <xdr:colOff>156210</xdr:colOff>
      <xdr:row>3</xdr:row>
      <xdr:rowOff>22860</xdr:rowOff>
    </xdr:from>
    <xdr:to>
      <xdr:col>9</xdr:col>
      <xdr:colOff>636270</xdr:colOff>
      <xdr:row>30</xdr:row>
      <xdr:rowOff>41910</xdr:rowOff>
    </xdr:to>
    <xdr:graphicFrame macro="">
      <xdr:nvGraphicFramePr>
        <xdr:cNvPr id="2" name="Gráfico 1">
          <a:extLst>
            <a:ext uri="{FF2B5EF4-FFF2-40B4-BE49-F238E27FC236}">
              <a16:creationId xmlns:a16="http://schemas.microsoft.com/office/drawing/2014/main" id="{B216CD46-C867-41EF-A506-5E10B7CBDE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557212</xdr:colOff>
      <xdr:row>5</xdr:row>
      <xdr:rowOff>133350</xdr:rowOff>
    </xdr:from>
    <xdr:to>
      <xdr:col>10</xdr:col>
      <xdr:colOff>404812</xdr:colOff>
      <xdr:row>34</xdr:row>
      <xdr:rowOff>8850</xdr:rowOff>
    </xdr:to>
    <xdr:graphicFrame macro="">
      <xdr:nvGraphicFramePr>
        <xdr:cNvPr id="2" name="Gráfico 1">
          <a:extLst>
            <a:ext uri="{FF2B5EF4-FFF2-40B4-BE49-F238E27FC236}">
              <a16:creationId xmlns:a16="http://schemas.microsoft.com/office/drawing/2014/main" id="{57E85213-401A-4F8B-BA65-CC254C87DA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7</xdr:col>
      <xdr:colOff>116205</xdr:colOff>
      <xdr:row>3</xdr:row>
      <xdr:rowOff>66675</xdr:rowOff>
    </xdr:from>
    <xdr:to>
      <xdr:col>12</xdr:col>
      <xdr:colOff>626745</xdr:colOff>
      <xdr:row>30</xdr:row>
      <xdr:rowOff>93345</xdr:rowOff>
    </xdr:to>
    <xdr:graphicFrame macro="">
      <xdr:nvGraphicFramePr>
        <xdr:cNvPr id="2" name="Gráfico 1">
          <a:extLst>
            <a:ext uri="{FF2B5EF4-FFF2-40B4-BE49-F238E27FC236}">
              <a16:creationId xmlns:a16="http://schemas.microsoft.com/office/drawing/2014/main" id="{A25806DD-E110-44D2-AEA2-03850D2ACD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7</xdr:col>
      <xdr:colOff>638175</xdr:colOff>
      <xdr:row>27</xdr:row>
      <xdr:rowOff>36830</xdr:rowOff>
    </xdr:to>
    <xdr:pic>
      <xdr:nvPicPr>
        <xdr:cNvPr id="2" name="Imagen 1">
          <a:extLst>
            <a:ext uri="{FF2B5EF4-FFF2-40B4-BE49-F238E27FC236}">
              <a16:creationId xmlns:a16="http://schemas.microsoft.com/office/drawing/2014/main" id="{D251C6BC-2DE4-478F-BD93-DCC8FBCE1C6D}"/>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6542"/>
        <a:stretch/>
      </xdr:blipFill>
      <xdr:spPr bwMode="auto">
        <a:xfrm>
          <a:off x="0" y="952500"/>
          <a:ext cx="5972175" cy="4018280"/>
        </a:xfrm>
        <a:prstGeom prst="rect">
          <a:avLst/>
        </a:prstGeom>
        <a:ln>
          <a:noFill/>
        </a:ln>
        <a:extLst>
          <a:ext uri="{53640926-AAD7-44D8-BBD7-CCE9431645EC}">
            <a14:shadowObscured xmlns:a14="http://schemas.microsoft.com/office/drawing/2010/main"/>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7</xdr:col>
      <xdr:colOff>708025</xdr:colOff>
      <xdr:row>28</xdr:row>
      <xdr:rowOff>3810</xdr:rowOff>
    </xdr:to>
    <xdr:pic>
      <xdr:nvPicPr>
        <xdr:cNvPr id="2" name="Imagen 1">
          <a:extLst>
            <a:ext uri="{FF2B5EF4-FFF2-40B4-BE49-F238E27FC236}">
              <a16:creationId xmlns:a16="http://schemas.microsoft.com/office/drawing/2014/main" id="{CB6ECA01-09D0-4AB3-99BF-6BD14F94DD0E}"/>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011"/>
        <a:stretch/>
      </xdr:blipFill>
      <xdr:spPr bwMode="auto">
        <a:xfrm>
          <a:off x="0" y="952500"/>
          <a:ext cx="6042025" cy="4166235"/>
        </a:xfrm>
        <a:prstGeom prst="rect">
          <a:avLst/>
        </a:prstGeom>
        <a:ln>
          <a:noFill/>
        </a:ln>
        <a:extLst>
          <a:ext uri="{53640926-AAD7-44D8-BBD7-CCE9431645EC}">
            <a14:shadowObscured xmlns:a14="http://schemas.microsoft.com/office/drawing/2010/main"/>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2381227</xdr:colOff>
      <xdr:row>12</xdr:row>
      <xdr:rowOff>83686</xdr:rowOff>
    </xdr:from>
    <xdr:to>
      <xdr:col>11</xdr:col>
      <xdr:colOff>539729</xdr:colOff>
      <xdr:row>24</xdr:row>
      <xdr:rowOff>133091</xdr:rowOff>
    </xdr:to>
    <xdr:graphicFrame macro="">
      <xdr:nvGraphicFramePr>
        <xdr:cNvPr id="2" name="Gráfico 1">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41</xdr:col>
      <xdr:colOff>0</xdr:colOff>
      <xdr:row>7</xdr:row>
      <xdr:rowOff>0</xdr:rowOff>
    </xdr:from>
    <xdr:to>
      <xdr:col>56</xdr:col>
      <xdr:colOff>199024</xdr:colOff>
      <xdr:row>25</xdr:row>
      <xdr:rowOff>102687</xdr:rowOff>
    </xdr:to>
    <xdr:graphicFrame macro="">
      <xdr:nvGraphicFramePr>
        <xdr:cNvPr id="3" name="Chart 2">
          <a:extLst>
            <a:ext uri="{FF2B5EF4-FFF2-40B4-BE49-F238E27FC236}">
              <a16:creationId xmlns:a16="http://schemas.microsoft.com/office/drawing/2014/main" id="{8E183923-BC68-4777-9947-BDE20859B4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4</xdr:col>
      <xdr:colOff>309562</xdr:colOff>
      <xdr:row>5</xdr:row>
      <xdr:rowOff>0</xdr:rowOff>
    </xdr:from>
    <xdr:to>
      <xdr:col>12</xdr:col>
      <xdr:colOff>4762</xdr:colOff>
      <xdr:row>39</xdr:row>
      <xdr:rowOff>38100</xdr:rowOff>
    </xdr:to>
    <xdr:graphicFrame macro="">
      <xdr:nvGraphicFramePr>
        <xdr:cNvPr id="2" name="Chart 3">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12</xdr:col>
      <xdr:colOff>0</xdr:colOff>
      <xdr:row>7</xdr:row>
      <xdr:rowOff>0</xdr:rowOff>
    </xdr:from>
    <xdr:to>
      <xdr:col>28</xdr:col>
      <xdr:colOff>334150</xdr:colOff>
      <xdr:row>31</xdr:row>
      <xdr:rowOff>80872</xdr:rowOff>
    </xdr:to>
    <xdr:graphicFrame macro="">
      <xdr:nvGraphicFramePr>
        <xdr:cNvPr id="4" name="Chart 2">
          <a:extLst>
            <a:ext uri="{FF2B5EF4-FFF2-40B4-BE49-F238E27FC236}">
              <a16:creationId xmlns:a16="http://schemas.microsoft.com/office/drawing/2014/main" id="{2BF6101A-55B7-4928-A44F-33477452A3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4</xdr:col>
      <xdr:colOff>195262</xdr:colOff>
      <xdr:row>5</xdr:row>
      <xdr:rowOff>0</xdr:rowOff>
    </xdr:from>
    <xdr:to>
      <xdr:col>11</xdr:col>
      <xdr:colOff>500062</xdr:colOff>
      <xdr:row>38</xdr:row>
      <xdr:rowOff>19050</xdr:rowOff>
    </xdr:to>
    <xdr:graphicFrame macro="">
      <xdr:nvGraphicFramePr>
        <xdr:cNvPr id="2" name="Chart 2">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9</xdr:col>
      <xdr:colOff>545215</xdr:colOff>
      <xdr:row>109</xdr:row>
      <xdr:rowOff>18027</xdr:rowOff>
    </xdr:from>
    <xdr:to>
      <xdr:col>12</xdr:col>
      <xdr:colOff>402348</xdr:colOff>
      <xdr:row>132</xdr:row>
      <xdr:rowOff>121571</xdr:rowOff>
    </xdr:to>
    <xdr:graphicFrame macro="">
      <xdr:nvGraphicFramePr>
        <xdr:cNvPr id="2" name="Gráfico 1">
          <a:extLst>
            <a:ext uri="{FF2B5EF4-FFF2-40B4-BE49-F238E27FC236}">
              <a16:creationId xmlns:a16="http://schemas.microsoft.com/office/drawing/2014/main" id="{F622506D-CB76-4C25-8BAA-85EC9CA2BC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102</xdr:row>
      <xdr:rowOff>0</xdr:rowOff>
    </xdr:from>
    <xdr:to>
      <xdr:col>22</xdr:col>
      <xdr:colOff>430803</xdr:colOff>
      <xdr:row>125</xdr:row>
      <xdr:rowOff>90805</xdr:rowOff>
    </xdr:to>
    <xdr:graphicFrame macro="">
      <xdr:nvGraphicFramePr>
        <xdr:cNvPr id="3" name="Gráfico 2">
          <a:extLst>
            <a:ext uri="{FF2B5EF4-FFF2-40B4-BE49-F238E27FC236}">
              <a16:creationId xmlns:a16="http://schemas.microsoft.com/office/drawing/2014/main" id="{B526AFD2-0407-4D45-B0C0-ED699E5ED1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5</xdr:col>
      <xdr:colOff>195262</xdr:colOff>
      <xdr:row>5</xdr:row>
      <xdr:rowOff>33337</xdr:rowOff>
    </xdr:from>
    <xdr:to>
      <xdr:col>15</xdr:col>
      <xdr:colOff>39262</xdr:colOff>
      <xdr:row>38</xdr:row>
      <xdr:rowOff>46837</xdr:rowOff>
    </xdr:to>
    <xdr:graphicFrame macro="">
      <xdr:nvGraphicFramePr>
        <xdr:cNvPr id="2" name="Gráfico 1">
          <a:extLst>
            <a:ext uri="{FF2B5EF4-FFF2-40B4-BE49-F238E27FC236}">
              <a16:creationId xmlns:a16="http://schemas.microsoft.com/office/drawing/2014/main" id="{DE6059A4-DB34-460E-8C4A-EECD75B605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557212</xdr:colOff>
      <xdr:row>5</xdr:row>
      <xdr:rowOff>133350</xdr:rowOff>
    </xdr:from>
    <xdr:to>
      <xdr:col>10</xdr:col>
      <xdr:colOff>404812</xdr:colOff>
      <xdr:row>34</xdr:row>
      <xdr:rowOff>8850</xdr:rowOff>
    </xdr:to>
    <xdr:graphicFrame macro="">
      <xdr:nvGraphicFramePr>
        <xdr:cNvPr id="2" name="Gráfico 1">
          <a:extLst>
            <a:ext uri="{FF2B5EF4-FFF2-40B4-BE49-F238E27FC236}">
              <a16:creationId xmlns:a16="http://schemas.microsoft.com/office/drawing/2014/main" id="{28AD4ECD-B303-4A05-B624-84AC35EC22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4</xdr:col>
      <xdr:colOff>709612</xdr:colOff>
      <xdr:row>4</xdr:row>
      <xdr:rowOff>157162</xdr:rowOff>
    </xdr:from>
    <xdr:to>
      <xdr:col>12</xdr:col>
      <xdr:colOff>439312</xdr:colOff>
      <xdr:row>33</xdr:row>
      <xdr:rowOff>147862</xdr:rowOff>
    </xdr:to>
    <xdr:graphicFrame macro="">
      <xdr:nvGraphicFramePr>
        <xdr:cNvPr id="2" name="Gráfico 1">
          <a:extLst>
            <a:ext uri="{FF2B5EF4-FFF2-40B4-BE49-F238E27FC236}">
              <a16:creationId xmlns:a16="http://schemas.microsoft.com/office/drawing/2014/main" id="{C7A486B5-8BA9-4998-B3AC-C247EAFDB7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11</xdr:col>
      <xdr:colOff>1904</xdr:colOff>
      <xdr:row>16</xdr:row>
      <xdr:rowOff>73342</xdr:rowOff>
    </xdr:from>
    <xdr:to>
      <xdr:col>18</xdr:col>
      <xdr:colOff>575504</xdr:colOff>
      <xdr:row>29</xdr:row>
      <xdr:rowOff>1642</xdr:rowOff>
    </xdr:to>
    <xdr:graphicFrame macro="">
      <xdr:nvGraphicFramePr>
        <xdr:cNvPr id="2" name="Gráfico 1">
          <a:extLst>
            <a:ext uri="{FF2B5EF4-FFF2-40B4-BE49-F238E27FC236}">
              <a16:creationId xmlns:a16="http://schemas.microsoft.com/office/drawing/2014/main" id="{DF92852D-2E46-4944-881F-008145A6CE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7</xdr:col>
      <xdr:colOff>47625</xdr:colOff>
      <xdr:row>6</xdr:row>
      <xdr:rowOff>23811</xdr:rowOff>
    </xdr:from>
    <xdr:to>
      <xdr:col>14</xdr:col>
      <xdr:colOff>653625</xdr:colOff>
      <xdr:row>33</xdr:row>
      <xdr:rowOff>100311</xdr:rowOff>
    </xdr:to>
    <xdr:graphicFrame macro="">
      <xdr:nvGraphicFramePr>
        <xdr:cNvPr id="2" name="Gráfico 1">
          <a:extLst>
            <a:ext uri="{FF2B5EF4-FFF2-40B4-BE49-F238E27FC236}">
              <a16:creationId xmlns:a16="http://schemas.microsoft.com/office/drawing/2014/main" id="{F15815FF-A4E1-4CDA-A741-A3469A8A9A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5</xdr:col>
      <xdr:colOff>0</xdr:colOff>
      <xdr:row>5</xdr:row>
      <xdr:rowOff>157162</xdr:rowOff>
    </xdr:from>
    <xdr:to>
      <xdr:col>12</xdr:col>
      <xdr:colOff>606000</xdr:colOff>
      <xdr:row>33</xdr:row>
      <xdr:rowOff>115162</xdr:rowOff>
    </xdr:to>
    <xdr:graphicFrame macro="">
      <xdr:nvGraphicFramePr>
        <xdr:cNvPr id="2" name="Gráfico 1">
          <a:extLst>
            <a:ext uri="{FF2B5EF4-FFF2-40B4-BE49-F238E27FC236}">
              <a16:creationId xmlns:a16="http://schemas.microsoft.com/office/drawing/2014/main" id="{F0322AF8-861D-4D90-B690-7C6FBA1C7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4</xdr:col>
      <xdr:colOff>752475</xdr:colOff>
      <xdr:row>5</xdr:row>
      <xdr:rowOff>166685</xdr:rowOff>
    </xdr:from>
    <xdr:to>
      <xdr:col>12</xdr:col>
      <xdr:colOff>596475</xdr:colOff>
      <xdr:row>33</xdr:row>
      <xdr:rowOff>19842</xdr:rowOff>
    </xdr:to>
    <xdr:graphicFrame macro="">
      <xdr:nvGraphicFramePr>
        <xdr:cNvPr id="2" name="Gráfico 1">
          <a:extLst>
            <a:ext uri="{FF2B5EF4-FFF2-40B4-BE49-F238E27FC236}">
              <a16:creationId xmlns:a16="http://schemas.microsoft.com/office/drawing/2014/main" id="{814A0713-906A-42CB-9921-2D75CFBE8A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5</xdr:col>
      <xdr:colOff>0</xdr:colOff>
      <xdr:row>6</xdr:row>
      <xdr:rowOff>0</xdr:rowOff>
    </xdr:from>
    <xdr:to>
      <xdr:col>12</xdr:col>
      <xdr:colOff>606000</xdr:colOff>
      <xdr:row>31</xdr:row>
      <xdr:rowOff>140700</xdr:rowOff>
    </xdr:to>
    <xdr:graphicFrame macro="">
      <xdr:nvGraphicFramePr>
        <xdr:cNvPr id="2" name="Gráfico 1">
          <a:extLst>
            <a:ext uri="{FF2B5EF4-FFF2-40B4-BE49-F238E27FC236}">
              <a16:creationId xmlns:a16="http://schemas.microsoft.com/office/drawing/2014/main" id="{6F6FF603-B16E-4BF8-B70D-E7295A27D5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4</xdr:col>
      <xdr:colOff>733425</xdr:colOff>
      <xdr:row>5</xdr:row>
      <xdr:rowOff>176211</xdr:rowOff>
    </xdr:from>
    <xdr:to>
      <xdr:col>12</xdr:col>
      <xdr:colOff>577425</xdr:colOff>
      <xdr:row>31</xdr:row>
      <xdr:rowOff>137211</xdr:rowOff>
    </xdr:to>
    <xdr:graphicFrame macro="">
      <xdr:nvGraphicFramePr>
        <xdr:cNvPr id="2" name="Gráfico 1">
          <a:extLst>
            <a:ext uri="{FF2B5EF4-FFF2-40B4-BE49-F238E27FC236}">
              <a16:creationId xmlns:a16="http://schemas.microsoft.com/office/drawing/2014/main" id="{EF6BC6E6-3FB1-4FEC-A7DC-0AA2552BDA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4</xdr:col>
      <xdr:colOff>209550</xdr:colOff>
      <xdr:row>5</xdr:row>
      <xdr:rowOff>152400</xdr:rowOff>
    </xdr:from>
    <xdr:to>
      <xdr:col>12</xdr:col>
      <xdr:colOff>53550</xdr:colOff>
      <xdr:row>31</xdr:row>
      <xdr:rowOff>23400</xdr:rowOff>
    </xdr:to>
    <xdr:graphicFrame macro="">
      <xdr:nvGraphicFramePr>
        <xdr:cNvPr id="2" name="Gráfico 1">
          <a:extLst>
            <a:ext uri="{FF2B5EF4-FFF2-40B4-BE49-F238E27FC236}">
              <a16:creationId xmlns:a16="http://schemas.microsoft.com/office/drawing/2014/main" id="{26120BDA-6F30-4F61-BCA3-6F0B65241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4</xdr:col>
      <xdr:colOff>476248</xdr:colOff>
      <xdr:row>6</xdr:row>
      <xdr:rowOff>23811</xdr:rowOff>
    </xdr:from>
    <xdr:to>
      <xdr:col>12</xdr:col>
      <xdr:colOff>320248</xdr:colOff>
      <xdr:row>32</xdr:row>
      <xdr:rowOff>128811</xdr:rowOff>
    </xdr:to>
    <xdr:graphicFrame macro="">
      <xdr:nvGraphicFramePr>
        <xdr:cNvPr id="2" name="Gráfico 1">
          <a:extLst>
            <a:ext uri="{FF2B5EF4-FFF2-40B4-BE49-F238E27FC236}">
              <a16:creationId xmlns:a16="http://schemas.microsoft.com/office/drawing/2014/main" id="{13F79899-AABC-4530-9B78-D10BC1E0CA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4</xdr:col>
      <xdr:colOff>695325</xdr:colOff>
      <xdr:row>6</xdr:row>
      <xdr:rowOff>14286</xdr:rowOff>
    </xdr:from>
    <xdr:to>
      <xdr:col>12</xdr:col>
      <xdr:colOff>539325</xdr:colOff>
      <xdr:row>31</xdr:row>
      <xdr:rowOff>165786</xdr:rowOff>
    </xdr:to>
    <xdr:graphicFrame macro="">
      <xdr:nvGraphicFramePr>
        <xdr:cNvPr id="2" name="Gráfico 1">
          <a:extLst>
            <a:ext uri="{FF2B5EF4-FFF2-40B4-BE49-F238E27FC236}">
              <a16:creationId xmlns:a16="http://schemas.microsoft.com/office/drawing/2014/main" id="{8E0A8B6C-6208-4FC3-9F19-9DE9A3A66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19050</xdr:colOff>
      <xdr:row>9</xdr:row>
      <xdr:rowOff>184784</xdr:rowOff>
    </xdr:from>
    <xdr:to>
      <xdr:col>8</xdr:col>
      <xdr:colOff>161925</xdr:colOff>
      <xdr:row>20</xdr:row>
      <xdr:rowOff>133350</xdr:rowOff>
    </xdr:to>
    <xdr:graphicFrame macro="">
      <xdr:nvGraphicFramePr>
        <xdr:cNvPr id="2" name="Gráfico 1">
          <a:extLst>
            <a:ext uri="{FF2B5EF4-FFF2-40B4-BE49-F238E27FC236}">
              <a16:creationId xmlns:a16="http://schemas.microsoft.com/office/drawing/2014/main" id="{AE4EB501-BB3E-4B7F-9928-F81E0C40F2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12</xdr:row>
      <xdr:rowOff>0</xdr:rowOff>
    </xdr:from>
    <xdr:to>
      <xdr:col>0</xdr:col>
      <xdr:colOff>5939999</xdr:colOff>
      <xdr:row>28</xdr:row>
      <xdr:rowOff>30000</xdr:rowOff>
    </xdr:to>
    <xdr:graphicFrame macro="">
      <xdr:nvGraphicFramePr>
        <xdr:cNvPr id="2" name="Gráfico 1">
          <a:extLst>
            <a:ext uri="{FF2B5EF4-FFF2-40B4-BE49-F238E27FC236}">
              <a16:creationId xmlns:a16="http://schemas.microsoft.com/office/drawing/2014/main" id="{51B88CF9-7CC6-487E-90F4-552797378C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11</xdr:col>
      <xdr:colOff>15875</xdr:colOff>
      <xdr:row>6</xdr:row>
      <xdr:rowOff>0</xdr:rowOff>
    </xdr:from>
    <xdr:to>
      <xdr:col>20</xdr:col>
      <xdr:colOff>12274</xdr:colOff>
      <xdr:row>24</xdr:row>
      <xdr:rowOff>171005</xdr:rowOff>
    </xdr:to>
    <xdr:graphicFrame macro="">
      <xdr:nvGraphicFramePr>
        <xdr:cNvPr id="2" name="Gráfico 1">
          <a:extLst>
            <a:ext uri="{FF2B5EF4-FFF2-40B4-BE49-F238E27FC236}">
              <a16:creationId xmlns:a16="http://schemas.microsoft.com/office/drawing/2014/main" id="{AA3ED092-1FEB-47D6-B9F7-483ED6EBBE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15875</xdr:colOff>
      <xdr:row>28</xdr:row>
      <xdr:rowOff>0</xdr:rowOff>
    </xdr:from>
    <xdr:to>
      <xdr:col>20</xdr:col>
      <xdr:colOff>12274</xdr:colOff>
      <xdr:row>46</xdr:row>
      <xdr:rowOff>171005</xdr:rowOff>
    </xdr:to>
    <xdr:graphicFrame macro="">
      <xdr:nvGraphicFramePr>
        <xdr:cNvPr id="3" name="Gráfico 2">
          <a:extLst>
            <a:ext uri="{FF2B5EF4-FFF2-40B4-BE49-F238E27FC236}">
              <a16:creationId xmlns:a16="http://schemas.microsoft.com/office/drawing/2014/main" id="{6E7CA6EF-0966-4EE7-A0D9-7802A73023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11</xdr:col>
      <xdr:colOff>15875</xdr:colOff>
      <xdr:row>6</xdr:row>
      <xdr:rowOff>0</xdr:rowOff>
    </xdr:from>
    <xdr:to>
      <xdr:col>20</xdr:col>
      <xdr:colOff>12274</xdr:colOff>
      <xdr:row>24</xdr:row>
      <xdr:rowOff>171005</xdr:rowOff>
    </xdr:to>
    <xdr:graphicFrame macro="">
      <xdr:nvGraphicFramePr>
        <xdr:cNvPr id="2" name="Gráfico 1">
          <a:extLst>
            <a:ext uri="{FF2B5EF4-FFF2-40B4-BE49-F238E27FC236}">
              <a16:creationId xmlns:a16="http://schemas.microsoft.com/office/drawing/2014/main" id="{7E324B49-F889-43D0-8BCA-2A02E29C39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15875</xdr:colOff>
      <xdr:row>28</xdr:row>
      <xdr:rowOff>0</xdr:rowOff>
    </xdr:from>
    <xdr:to>
      <xdr:col>20</xdr:col>
      <xdr:colOff>12274</xdr:colOff>
      <xdr:row>46</xdr:row>
      <xdr:rowOff>171005</xdr:rowOff>
    </xdr:to>
    <xdr:graphicFrame macro="">
      <xdr:nvGraphicFramePr>
        <xdr:cNvPr id="3" name="Gráfico 2">
          <a:extLst>
            <a:ext uri="{FF2B5EF4-FFF2-40B4-BE49-F238E27FC236}">
              <a16:creationId xmlns:a16="http://schemas.microsoft.com/office/drawing/2014/main" id="{975A70D1-E64F-4A87-AF87-5BFACCB8A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11</xdr:col>
      <xdr:colOff>15875</xdr:colOff>
      <xdr:row>6</xdr:row>
      <xdr:rowOff>0</xdr:rowOff>
    </xdr:from>
    <xdr:to>
      <xdr:col>20</xdr:col>
      <xdr:colOff>12274</xdr:colOff>
      <xdr:row>24</xdr:row>
      <xdr:rowOff>171005</xdr:rowOff>
    </xdr:to>
    <xdr:graphicFrame macro="">
      <xdr:nvGraphicFramePr>
        <xdr:cNvPr id="2" name="Gráfico 1">
          <a:extLst>
            <a:ext uri="{FF2B5EF4-FFF2-40B4-BE49-F238E27FC236}">
              <a16:creationId xmlns:a16="http://schemas.microsoft.com/office/drawing/2014/main" id="{340BA6BC-E3D7-4D92-87F9-8EE993D259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15875</xdr:colOff>
      <xdr:row>28</xdr:row>
      <xdr:rowOff>0</xdr:rowOff>
    </xdr:from>
    <xdr:to>
      <xdr:col>20</xdr:col>
      <xdr:colOff>12274</xdr:colOff>
      <xdr:row>46</xdr:row>
      <xdr:rowOff>171005</xdr:rowOff>
    </xdr:to>
    <xdr:graphicFrame macro="">
      <xdr:nvGraphicFramePr>
        <xdr:cNvPr id="3" name="Gráfico 2">
          <a:extLst>
            <a:ext uri="{FF2B5EF4-FFF2-40B4-BE49-F238E27FC236}">
              <a16:creationId xmlns:a16="http://schemas.microsoft.com/office/drawing/2014/main" id="{6A6641B8-2CA3-455C-B7CF-5A488702AC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4</xdr:col>
      <xdr:colOff>15875</xdr:colOff>
      <xdr:row>6</xdr:row>
      <xdr:rowOff>0</xdr:rowOff>
    </xdr:from>
    <xdr:to>
      <xdr:col>11</xdr:col>
      <xdr:colOff>621874</xdr:colOff>
      <xdr:row>34</xdr:row>
      <xdr:rowOff>66002</xdr:rowOff>
    </xdr:to>
    <xdr:graphicFrame macro="">
      <xdr:nvGraphicFramePr>
        <xdr:cNvPr id="2" name="Gráfico 1">
          <a:extLst>
            <a:ext uri="{FF2B5EF4-FFF2-40B4-BE49-F238E27FC236}">
              <a16:creationId xmlns:a16="http://schemas.microsoft.com/office/drawing/2014/main" id="{F23F3FF4-A1A7-40F1-AECD-B82CED838D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6</xdr:col>
      <xdr:colOff>4761</xdr:colOff>
      <xdr:row>6</xdr:row>
      <xdr:rowOff>0</xdr:rowOff>
    </xdr:from>
    <xdr:to>
      <xdr:col>15</xdr:col>
      <xdr:colOff>409575</xdr:colOff>
      <xdr:row>33</xdr:row>
      <xdr:rowOff>95250</xdr:rowOff>
    </xdr:to>
    <xdr:graphicFrame macro="">
      <xdr:nvGraphicFramePr>
        <xdr:cNvPr id="2" name="Gráfico 1">
          <a:extLst>
            <a:ext uri="{FF2B5EF4-FFF2-40B4-BE49-F238E27FC236}">
              <a16:creationId xmlns:a16="http://schemas.microsoft.com/office/drawing/2014/main" id="{00000000-0008-0000-6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6</xdr:col>
      <xdr:colOff>757235</xdr:colOff>
      <xdr:row>3</xdr:row>
      <xdr:rowOff>28574</xdr:rowOff>
    </xdr:from>
    <xdr:to>
      <xdr:col>15</xdr:col>
      <xdr:colOff>676275</xdr:colOff>
      <xdr:row>23</xdr:row>
      <xdr:rowOff>0</xdr:rowOff>
    </xdr:to>
    <xdr:graphicFrame macro="">
      <xdr:nvGraphicFramePr>
        <xdr:cNvPr id="2" name="Gráfico 1">
          <a:extLst>
            <a:ext uri="{FF2B5EF4-FFF2-40B4-BE49-F238E27FC236}">
              <a16:creationId xmlns:a16="http://schemas.microsoft.com/office/drawing/2014/main" id="{00000000-0008-0000-6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10</xdr:col>
      <xdr:colOff>38098</xdr:colOff>
      <xdr:row>2</xdr:row>
      <xdr:rowOff>28575</xdr:rowOff>
    </xdr:from>
    <xdr:to>
      <xdr:col>19</xdr:col>
      <xdr:colOff>228600</xdr:colOff>
      <xdr:row>29</xdr:row>
      <xdr:rowOff>142875</xdr:rowOff>
    </xdr:to>
    <xdr:graphicFrame macro="">
      <xdr:nvGraphicFramePr>
        <xdr:cNvPr id="2" name="Gráfico 1">
          <a:extLst>
            <a:ext uri="{FF2B5EF4-FFF2-40B4-BE49-F238E27FC236}">
              <a16:creationId xmlns:a16="http://schemas.microsoft.com/office/drawing/2014/main" id="{00000000-0008-0000-6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4</xdr:col>
      <xdr:colOff>19048</xdr:colOff>
      <xdr:row>3</xdr:row>
      <xdr:rowOff>38100</xdr:rowOff>
    </xdr:from>
    <xdr:to>
      <xdr:col>13</xdr:col>
      <xdr:colOff>47625</xdr:colOff>
      <xdr:row>29</xdr:row>
      <xdr:rowOff>47625</xdr:rowOff>
    </xdr:to>
    <xdr:graphicFrame macro="">
      <xdr:nvGraphicFramePr>
        <xdr:cNvPr id="2" name="Gráfico 1">
          <a:extLst>
            <a:ext uri="{FF2B5EF4-FFF2-40B4-BE49-F238E27FC236}">
              <a16:creationId xmlns:a16="http://schemas.microsoft.com/office/drawing/2014/main" id="{6D5CF6F2-971F-4385-8E85-27B61B2EA3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9</xdr:col>
      <xdr:colOff>190498</xdr:colOff>
      <xdr:row>4</xdr:row>
      <xdr:rowOff>123825</xdr:rowOff>
    </xdr:from>
    <xdr:to>
      <xdr:col>18</xdr:col>
      <xdr:colOff>638175</xdr:colOff>
      <xdr:row>31</xdr:row>
      <xdr:rowOff>133350</xdr:rowOff>
    </xdr:to>
    <xdr:graphicFrame macro="">
      <xdr:nvGraphicFramePr>
        <xdr:cNvPr id="2" name="Gráfico 1">
          <a:extLst>
            <a:ext uri="{FF2B5EF4-FFF2-40B4-BE49-F238E27FC236}">
              <a16:creationId xmlns:a16="http://schemas.microsoft.com/office/drawing/2014/main" id="{00000000-0008-0000-6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12</xdr:row>
      <xdr:rowOff>0</xdr:rowOff>
    </xdr:from>
    <xdr:to>
      <xdr:col>7</xdr:col>
      <xdr:colOff>606000</xdr:colOff>
      <xdr:row>23</xdr:row>
      <xdr:rowOff>64500</xdr:rowOff>
    </xdr:to>
    <xdr:graphicFrame macro="">
      <xdr:nvGraphicFramePr>
        <xdr:cNvPr id="2" name="Gráfico 1">
          <a:extLst>
            <a:ext uri="{FF2B5EF4-FFF2-40B4-BE49-F238E27FC236}">
              <a16:creationId xmlns:a16="http://schemas.microsoft.com/office/drawing/2014/main" id="{BB7DCE73-1A25-434C-8E99-417FC8C4C8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6</xdr:col>
      <xdr:colOff>752475</xdr:colOff>
      <xdr:row>6</xdr:row>
      <xdr:rowOff>190499</xdr:rowOff>
    </xdr:from>
    <xdr:to>
      <xdr:col>15</xdr:col>
      <xdr:colOff>581025</xdr:colOff>
      <xdr:row>27</xdr:row>
      <xdr:rowOff>28574</xdr:rowOff>
    </xdr:to>
    <xdr:graphicFrame macro="">
      <xdr:nvGraphicFramePr>
        <xdr:cNvPr id="6" name="Gráfico 5">
          <a:extLst>
            <a:ext uri="{FF2B5EF4-FFF2-40B4-BE49-F238E27FC236}">
              <a16:creationId xmlns:a16="http://schemas.microsoft.com/office/drawing/2014/main" id="{F6DA7A2F-B2B0-4221-8082-EFEFD37771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6</xdr:col>
      <xdr:colOff>723899</xdr:colOff>
      <xdr:row>7</xdr:row>
      <xdr:rowOff>28574</xdr:rowOff>
    </xdr:from>
    <xdr:to>
      <xdr:col>13</xdr:col>
      <xdr:colOff>219074</xdr:colOff>
      <xdr:row>43</xdr:row>
      <xdr:rowOff>0</xdr:rowOff>
    </xdr:to>
    <xdr:graphicFrame macro="">
      <xdr:nvGraphicFramePr>
        <xdr:cNvPr id="4" name="Gráfico 3">
          <a:extLst>
            <a:ext uri="{FF2B5EF4-FFF2-40B4-BE49-F238E27FC236}">
              <a16:creationId xmlns:a16="http://schemas.microsoft.com/office/drawing/2014/main" id="{1E687DDA-C663-4996-8EA7-D5CAE4E7AD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0</xdr:colOff>
      <xdr:row>7</xdr:row>
      <xdr:rowOff>0</xdr:rowOff>
    </xdr:from>
    <xdr:to>
      <xdr:col>35</xdr:col>
      <xdr:colOff>257175</xdr:colOff>
      <xdr:row>37</xdr:row>
      <xdr:rowOff>19050</xdr:rowOff>
    </xdr:to>
    <xdr:graphicFrame macro="">
      <xdr:nvGraphicFramePr>
        <xdr:cNvPr id="5" name="Gráfico 4">
          <a:extLst>
            <a:ext uri="{FF2B5EF4-FFF2-40B4-BE49-F238E27FC236}">
              <a16:creationId xmlns:a16="http://schemas.microsoft.com/office/drawing/2014/main" id="{59781507-EC26-41FB-A705-5CB0D253BB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3</xdr:col>
      <xdr:colOff>347661</xdr:colOff>
      <xdr:row>7</xdr:row>
      <xdr:rowOff>128587</xdr:rowOff>
    </xdr:from>
    <xdr:to>
      <xdr:col>10</xdr:col>
      <xdr:colOff>676274</xdr:colOff>
      <xdr:row>22</xdr:row>
      <xdr:rowOff>14287</xdr:rowOff>
    </xdr:to>
    <xdr:graphicFrame macro="">
      <xdr:nvGraphicFramePr>
        <xdr:cNvPr id="2" name="Gráfico 1">
          <a:extLst>
            <a:ext uri="{FF2B5EF4-FFF2-40B4-BE49-F238E27FC236}">
              <a16:creationId xmlns:a16="http://schemas.microsoft.com/office/drawing/2014/main" id="{3C51D771-E7DA-4C9E-9F08-5195CC71D8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2</xdr:col>
      <xdr:colOff>666750</xdr:colOff>
      <xdr:row>5</xdr:row>
      <xdr:rowOff>147637</xdr:rowOff>
    </xdr:from>
    <xdr:to>
      <xdr:col>9</xdr:col>
      <xdr:colOff>704850</xdr:colOff>
      <xdr:row>43</xdr:row>
      <xdr:rowOff>28575</xdr:rowOff>
    </xdr:to>
    <xdr:graphicFrame macro="">
      <xdr:nvGraphicFramePr>
        <xdr:cNvPr id="2" name="Gráfico 1">
          <a:extLst>
            <a:ext uri="{FF2B5EF4-FFF2-40B4-BE49-F238E27FC236}">
              <a16:creationId xmlns:a16="http://schemas.microsoft.com/office/drawing/2014/main" id="{F665011F-584C-4192-8F12-5D5FE955E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3</xdr:col>
      <xdr:colOff>438149</xdr:colOff>
      <xdr:row>6</xdr:row>
      <xdr:rowOff>42861</xdr:rowOff>
    </xdr:from>
    <xdr:to>
      <xdr:col>10</xdr:col>
      <xdr:colOff>542924</xdr:colOff>
      <xdr:row>43</xdr:row>
      <xdr:rowOff>47625</xdr:rowOff>
    </xdr:to>
    <xdr:graphicFrame macro="">
      <xdr:nvGraphicFramePr>
        <xdr:cNvPr id="2" name="Gráfico 1">
          <a:extLst>
            <a:ext uri="{FF2B5EF4-FFF2-40B4-BE49-F238E27FC236}">
              <a16:creationId xmlns:a16="http://schemas.microsoft.com/office/drawing/2014/main" id="{5D972B8E-DF55-4874-81EA-A2493BF2B4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8</xdr:col>
      <xdr:colOff>9525</xdr:colOff>
      <xdr:row>5</xdr:row>
      <xdr:rowOff>185737</xdr:rowOff>
    </xdr:from>
    <xdr:to>
      <xdr:col>17</xdr:col>
      <xdr:colOff>463125</xdr:colOff>
      <xdr:row>20</xdr:row>
      <xdr:rowOff>71437</xdr:rowOff>
    </xdr:to>
    <xdr:graphicFrame macro="">
      <xdr:nvGraphicFramePr>
        <xdr:cNvPr id="2" name="Gráfico 1">
          <a:extLst>
            <a:ext uri="{FF2B5EF4-FFF2-40B4-BE49-F238E27FC236}">
              <a16:creationId xmlns:a16="http://schemas.microsoft.com/office/drawing/2014/main" id="{E25C77A7-362B-4A31-9EF0-C033E0893F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9</xdr:col>
      <xdr:colOff>461962</xdr:colOff>
      <xdr:row>238</xdr:row>
      <xdr:rowOff>57150</xdr:rowOff>
    </xdr:from>
    <xdr:to>
      <xdr:col>19</xdr:col>
      <xdr:colOff>305962</xdr:colOff>
      <xdr:row>252</xdr:row>
      <xdr:rowOff>133350</xdr:rowOff>
    </xdr:to>
    <xdr:graphicFrame macro="">
      <xdr:nvGraphicFramePr>
        <xdr:cNvPr id="2" name="Gráfico 1">
          <a:extLst>
            <a:ext uri="{FF2B5EF4-FFF2-40B4-BE49-F238E27FC236}">
              <a16:creationId xmlns:a16="http://schemas.microsoft.com/office/drawing/2014/main" id="{8C60AC28-CB51-47B7-A051-250FCAE92E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6</xdr:col>
      <xdr:colOff>71435</xdr:colOff>
      <xdr:row>15</xdr:row>
      <xdr:rowOff>19050</xdr:rowOff>
    </xdr:from>
    <xdr:to>
      <xdr:col>17</xdr:col>
      <xdr:colOff>29735</xdr:colOff>
      <xdr:row>39</xdr:row>
      <xdr:rowOff>9525</xdr:rowOff>
    </xdr:to>
    <xdr:graphicFrame macro="">
      <xdr:nvGraphicFramePr>
        <xdr:cNvPr id="2" name="Gráfico 1">
          <a:extLst>
            <a:ext uri="{FF2B5EF4-FFF2-40B4-BE49-F238E27FC236}">
              <a16:creationId xmlns:a16="http://schemas.microsoft.com/office/drawing/2014/main" id="{7F9F175D-64BD-4097-B54D-3FA1051191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9</xdr:col>
      <xdr:colOff>138112</xdr:colOff>
      <xdr:row>5</xdr:row>
      <xdr:rowOff>33337</xdr:rowOff>
    </xdr:from>
    <xdr:to>
      <xdr:col>18</xdr:col>
      <xdr:colOff>591712</xdr:colOff>
      <xdr:row>32</xdr:row>
      <xdr:rowOff>120637</xdr:rowOff>
    </xdr:to>
    <xdr:graphicFrame macro="">
      <xdr:nvGraphicFramePr>
        <xdr:cNvPr id="2" name="Gráfico 1">
          <a:extLst>
            <a:ext uri="{FF2B5EF4-FFF2-40B4-BE49-F238E27FC236}">
              <a16:creationId xmlns:a16="http://schemas.microsoft.com/office/drawing/2014/main" id="{AEF9BE80-04E0-4F1F-91F4-5AF2F12B4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37</xdr:col>
      <xdr:colOff>285750</xdr:colOff>
      <xdr:row>6</xdr:row>
      <xdr:rowOff>19050</xdr:rowOff>
    </xdr:from>
    <xdr:to>
      <xdr:col>47</xdr:col>
      <xdr:colOff>129750</xdr:colOff>
      <xdr:row>32</xdr:row>
      <xdr:rowOff>106050</xdr:rowOff>
    </xdr:to>
    <xdr:graphicFrame macro="">
      <xdr:nvGraphicFramePr>
        <xdr:cNvPr id="2" name="Gráfico 1">
          <a:extLst>
            <a:ext uri="{FF2B5EF4-FFF2-40B4-BE49-F238E27FC236}">
              <a16:creationId xmlns:a16="http://schemas.microsoft.com/office/drawing/2014/main" id="{5C5C5C3C-B5C1-44CE-9078-A2C713A319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207643</xdr:colOff>
      <xdr:row>5</xdr:row>
      <xdr:rowOff>173355</xdr:rowOff>
    </xdr:from>
    <xdr:to>
      <xdr:col>13</xdr:col>
      <xdr:colOff>512653</xdr:colOff>
      <xdr:row>38</xdr:row>
      <xdr:rowOff>161925</xdr:rowOff>
    </xdr:to>
    <xdr:graphicFrame macro="">
      <xdr:nvGraphicFramePr>
        <xdr:cNvPr id="2" name="Gráfico 1">
          <a:extLst>
            <a:ext uri="{FF2B5EF4-FFF2-40B4-BE49-F238E27FC236}">
              <a16:creationId xmlns:a16="http://schemas.microsoft.com/office/drawing/2014/main" id="{C04DD31E-60A8-4723-886A-C2DBA2CA2D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7</xdr:col>
      <xdr:colOff>138112</xdr:colOff>
      <xdr:row>6</xdr:row>
      <xdr:rowOff>4762</xdr:rowOff>
    </xdr:from>
    <xdr:to>
      <xdr:col>17</xdr:col>
      <xdr:colOff>344062</xdr:colOff>
      <xdr:row>33</xdr:row>
      <xdr:rowOff>178462</xdr:rowOff>
    </xdr:to>
    <xdr:graphicFrame macro="">
      <xdr:nvGraphicFramePr>
        <xdr:cNvPr id="2" name="Gráfico 1">
          <a:extLst>
            <a:ext uri="{FF2B5EF4-FFF2-40B4-BE49-F238E27FC236}">
              <a16:creationId xmlns:a16="http://schemas.microsoft.com/office/drawing/2014/main" id="{52C87AA8-7F53-47A6-8F45-E37F61FAEE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7</xdr:col>
      <xdr:colOff>138112</xdr:colOff>
      <xdr:row>6</xdr:row>
      <xdr:rowOff>4762</xdr:rowOff>
    </xdr:from>
    <xdr:to>
      <xdr:col>17</xdr:col>
      <xdr:colOff>344062</xdr:colOff>
      <xdr:row>33</xdr:row>
      <xdr:rowOff>178462</xdr:rowOff>
    </xdr:to>
    <xdr:graphicFrame macro="">
      <xdr:nvGraphicFramePr>
        <xdr:cNvPr id="2" name="Gráfico 1">
          <a:extLst>
            <a:ext uri="{FF2B5EF4-FFF2-40B4-BE49-F238E27FC236}">
              <a16:creationId xmlns:a16="http://schemas.microsoft.com/office/drawing/2014/main" id="{506E30A0-57E2-4F4D-8368-1D7514159E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7</xdr:col>
      <xdr:colOff>242887</xdr:colOff>
      <xdr:row>5</xdr:row>
      <xdr:rowOff>52387</xdr:rowOff>
    </xdr:from>
    <xdr:to>
      <xdr:col>17</xdr:col>
      <xdr:colOff>448837</xdr:colOff>
      <xdr:row>25</xdr:row>
      <xdr:rowOff>61987</xdr:rowOff>
    </xdr:to>
    <xdr:graphicFrame macro="">
      <xdr:nvGraphicFramePr>
        <xdr:cNvPr id="2" name="Gráfico 1">
          <a:extLst>
            <a:ext uri="{FF2B5EF4-FFF2-40B4-BE49-F238E27FC236}">
              <a16:creationId xmlns:a16="http://schemas.microsoft.com/office/drawing/2014/main" id="{5A7FE56B-D80E-4987-8174-B5F086975F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6</xdr:col>
      <xdr:colOff>4762</xdr:colOff>
      <xdr:row>5</xdr:row>
      <xdr:rowOff>14287</xdr:rowOff>
    </xdr:from>
    <xdr:to>
      <xdr:col>16</xdr:col>
      <xdr:colOff>572662</xdr:colOff>
      <xdr:row>32</xdr:row>
      <xdr:rowOff>187987</xdr:rowOff>
    </xdr:to>
    <xdr:graphicFrame macro="">
      <xdr:nvGraphicFramePr>
        <xdr:cNvPr id="2" name="Gráfico 1">
          <a:extLst>
            <a:ext uri="{FF2B5EF4-FFF2-40B4-BE49-F238E27FC236}">
              <a16:creationId xmlns:a16="http://schemas.microsoft.com/office/drawing/2014/main" id="{40E257A8-6FAA-4E5A-96EE-E3AAA01F4C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6</xdr:col>
      <xdr:colOff>4762</xdr:colOff>
      <xdr:row>6</xdr:row>
      <xdr:rowOff>14287</xdr:rowOff>
    </xdr:from>
    <xdr:to>
      <xdr:col>16</xdr:col>
      <xdr:colOff>572662</xdr:colOff>
      <xdr:row>33</xdr:row>
      <xdr:rowOff>187987</xdr:rowOff>
    </xdr:to>
    <xdr:graphicFrame macro="">
      <xdr:nvGraphicFramePr>
        <xdr:cNvPr id="2" name="Gráfico 1">
          <a:extLst>
            <a:ext uri="{FF2B5EF4-FFF2-40B4-BE49-F238E27FC236}">
              <a16:creationId xmlns:a16="http://schemas.microsoft.com/office/drawing/2014/main" id="{55724335-6E6B-4B12-A182-3548145CF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9</xdr:col>
      <xdr:colOff>1361</xdr:colOff>
      <xdr:row>4</xdr:row>
      <xdr:rowOff>177572</xdr:rowOff>
    </xdr:from>
    <xdr:to>
      <xdr:col>19</xdr:col>
      <xdr:colOff>517071</xdr:colOff>
      <xdr:row>38</xdr:row>
      <xdr:rowOff>122463</xdr:rowOff>
    </xdr:to>
    <xdr:graphicFrame macro="">
      <xdr:nvGraphicFramePr>
        <xdr:cNvPr id="2" name="Gráfico 1">
          <a:extLst>
            <a:ext uri="{FF2B5EF4-FFF2-40B4-BE49-F238E27FC236}">
              <a16:creationId xmlns:a16="http://schemas.microsoft.com/office/drawing/2014/main" id="{122CCB68-3D96-4496-8495-2690CEFE22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10</xdr:col>
      <xdr:colOff>76200</xdr:colOff>
      <xdr:row>5</xdr:row>
      <xdr:rowOff>14287</xdr:rowOff>
    </xdr:from>
    <xdr:to>
      <xdr:col>18</xdr:col>
      <xdr:colOff>596475</xdr:colOff>
      <xdr:row>30</xdr:row>
      <xdr:rowOff>111787</xdr:rowOff>
    </xdr:to>
    <xdr:graphicFrame macro="">
      <xdr:nvGraphicFramePr>
        <xdr:cNvPr id="2" name="Gráfico 1">
          <a:extLst>
            <a:ext uri="{FF2B5EF4-FFF2-40B4-BE49-F238E27FC236}">
              <a16:creationId xmlns:a16="http://schemas.microsoft.com/office/drawing/2014/main" id="{0AAFA9BB-9D98-45D8-809B-B443985591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5</xdr:row>
      <xdr:rowOff>4762</xdr:rowOff>
    </xdr:from>
    <xdr:to>
      <xdr:col>29</xdr:col>
      <xdr:colOff>453600</xdr:colOff>
      <xdr:row>30</xdr:row>
      <xdr:rowOff>102262</xdr:rowOff>
    </xdr:to>
    <xdr:graphicFrame macro="">
      <xdr:nvGraphicFramePr>
        <xdr:cNvPr id="3" name="Gráfico 2">
          <a:extLst>
            <a:ext uri="{FF2B5EF4-FFF2-40B4-BE49-F238E27FC236}">
              <a16:creationId xmlns:a16="http://schemas.microsoft.com/office/drawing/2014/main" id="{8A22D120-D96E-4E1F-A1B8-60FB23AD63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9525</xdr:colOff>
      <xdr:row>105</xdr:row>
      <xdr:rowOff>100012</xdr:rowOff>
    </xdr:from>
    <xdr:to>
      <xdr:col>19</xdr:col>
      <xdr:colOff>463125</xdr:colOff>
      <xdr:row>131</xdr:row>
      <xdr:rowOff>7012</xdr:rowOff>
    </xdr:to>
    <xdr:graphicFrame macro="">
      <xdr:nvGraphicFramePr>
        <xdr:cNvPr id="4" name="Gráfico 3">
          <a:extLst>
            <a:ext uri="{FF2B5EF4-FFF2-40B4-BE49-F238E27FC236}">
              <a16:creationId xmlns:a16="http://schemas.microsoft.com/office/drawing/2014/main" id="{8CF85F92-877B-436D-AF7C-FBD8E25CEC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0</xdr:colOff>
      <xdr:row>105</xdr:row>
      <xdr:rowOff>95250</xdr:rowOff>
    </xdr:from>
    <xdr:to>
      <xdr:col>30</xdr:col>
      <xdr:colOff>453390</xdr:colOff>
      <xdr:row>131</xdr:row>
      <xdr:rowOff>1905</xdr:rowOff>
    </xdr:to>
    <xdr:graphicFrame macro="">
      <xdr:nvGraphicFramePr>
        <xdr:cNvPr id="5" name="Gráfico 4">
          <a:extLst>
            <a:ext uri="{FF2B5EF4-FFF2-40B4-BE49-F238E27FC236}">
              <a16:creationId xmlns:a16="http://schemas.microsoft.com/office/drawing/2014/main" id="{BDED4021-C343-4C34-8144-DE6CDFC857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1</xdr:col>
      <xdr:colOff>320675</xdr:colOff>
      <xdr:row>20</xdr:row>
      <xdr:rowOff>104774</xdr:rowOff>
    </xdr:from>
    <xdr:to>
      <xdr:col>8</xdr:col>
      <xdr:colOff>444500</xdr:colOff>
      <xdr:row>40</xdr:row>
      <xdr:rowOff>31749</xdr:rowOff>
    </xdr:to>
    <xdr:graphicFrame macro="">
      <xdr:nvGraphicFramePr>
        <xdr:cNvPr id="2" name="Gráfico 1">
          <a:extLst>
            <a:ext uri="{FF2B5EF4-FFF2-40B4-BE49-F238E27FC236}">
              <a16:creationId xmlns:a16="http://schemas.microsoft.com/office/drawing/2014/main" id="{00000000-0008-0000-6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4</xdr:col>
      <xdr:colOff>56073</xdr:colOff>
      <xdr:row>2</xdr:row>
      <xdr:rowOff>152399</xdr:rowOff>
    </xdr:from>
    <xdr:to>
      <xdr:col>11</xdr:col>
      <xdr:colOff>275147</xdr:colOff>
      <xdr:row>33</xdr:row>
      <xdr:rowOff>28574</xdr:rowOff>
    </xdr:to>
    <xdr:graphicFrame macro="">
      <xdr:nvGraphicFramePr>
        <xdr:cNvPr id="2" name="Gráfico 1">
          <a:extLst>
            <a:ext uri="{FF2B5EF4-FFF2-40B4-BE49-F238E27FC236}">
              <a16:creationId xmlns:a16="http://schemas.microsoft.com/office/drawing/2014/main" id="{00000000-0008-0000-6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2</xdr:col>
      <xdr:colOff>723899</xdr:colOff>
      <xdr:row>4</xdr:row>
      <xdr:rowOff>139700</xdr:rowOff>
    </xdr:from>
    <xdr:to>
      <xdr:col>11</xdr:col>
      <xdr:colOff>409575</xdr:colOff>
      <xdr:row>24</xdr:row>
      <xdr:rowOff>123825</xdr:rowOff>
    </xdr:to>
    <xdr:graphicFrame macro="">
      <xdr:nvGraphicFramePr>
        <xdr:cNvPr id="2" name="Gráfico 1">
          <a:extLst>
            <a:ext uri="{FF2B5EF4-FFF2-40B4-BE49-F238E27FC236}">
              <a16:creationId xmlns:a16="http://schemas.microsoft.com/office/drawing/2014/main" id="{00000000-0008-0000-6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19050</xdr:colOff>
      <xdr:row>9</xdr:row>
      <xdr:rowOff>184784</xdr:rowOff>
    </xdr:from>
    <xdr:to>
      <xdr:col>8</xdr:col>
      <xdr:colOff>161925</xdr:colOff>
      <xdr:row>20</xdr:row>
      <xdr:rowOff>133350</xdr:rowOff>
    </xdr:to>
    <xdr:graphicFrame macro="">
      <xdr:nvGraphicFramePr>
        <xdr:cNvPr id="2" name="Gráfico 1">
          <a:extLst>
            <a:ext uri="{FF2B5EF4-FFF2-40B4-BE49-F238E27FC236}">
              <a16:creationId xmlns:a16="http://schemas.microsoft.com/office/drawing/2014/main" id="{8EAB0A1E-D913-4562-A9C4-F3ACE874ED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2</xdr:col>
      <xdr:colOff>666750</xdr:colOff>
      <xdr:row>1</xdr:row>
      <xdr:rowOff>158749</xdr:rowOff>
    </xdr:from>
    <xdr:to>
      <xdr:col>10</xdr:col>
      <xdr:colOff>438150</xdr:colOff>
      <xdr:row>26</xdr:row>
      <xdr:rowOff>19050</xdr:rowOff>
    </xdr:to>
    <xdr:graphicFrame macro="">
      <xdr:nvGraphicFramePr>
        <xdr:cNvPr id="2" name="Gráfico 1">
          <a:extLst>
            <a:ext uri="{FF2B5EF4-FFF2-40B4-BE49-F238E27FC236}">
              <a16:creationId xmlns:a16="http://schemas.microsoft.com/office/drawing/2014/main" id="{00000000-0008-0000-6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3</xdr:col>
      <xdr:colOff>26957</xdr:colOff>
      <xdr:row>2</xdr:row>
      <xdr:rowOff>152760</xdr:rowOff>
    </xdr:from>
    <xdr:to>
      <xdr:col>10</xdr:col>
      <xdr:colOff>664953</xdr:colOff>
      <xdr:row>20</xdr:row>
      <xdr:rowOff>152759</xdr:rowOff>
    </xdr:to>
    <xdr:graphicFrame macro="">
      <xdr:nvGraphicFramePr>
        <xdr:cNvPr id="2" name="Gráfico 1">
          <a:extLst>
            <a:ext uri="{FF2B5EF4-FFF2-40B4-BE49-F238E27FC236}">
              <a16:creationId xmlns:a16="http://schemas.microsoft.com/office/drawing/2014/main" id="{00000000-0008-0000-6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2</xdr:col>
      <xdr:colOff>485776</xdr:colOff>
      <xdr:row>1</xdr:row>
      <xdr:rowOff>76201</xdr:rowOff>
    </xdr:from>
    <xdr:to>
      <xdr:col>10</xdr:col>
      <xdr:colOff>89859</xdr:colOff>
      <xdr:row>44</xdr:row>
      <xdr:rowOff>107830</xdr:rowOff>
    </xdr:to>
    <xdr:graphicFrame macro="">
      <xdr:nvGraphicFramePr>
        <xdr:cNvPr id="2" name="Gráfico 1">
          <a:extLst>
            <a:ext uri="{FF2B5EF4-FFF2-40B4-BE49-F238E27FC236}">
              <a16:creationId xmlns:a16="http://schemas.microsoft.com/office/drawing/2014/main" id="{00000000-0008-0000-7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4</xdr:col>
      <xdr:colOff>152400</xdr:colOff>
      <xdr:row>2</xdr:row>
      <xdr:rowOff>19049</xdr:rowOff>
    </xdr:from>
    <xdr:to>
      <xdr:col>12</xdr:col>
      <xdr:colOff>419100</xdr:colOff>
      <xdr:row>19</xdr:row>
      <xdr:rowOff>85724</xdr:rowOff>
    </xdr:to>
    <xdr:graphicFrame macro="">
      <xdr:nvGraphicFramePr>
        <xdr:cNvPr id="2" name="Gráfico 1">
          <a:extLst>
            <a:ext uri="{FF2B5EF4-FFF2-40B4-BE49-F238E27FC236}">
              <a16:creationId xmlns:a16="http://schemas.microsoft.com/office/drawing/2014/main" id="{00000000-0008-0000-7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2</xdr:col>
      <xdr:colOff>676276</xdr:colOff>
      <xdr:row>1</xdr:row>
      <xdr:rowOff>149226</xdr:rowOff>
    </xdr:from>
    <xdr:to>
      <xdr:col>10</xdr:col>
      <xdr:colOff>143775</xdr:colOff>
      <xdr:row>45</xdr:row>
      <xdr:rowOff>89858</xdr:rowOff>
    </xdr:to>
    <xdr:graphicFrame macro="">
      <xdr:nvGraphicFramePr>
        <xdr:cNvPr id="2" name="Gráfico 1">
          <a:extLst>
            <a:ext uri="{FF2B5EF4-FFF2-40B4-BE49-F238E27FC236}">
              <a16:creationId xmlns:a16="http://schemas.microsoft.com/office/drawing/2014/main" id="{00000000-0008-0000-7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3</xdr:col>
      <xdr:colOff>669925</xdr:colOff>
      <xdr:row>2</xdr:row>
      <xdr:rowOff>34924</xdr:rowOff>
    </xdr:from>
    <xdr:to>
      <xdr:col>12</xdr:col>
      <xdr:colOff>184150</xdr:colOff>
      <xdr:row>19</xdr:row>
      <xdr:rowOff>47625</xdr:rowOff>
    </xdr:to>
    <xdr:graphicFrame macro="">
      <xdr:nvGraphicFramePr>
        <xdr:cNvPr id="2" name="Gráfico 1">
          <a:extLst>
            <a:ext uri="{FF2B5EF4-FFF2-40B4-BE49-F238E27FC236}">
              <a16:creationId xmlns:a16="http://schemas.microsoft.com/office/drawing/2014/main" id="{00000000-0008-0000-7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2</xdr:col>
      <xdr:colOff>236509</xdr:colOff>
      <xdr:row>1</xdr:row>
      <xdr:rowOff>144910</xdr:rowOff>
    </xdr:from>
    <xdr:to>
      <xdr:col>9</xdr:col>
      <xdr:colOff>709882</xdr:colOff>
      <xdr:row>44</xdr:row>
      <xdr:rowOff>134788</xdr:rowOff>
    </xdr:to>
    <xdr:graphicFrame macro="">
      <xdr:nvGraphicFramePr>
        <xdr:cNvPr id="2" name="Gráfico 1">
          <a:extLst>
            <a:ext uri="{FF2B5EF4-FFF2-40B4-BE49-F238E27FC236}">
              <a16:creationId xmlns:a16="http://schemas.microsoft.com/office/drawing/2014/main" id="{00000000-0008-0000-7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6</xdr:col>
      <xdr:colOff>557720</xdr:colOff>
      <xdr:row>4</xdr:row>
      <xdr:rowOff>27495</xdr:rowOff>
    </xdr:from>
    <xdr:to>
      <xdr:col>14</xdr:col>
      <xdr:colOff>73504</xdr:colOff>
      <xdr:row>30</xdr:row>
      <xdr:rowOff>160847</xdr:rowOff>
    </xdr:to>
    <xdr:graphicFrame macro="">
      <xdr:nvGraphicFramePr>
        <xdr:cNvPr id="2" name="Gráfico 1">
          <a:extLst>
            <a:ext uri="{FF2B5EF4-FFF2-40B4-BE49-F238E27FC236}">
              <a16:creationId xmlns:a16="http://schemas.microsoft.com/office/drawing/2014/main" id="{00000000-0008-0000-7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3</xdr:col>
      <xdr:colOff>628651</xdr:colOff>
      <xdr:row>3</xdr:row>
      <xdr:rowOff>123825</xdr:rowOff>
    </xdr:from>
    <xdr:to>
      <xdr:col>10</xdr:col>
      <xdr:colOff>476250</xdr:colOff>
      <xdr:row>31</xdr:row>
      <xdr:rowOff>76200</xdr:rowOff>
    </xdr:to>
    <xdr:graphicFrame macro="">
      <xdr:nvGraphicFramePr>
        <xdr:cNvPr id="2" name="Gráfico 1">
          <a:extLst>
            <a:ext uri="{FF2B5EF4-FFF2-40B4-BE49-F238E27FC236}">
              <a16:creationId xmlns:a16="http://schemas.microsoft.com/office/drawing/2014/main" id="{00000000-0008-0000-7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7</xdr:col>
      <xdr:colOff>20309</xdr:colOff>
      <xdr:row>5</xdr:row>
      <xdr:rowOff>140118</xdr:rowOff>
    </xdr:from>
    <xdr:to>
      <xdr:col>15</xdr:col>
      <xdr:colOff>261308</xdr:colOff>
      <xdr:row>31</xdr:row>
      <xdr:rowOff>133889</xdr:rowOff>
    </xdr:to>
    <xdr:graphicFrame macro="">
      <xdr:nvGraphicFramePr>
        <xdr:cNvPr id="2" name="Gráfico 1">
          <a:extLst>
            <a:ext uri="{FF2B5EF4-FFF2-40B4-BE49-F238E27FC236}">
              <a16:creationId xmlns:a16="http://schemas.microsoft.com/office/drawing/2014/main" id="{00000000-0008-0000-7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12</xdr:row>
      <xdr:rowOff>0</xdr:rowOff>
    </xdr:from>
    <xdr:to>
      <xdr:col>7</xdr:col>
      <xdr:colOff>606000</xdr:colOff>
      <xdr:row>27</xdr:row>
      <xdr:rowOff>182880</xdr:rowOff>
    </xdr:to>
    <xdr:graphicFrame macro="">
      <xdr:nvGraphicFramePr>
        <xdr:cNvPr id="2" name="Gráfico 1">
          <a:extLst>
            <a:ext uri="{FF2B5EF4-FFF2-40B4-BE49-F238E27FC236}">
              <a16:creationId xmlns:a16="http://schemas.microsoft.com/office/drawing/2014/main" id="{2BF617C4-3C73-473F-9B04-9E80B8241E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3</xdr:col>
      <xdr:colOff>200024</xdr:colOff>
      <xdr:row>2</xdr:row>
      <xdr:rowOff>38099</xdr:rowOff>
    </xdr:from>
    <xdr:to>
      <xdr:col>11</xdr:col>
      <xdr:colOff>219075</xdr:colOff>
      <xdr:row>24</xdr:row>
      <xdr:rowOff>57150</xdr:rowOff>
    </xdr:to>
    <xdr:graphicFrame macro="">
      <xdr:nvGraphicFramePr>
        <xdr:cNvPr id="2" name="Gráfico 1">
          <a:extLst>
            <a:ext uri="{FF2B5EF4-FFF2-40B4-BE49-F238E27FC236}">
              <a16:creationId xmlns:a16="http://schemas.microsoft.com/office/drawing/2014/main" id="{00000000-0008-0000-7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3</xdr:col>
      <xdr:colOff>34926</xdr:colOff>
      <xdr:row>1</xdr:row>
      <xdr:rowOff>161924</xdr:rowOff>
    </xdr:from>
    <xdr:to>
      <xdr:col>11</xdr:col>
      <xdr:colOff>28575</xdr:colOff>
      <xdr:row>41</xdr:row>
      <xdr:rowOff>3174</xdr:rowOff>
    </xdr:to>
    <xdr:graphicFrame macro="">
      <xdr:nvGraphicFramePr>
        <xdr:cNvPr id="2" name="Gráfico 1">
          <a:extLst>
            <a:ext uri="{FF2B5EF4-FFF2-40B4-BE49-F238E27FC236}">
              <a16:creationId xmlns:a16="http://schemas.microsoft.com/office/drawing/2014/main" id="{00000000-0008-0000-7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7</xdr:col>
      <xdr:colOff>19050</xdr:colOff>
      <xdr:row>9</xdr:row>
      <xdr:rowOff>152400</xdr:rowOff>
    </xdr:from>
    <xdr:to>
      <xdr:col>17</xdr:col>
      <xdr:colOff>228600</xdr:colOff>
      <xdr:row>38</xdr:row>
      <xdr:rowOff>27900</xdr:rowOff>
    </xdr:to>
    <xdr:graphicFrame macro="">
      <xdr:nvGraphicFramePr>
        <xdr:cNvPr id="2" name="Gráfico 1">
          <a:extLst>
            <a:ext uri="{FF2B5EF4-FFF2-40B4-BE49-F238E27FC236}">
              <a16:creationId xmlns:a16="http://schemas.microsoft.com/office/drawing/2014/main" id="{82AA9A83-14C4-42FD-A49D-E853E78562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7</xdr:col>
      <xdr:colOff>114300</xdr:colOff>
      <xdr:row>6</xdr:row>
      <xdr:rowOff>0</xdr:rowOff>
    </xdr:from>
    <xdr:to>
      <xdr:col>17</xdr:col>
      <xdr:colOff>142875</xdr:colOff>
      <xdr:row>34</xdr:row>
      <xdr:rowOff>66000</xdr:rowOff>
    </xdr:to>
    <xdr:graphicFrame macro="">
      <xdr:nvGraphicFramePr>
        <xdr:cNvPr id="2" name="Gráfico 1">
          <a:extLst>
            <a:ext uri="{FF2B5EF4-FFF2-40B4-BE49-F238E27FC236}">
              <a16:creationId xmlns:a16="http://schemas.microsoft.com/office/drawing/2014/main" id="{3FA3612B-21BD-4B23-85A7-F82BF664C5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8</xdr:col>
      <xdr:colOff>47625</xdr:colOff>
      <xdr:row>6</xdr:row>
      <xdr:rowOff>19050</xdr:rowOff>
    </xdr:from>
    <xdr:to>
      <xdr:col>17</xdr:col>
      <xdr:colOff>504825</xdr:colOff>
      <xdr:row>34</xdr:row>
      <xdr:rowOff>85050</xdr:rowOff>
    </xdr:to>
    <xdr:graphicFrame macro="">
      <xdr:nvGraphicFramePr>
        <xdr:cNvPr id="2" name="Gráfico 1">
          <a:extLst>
            <a:ext uri="{FF2B5EF4-FFF2-40B4-BE49-F238E27FC236}">
              <a16:creationId xmlns:a16="http://schemas.microsoft.com/office/drawing/2014/main" id="{190F086B-AC2C-441C-999E-A4E61898AD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7</xdr:col>
      <xdr:colOff>209550</xdr:colOff>
      <xdr:row>5</xdr:row>
      <xdr:rowOff>180975</xdr:rowOff>
    </xdr:from>
    <xdr:to>
      <xdr:col>17</xdr:col>
      <xdr:colOff>419100</xdr:colOff>
      <xdr:row>34</xdr:row>
      <xdr:rowOff>56475</xdr:rowOff>
    </xdr:to>
    <xdr:graphicFrame macro="">
      <xdr:nvGraphicFramePr>
        <xdr:cNvPr id="2" name="Gráfico 1">
          <a:extLst>
            <a:ext uri="{FF2B5EF4-FFF2-40B4-BE49-F238E27FC236}">
              <a16:creationId xmlns:a16="http://schemas.microsoft.com/office/drawing/2014/main" id="{A23765BD-CB2B-492E-A944-CC06485F82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7</xdr:col>
      <xdr:colOff>171450</xdr:colOff>
      <xdr:row>5</xdr:row>
      <xdr:rowOff>161925</xdr:rowOff>
    </xdr:from>
    <xdr:to>
      <xdr:col>17</xdr:col>
      <xdr:colOff>381000</xdr:colOff>
      <xdr:row>34</xdr:row>
      <xdr:rowOff>37425</xdr:rowOff>
    </xdr:to>
    <xdr:graphicFrame macro="">
      <xdr:nvGraphicFramePr>
        <xdr:cNvPr id="2" name="Gráfico 1">
          <a:extLst>
            <a:ext uri="{FF2B5EF4-FFF2-40B4-BE49-F238E27FC236}">
              <a16:creationId xmlns:a16="http://schemas.microsoft.com/office/drawing/2014/main" id="{F9A97226-224C-4DDA-A858-DDEDE521F3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7</xdr:col>
      <xdr:colOff>200025</xdr:colOff>
      <xdr:row>6</xdr:row>
      <xdr:rowOff>9525</xdr:rowOff>
    </xdr:from>
    <xdr:to>
      <xdr:col>17</xdr:col>
      <xdr:colOff>405975</xdr:colOff>
      <xdr:row>34</xdr:row>
      <xdr:rowOff>75525</xdr:rowOff>
    </xdr:to>
    <xdr:graphicFrame macro="">
      <xdr:nvGraphicFramePr>
        <xdr:cNvPr id="2" name="Gráfico 1">
          <a:extLst>
            <a:ext uri="{FF2B5EF4-FFF2-40B4-BE49-F238E27FC236}">
              <a16:creationId xmlns:a16="http://schemas.microsoft.com/office/drawing/2014/main" id="{53214E70-11B5-4DF4-8EFE-865AAD6B7E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5</xdr:col>
      <xdr:colOff>0</xdr:colOff>
      <xdr:row>4</xdr:row>
      <xdr:rowOff>0</xdr:rowOff>
    </xdr:from>
    <xdr:to>
      <xdr:col>14</xdr:col>
      <xdr:colOff>458470</xdr:colOff>
      <xdr:row>20</xdr:row>
      <xdr:rowOff>127000</xdr:rowOff>
    </xdr:to>
    <xdr:graphicFrame macro="">
      <xdr:nvGraphicFramePr>
        <xdr:cNvPr id="2" name="Gráfico 1">
          <a:extLst>
            <a:ext uri="{FF2B5EF4-FFF2-40B4-BE49-F238E27FC236}">
              <a16:creationId xmlns:a16="http://schemas.microsoft.com/office/drawing/2014/main" id="{27B14F1B-FB6A-4C4D-AE88-90C83E3D5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3</xdr:col>
      <xdr:colOff>0</xdr:colOff>
      <xdr:row>4</xdr:row>
      <xdr:rowOff>0</xdr:rowOff>
    </xdr:from>
    <xdr:to>
      <xdr:col>12</xdr:col>
      <xdr:colOff>393700</xdr:colOff>
      <xdr:row>33</xdr:row>
      <xdr:rowOff>171450</xdr:rowOff>
    </xdr:to>
    <xdr:graphicFrame macro="">
      <xdr:nvGraphicFramePr>
        <xdr:cNvPr id="2" name="Gráfico 1">
          <a:extLst>
            <a:ext uri="{FF2B5EF4-FFF2-40B4-BE49-F238E27FC236}">
              <a16:creationId xmlns:a16="http://schemas.microsoft.com/office/drawing/2014/main" id="{8018D920-D7A2-4DFA-BB79-C7A255A178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493393</xdr:colOff>
      <xdr:row>4</xdr:row>
      <xdr:rowOff>182880</xdr:rowOff>
    </xdr:from>
    <xdr:to>
      <xdr:col>14</xdr:col>
      <xdr:colOff>64978</xdr:colOff>
      <xdr:row>37</xdr:row>
      <xdr:rowOff>171450</xdr:rowOff>
    </xdr:to>
    <xdr:graphicFrame macro="">
      <xdr:nvGraphicFramePr>
        <xdr:cNvPr id="2" name="Gráfico 1">
          <a:extLst>
            <a:ext uri="{FF2B5EF4-FFF2-40B4-BE49-F238E27FC236}">
              <a16:creationId xmlns:a16="http://schemas.microsoft.com/office/drawing/2014/main" id="{75E499DD-7211-45F5-8145-F8BEF78D16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466725</xdr:colOff>
      <xdr:row>5</xdr:row>
      <xdr:rowOff>152400</xdr:rowOff>
    </xdr:from>
    <xdr:to>
      <xdr:col>36</xdr:col>
      <xdr:colOff>510540</xdr:colOff>
      <xdr:row>37</xdr:row>
      <xdr:rowOff>161925</xdr:rowOff>
    </xdr:to>
    <xdr:graphicFrame macro="">
      <xdr:nvGraphicFramePr>
        <xdr:cNvPr id="3" name="Gráfico 2">
          <a:extLst>
            <a:ext uri="{FF2B5EF4-FFF2-40B4-BE49-F238E27FC236}">
              <a16:creationId xmlns:a16="http://schemas.microsoft.com/office/drawing/2014/main" id="{C1CCD300-F8FD-4D34-99AC-AF93168257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5</xdr:col>
      <xdr:colOff>0</xdr:colOff>
      <xdr:row>4</xdr:row>
      <xdr:rowOff>0</xdr:rowOff>
    </xdr:from>
    <xdr:to>
      <xdr:col>14</xdr:col>
      <xdr:colOff>458470</xdr:colOff>
      <xdr:row>20</xdr:row>
      <xdr:rowOff>127000</xdr:rowOff>
    </xdr:to>
    <xdr:graphicFrame macro="">
      <xdr:nvGraphicFramePr>
        <xdr:cNvPr id="2" name="Gráfico 1">
          <a:extLst>
            <a:ext uri="{FF2B5EF4-FFF2-40B4-BE49-F238E27FC236}">
              <a16:creationId xmlns:a16="http://schemas.microsoft.com/office/drawing/2014/main" id="{0E368E2A-6525-486F-B035-F6645A3873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381000</xdr:colOff>
      <xdr:row>36</xdr:row>
      <xdr:rowOff>171450</xdr:rowOff>
    </xdr:to>
    <xdr:graphicFrame macro="">
      <xdr:nvGraphicFramePr>
        <xdr:cNvPr id="2" name="Gráfico 1">
          <a:extLst>
            <a:ext uri="{FF2B5EF4-FFF2-40B4-BE49-F238E27FC236}">
              <a16:creationId xmlns:a16="http://schemas.microsoft.com/office/drawing/2014/main" id="{45A82F68-A173-4EFA-BDBB-6B511E88BD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381000</xdr:colOff>
      <xdr:row>36</xdr:row>
      <xdr:rowOff>171450</xdr:rowOff>
    </xdr:to>
    <xdr:graphicFrame macro="">
      <xdr:nvGraphicFramePr>
        <xdr:cNvPr id="2" name="Gráfico 1">
          <a:extLst>
            <a:ext uri="{FF2B5EF4-FFF2-40B4-BE49-F238E27FC236}">
              <a16:creationId xmlns:a16="http://schemas.microsoft.com/office/drawing/2014/main" id="{035236D7-383B-4CBD-998F-2D52AD67E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381000</xdr:colOff>
      <xdr:row>23</xdr:row>
      <xdr:rowOff>127000</xdr:rowOff>
    </xdr:to>
    <xdr:graphicFrame macro="">
      <xdr:nvGraphicFramePr>
        <xdr:cNvPr id="2" name="Gráfico 1">
          <a:extLst>
            <a:ext uri="{FF2B5EF4-FFF2-40B4-BE49-F238E27FC236}">
              <a16:creationId xmlns:a16="http://schemas.microsoft.com/office/drawing/2014/main" id="{02C76BE1-A66F-49B3-A249-2FFD41A829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5</xdr:col>
      <xdr:colOff>0</xdr:colOff>
      <xdr:row>4</xdr:row>
      <xdr:rowOff>0</xdr:rowOff>
    </xdr:from>
    <xdr:to>
      <xdr:col>14</xdr:col>
      <xdr:colOff>458470</xdr:colOff>
      <xdr:row>20</xdr:row>
      <xdr:rowOff>127000</xdr:rowOff>
    </xdr:to>
    <xdr:graphicFrame macro="">
      <xdr:nvGraphicFramePr>
        <xdr:cNvPr id="2" name="Gráfico 1">
          <a:extLst>
            <a:ext uri="{FF2B5EF4-FFF2-40B4-BE49-F238E27FC236}">
              <a16:creationId xmlns:a16="http://schemas.microsoft.com/office/drawing/2014/main" id="{4098FA38-C033-41DD-BFE2-DAAB49368A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381000</xdr:colOff>
      <xdr:row>36</xdr:row>
      <xdr:rowOff>171450</xdr:rowOff>
    </xdr:to>
    <xdr:graphicFrame macro="">
      <xdr:nvGraphicFramePr>
        <xdr:cNvPr id="2" name="Gráfico 1">
          <a:extLst>
            <a:ext uri="{FF2B5EF4-FFF2-40B4-BE49-F238E27FC236}">
              <a16:creationId xmlns:a16="http://schemas.microsoft.com/office/drawing/2014/main" id="{DCC72F1F-B62D-4868-8264-013604ACF7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5</xdr:col>
      <xdr:colOff>0</xdr:colOff>
      <xdr:row>4</xdr:row>
      <xdr:rowOff>0</xdr:rowOff>
    </xdr:from>
    <xdr:to>
      <xdr:col>14</xdr:col>
      <xdr:colOff>458470</xdr:colOff>
      <xdr:row>20</xdr:row>
      <xdr:rowOff>127000</xdr:rowOff>
    </xdr:to>
    <xdr:graphicFrame macro="">
      <xdr:nvGraphicFramePr>
        <xdr:cNvPr id="2" name="Gráfico 1">
          <a:extLst>
            <a:ext uri="{FF2B5EF4-FFF2-40B4-BE49-F238E27FC236}">
              <a16:creationId xmlns:a16="http://schemas.microsoft.com/office/drawing/2014/main" id="{85689C4D-406B-4FF1-94A6-A6C48173C9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381000</xdr:colOff>
      <xdr:row>36</xdr:row>
      <xdr:rowOff>171450</xdr:rowOff>
    </xdr:to>
    <xdr:graphicFrame macro="">
      <xdr:nvGraphicFramePr>
        <xdr:cNvPr id="2" name="Gráfico 1">
          <a:extLst>
            <a:ext uri="{FF2B5EF4-FFF2-40B4-BE49-F238E27FC236}">
              <a16:creationId xmlns:a16="http://schemas.microsoft.com/office/drawing/2014/main" id="{E2C7CBF4-A158-40A0-9CA9-B44C88AE12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4</xdr:col>
      <xdr:colOff>0</xdr:colOff>
      <xdr:row>4</xdr:row>
      <xdr:rowOff>0</xdr:rowOff>
    </xdr:from>
    <xdr:to>
      <xdr:col>13</xdr:col>
      <xdr:colOff>458470</xdr:colOff>
      <xdr:row>20</xdr:row>
      <xdr:rowOff>127000</xdr:rowOff>
    </xdr:to>
    <xdr:graphicFrame macro="">
      <xdr:nvGraphicFramePr>
        <xdr:cNvPr id="2" name="Gráfico 1">
          <a:extLst>
            <a:ext uri="{FF2B5EF4-FFF2-40B4-BE49-F238E27FC236}">
              <a16:creationId xmlns:a16="http://schemas.microsoft.com/office/drawing/2014/main" id="{E4F2FC42-749B-405F-A98B-DDE8E9618A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5</xdr:col>
      <xdr:colOff>0</xdr:colOff>
      <xdr:row>4</xdr:row>
      <xdr:rowOff>0</xdr:rowOff>
    </xdr:from>
    <xdr:to>
      <xdr:col>14</xdr:col>
      <xdr:colOff>458470</xdr:colOff>
      <xdr:row>20</xdr:row>
      <xdr:rowOff>127000</xdr:rowOff>
    </xdr:to>
    <xdr:graphicFrame macro="">
      <xdr:nvGraphicFramePr>
        <xdr:cNvPr id="2" name="Gráfico 1">
          <a:extLst>
            <a:ext uri="{FF2B5EF4-FFF2-40B4-BE49-F238E27FC236}">
              <a16:creationId xmlns:a16="http://schemas.microsoft.com/office/drawing/2014/main" id="{BC93EF32-0F2E-49F8-B2E7-15258A590C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36.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37.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38.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39.bin"/></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40.bin"/></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41.bin"/></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42.bin"/></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43.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44.bin"/></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127.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128.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129.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130.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131.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132.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133.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134.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135.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136.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137.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138.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139.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140.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141.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142.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43.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44.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45.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46.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47.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48.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49.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50.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51.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52.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53.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54.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55.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56.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157.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158.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159.xml.rels><?xml version="1.0" encoding="UTF-8" standalone="yes"?>
<Relationships xmlns="http://schemas.openxmlformats.org/package/2006/relationships"><Relationship Id="rId1" Type="http://schemas.openxmlformats.org/officeDocument/2006/relationships/drawing" Target="../drawings/drawing117.xml"/></Relationships>
</file>

<file path=xl/worksheets/_rels/sheet160.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161.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162.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163.xml.rels><?xml version="1.0" encoding="UTF-8" standalone="yes"?>
<Relationships xmlns="http://schemas.openxmlformats.org/package/2006/relationships"><Relationship Id="rId1" Type="http://schemas.openxmlformats.org/officeDocument/2006/relationships/drawing" Target="../drawings/drawing121.xml"/></Relationships>
</file>

<file path=xl/worksheets/_rels/sheet164.xml.rels><?xml version="1.0" encoding="UTF-8" standalone="yes"?>
<Relationships xmlns="http://schemas.openxmlformats.org/package/2006/relationships"><Relationship Id="rId1" Type="http://schemas.openxmlformats.org/officeDocument/2006/relationships/drawing" Target="../drawings/drawing122.xml"/></Relationships>
</file>

<file path=xl/worksheets/_rels/sheet165.xml.rels><?xml version="1.0" encoding="UTF-8" standalone="yes"?>
<Relationships xmlns="http://schemas.openxmlformats.org/package/2006/relationships"><Relationship Id="rId1" Type="http://schemas.openxmlformats.org/officeDocument/2006/relationships/drawing" Target="../drawings/drawing123.xml"/></Relationships>
</file>

<file path=xl/worksheets/_rels/sheet166.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67.xml.rels><?xml version="1.0" encoding="UTF-8" standalone="yes"?>
<Relationships xmlns="http://schemas.openxmlformats.org/package/2006/relationships"><Relationship Id="rId1" Type="http://schemas.openxmlformats.org/officeDocument/2006/relationships/drawing" Target="../drawings/drawing125.xml"/></Relationships>
</file>

<file path=xl/worksheets/_rels/sheet168.xml.rels><?xml version="1.0" encoding="UTF-8" standalone="yes"?>
<Relationships xmlns="http://schemas.openxmlformats.org/package/2006/relationships"><Relationship Id="rId1" Type="http://schemas.openxmlformats.org/officeDocument/2006/relationships/drawing" Target="../drawings/drawing126.xml"/></Relationships>
</file>

<file path=xl/worksheets/_rels/sheet169.xml.rels><?xml version="1.0" encoding="UTF-8" standalone="yes"?>
<Relationships xmlns="http://schemas.openxmlformats.org/package/2006/relationships"><Relationship Id="rId1" Type="http://schemas.openxmlformats.org/officeDocument/2006/relationships/drawing" Target="../drawings/drawing127.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70.xml.rels><?xml version="1.0" encoding="UTF-8" standalone="yes"?>
<Relationships xmlns="http://schemas.openxmlformats.org/package/2006/relationships"><Relationship Id="rId1" Type="http://schemas.openxmlformats.org/officeDocument/2006/relationships/drawing" Target="../drawings/drawing128.xml"/></Relationships>
</file>

<file path=xl/worksheets/_rels/sheet171.xml.rels><?xml version="1.0" encoding="UTF-8" standalone="yes"?>
<Relationships xmlns="http://schemas.openxmlformats.org/package/2006/relationships"><Relationship Id="rId1" Type="http://schemas.openxmlformats.org/officeDocument/2006/relationships/drawing" Target="../drawings/drawing129.xml"/></Relationships>
</file>

<file path=xl/worksheets/_rels/sheet172.xml.rels><?xml version="1.0" encoding="UTF-8" standalone="yes"?>
<Relationships xmlns="http://schemas.openxmlformats.org/package/2006/relationships"><Relationship Id="rId1" Type="http://schemas.openxmlformats.org/officeDocument/2006/relationships/drawing" Target="../drawings/drawing130.xml"/></Relationships>
</file>

<file path=xl/worksheets/_rels/sheet173.xml.rels><?xml version="1.0" encoding="UTF-8" standalone="yes"?>
<Relationships xmlns="http://schemas.openxmlformats.org/package/2006/relationships"><Relationship Id="rId1" Type="http://schemas.openxmlformats.org/officeDocument/2006/relationships/drawing" Target="../drawings/drawing131.xml"/></Relationships>
</file>

<file path=xl/worksheets/_rels/sheet174.xml.rels><?xml version="1.0" encoding="UTF-8" standalone="yes"?>
<Relationships xmlns="http://schemas.openxmlformats.org/package/2006/relationships"><Relationship Id="rId1" Type="http://schemas.openxmlformats.org/officeDocument/2006/relationships/drawing" Target="../drawings/drawing132.xml"/></Relationships>
</file>

<file path=xl/worksheets/_rels/sheet175.xml.rels><?xml version="1.0" encoding="UTF-8" standalone="yes"?>
<Relationships xmlns="http://schemas.openxmlformats.org/package/2006/relationships"><Relationship Id="rId1" Type="http://schemas.openxmlformats.org/officeDocument/2006/relationships/drawing" Target="../drawings/drawing133.xml"/></Relationships>
</file>

<file path=xl/worksheets/_rels/sheet176.xml.rels><?xml version="1.0" encoding="UTF-8" standalone="yes"?>
<Relationships xmlns="http://schemas.openxmlformats.org/package/2006/relationships"><Relationship Id="rId1" Type="http://schemas.openxmlformats.org/officeDocument/2006/relationships/drawing" Target="../drawings/drawing134.xml"/></Relationships>
</file>

<file path=xl/worksheets/_rels/sheet177.xml.rels><?xml version="1.0" encoding="UTF-8" standalone="yes"?>
<Relationships xmlns="http://schemas.openxmlformats.org/package/2006/relationships"><Relationship Id="rId1" Type="http://schemas.openxmlformats.org/officeDocument/2006/relationships/drawing" Target="../drawings/drawing135.xml"/></Relationships>
</file>

<file path=xl/worksheets/_rels/sheet178.xml.rels><?xml version="1.0" encoding="UTF-8" standalone="yes"?>
<Relationships xmlns="http://schemas.openxmlformats.org/package/2006/relationships"><Relationship Id="rId3" Type="http://schemas.openxmlformats.org/officeDocument/2006/relationships/drawing" Target="../drawings/drawing136.xml"/><Relationship Id="rId2" Type="http://schemas.openxmlformats.org/officeDocument/2006/relationships/printerSettings" Target="../printerSettings/printerSettings45.bin"/><Relationship Id="rId1" Type="http://schemas.openxmlformats.org/officeDocument/2006/relationships/hyperlink" Target="https://www.inegi.org.mx/programas/sacrificioganado/default.html" TargetMode="External"/></Relationships>
</file>

<file path=xl/worksheets/_rels/sheet179.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4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80.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47.bin"/></Relationships>
</file>

<file path=xl/worksheets/_rels/sheet181.xml.rels><?xml version="1.0" encoding="UTF-8" standalone="yes"?>
<Relationships xmlns="http://schemas.openxmlformats.org/package/2006/relationships"><Relationship Id="rId1" Type="http://schemas.openxmlformats.org/officeDocument/2006/relationships/drawing" Target="../drawings/drawing139.xml"/></Relationships>
</file>

<file path=xl/worksheets/_rels/sheet182.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48.bin"/></Relationships>
</file>

<file path=xl/worksheets/_rels/sheet183.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49.bin"/></Relationships>
</file>

<file path=xl/worksheets/_rels/sheet184.xml.rels><?xml version="1.0" encoding="UTF-8" standalone="yes"?>
<Relationships xmlns="http://schemas.openxmlformats.org/package/2006/relationships"><Relationship Id="rId1" Type="http://schemas.openxmlformats.org/officeDocument/2006/relationships/drawing" Target="../drawings/drawing142.xml"/></Relationships>
</file>

<file path=xl/worksheets/_rels/sheet185.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50.bin"/></Relationships>
</file>

<file path=xl/worksheets/_rels/sheet186.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51.bin"/></Relationships>
</file>

<file path=xl/worksheets/_rels/sheet187.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52.bin"/></Relationships>
</file>

<file path=xl/worksheets/_rels/sheet188.xml.rels><?xml version="1.0" encoding="UTF-8" standalone="yes"?>
<Relationships xmlns="http://schemas.openxmlformats.org/package/2006/relationships"><Relationship Id="rId1" Type="http://schemas.openxmlformats.org/officeDocument/2006/relationships/drawing" Target="../drawings/drawing146.xml"/></Relationships>
</file>

<file path=xl/worksheets/_rels/sheet189.xml.rels><?xml version="1.0" encoding="UTF-8" standalone="yes"?>
<Relationships xmlns="http://schemas.openxmlformats.org/package/2006/relationships"><Relationship Id="rId1" Type="http://schemas.openxmlformats.org/officeDocument/2006/relationships/drawing" Target="../drawings/drawing147.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2.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hyperlink" Target="https://iieg.gob.mx/ns/?page_id=11967" TargetMode="Externa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hyperlink" Target="https://iieg.gob.mx/ns/?page_id=11967" TargetMode="Externa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9.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0.bin"/></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3.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4.bin"/></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5.bin"/></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6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23"/>
  <dimension ref="A1:B201"/>
  <sheetViews>
    <sheetView tabSelected="1" zoomScale="106" zoomScaleNormal="106" workbookViewId="0"/>
  </sheetViews>
  <sheetFormatPr baseColWidth="10" defaultRowHeight="14.25"/>
  <cols>
    <col min="1" max="1" width="15.7109375" style="20" customWidth="1"/>
    <col min="2" max="2" width="75.7109375" style="20" customWidth="1"/>
    <col min="3" max="16384" width="11.42578125" style="20"/>
  </cols>
  <sheetData>
    <row r="1" spans="1:2" ht="15">
      <c r="A1" s="18" t="s">
        <v>429</v>
      </c>
    </row>
    <row r="2" spans="1:2" ht="15">
      <c r="A2" s="18" t="s">
        <v>1761</v>
      </c>
    </row>
    <row r="4" spans="1:2">
      <c r="A4" s="19" t="s">
        <v>430</v>
      </c>
      <c r="B4" s="19" t="s">
        <v>431</v>
      </c>
    </row>
    <row r="5" spans="1:2">
      <c r="A5" s="21" t="s">
        <v>432</v>
      </c>
      <c r="B5" s="23" t="s">
        <v>1728</v>
      </c>
    </row>
    <row r="6" spans="1:2">
      <c r="A6" s="21" t="s">
        <v>433</v>
      </c>
      <c r="B6" s="23" t="s">
        <v>1729</v>
      </c>
    </row>
    <row r="7" spans="1:2">
      <c r="A7" s="21" t="s">
        <v>434</v>
      </c>
      <c r="B7" s="23" t="s">
        <v>1730</v>
      </c>
    </row>
    <row r="8" spans="1:2">
      <c r="A8" s="21" t="s">
        <v>435</v>
      </c>
      <c r="B8" s="23" t="s">
        <v>1731</v>
      </c>
    </row>
    <row r="9" spans="1:2">
      <c r="A9" s="21" t="s">
        <v>436</v>
      </c>
      <c r="B9" s="23" t="s">
        <v>1732</v>
      </c>
    </row>
    <row r="10" spans="1:2">
      <c r="A10" s="21" t="s">
        <v>437</v>
      </c>
      <c r="B10" s="23" t="s">
        <v>1733</v>
      </c>
    </row>
    <row r="11" spans="1:2">
      <c r="A11" s="21" t="s">
        <v>438</v>
      </c>
      <c r="B11" s="23" t="s">
        <v>1734</v>
      </c>
    </row>
    <row r="12" spans="1:2">
      <c r="A12" s="21" t="s">
        <v>439</v>
      </c>
      <c r="B12" s="23" t="s">
        <v>1735</v>
      </c>
    </row>
    <row r="13" spans="1:2">
      <c r="A13" s="21" t="s">
        <v>440</v>
      </c>
      <c r="B13" s="23" t="s">
        <v>1736</v>
      </c>
    </row>
    <row r="14" spans="1:2">
      <c r="A14" s="21" t="s">
        <v>441</v>
      </c>
      <c r="B14" s="23" t="s">
        <v>1737</v>
      </c>
    </row>
    <row r="15" spans="1:2">
      <c r="A15" s="21" t="s">
        <v>442</v>
      </c>
      <c r="B15" s="23" t="s">
        <v>1738</v>
      </c>
    </row>
    <row r="16" spans="1:2">
      <c r="A16" s="21" t="s">
        <v>443</v>
      </c>
      <c r="B16" s="23" t="s">
        <v>1739</v>
      </c>
    </row>
    <row r="17" spans="1:2">
      <c r="A17" s="21" t="s">
        <v>444</v>
      </c>
      <c r="B17" s="23" t="s">
        <v>1740</v>
      </c>
    </row>
    <row r="18" spans="1:2">
      <c r="A18" s="21" t="s">
        <v>445</v>
      </c>
      <c r="B18" s="23" t="s">
        <v>1741</v>
      </c>
    </row>
    <row r="19" spans="1:2">
      <c r="A19" s="21" t="s">
        <v>446</v>
      </c>
      <c r="B19" s="23" t="s">
        <v>1742</v>
      </c>
    </row>
    <row r="20" spans="1:2">
      <c r="A20" s="21" t="s">
        <v>447</v>
      </c>
      <c r="B20" s="23" t="s">
        <v>1743</v>
      </c>
    </row>
    <row r="21" spans="1:2">
      <c r="A21" s="21" t="s">
        <v>448</v>
      </c>
      <c r="B21" s="23" t="s">
        <v>1744</v>
      </c>
    </row>
    <row r="22" spans="1:2">
      <c r="A22" s="21" t="s">
        <v>449</v>
      </c>
      <c r="B22" s="23" t="s">
        <v>1745</v>
      </c>
    </row>
    <row r="23" spans="1:2">
      <c r="A23" s="21" t="s">
        <v>450</v>
      </c>
      <c r="B23" s="23" t="s">
        <v>1746</v>
      </c>
    </row>
    <row r="24" spans="1:2">
      <c r="A24" s="21" t="s">
        <v>1762</v>
      </c>
      <c r="B24" s="23" t="s">
        <v>1747</v>
      </c>
    </row>
    <row r="25" spans="1:2">
      <c r="A25" s="21" t="s">
        <v>1763</v>
      </c>
      <c r="B25" s="23" t="s">
        <v>1748</v>
      </c>
    </row>
    <row r="26" spans="1:2">
      <c r="A26" s="21" t="s">
        <v>1764</v>
      </c>
      <c r="B26" s="23" t="s">
        <v>1749</v>
      </c>
    </row>
    <row r="27" spans="1:2">
      <c r="A27" s="21" t="s">
        <v>1765</v>
      </c>
      <c r="B27" s="23" t="s">
        <v>1750</v>
      </c>
    </row>
    <row r="28" spans="1:2">
      <c r="A28" s="21" t="s">
        <v>1766</v>
      </c>
      <c r="B28" s="23" t="s">
        <v>1751</v>
      </c>
    </row>
    <row r="29" spans="1:2">
      <c r="A29" s="21" t="s">
        <v>1767</v>
      </c>
      <c r="B29" s="23" t="s">
        <v>1752</v>
      </c>
    </row>
    <row r="30" spans="1:2">
      <c r="A30" s="21" t="s">
        <v>1768</v>
      </c>
      <c r="B30" s="23" t="s">
        <v>1753</v>
      </c>
    </row>
    <row r="31" spans="1:2">
      <c r="A31" s="21" t="s">
        <v>1769</v>
      </c>
      <c r="B31" s="23" t="s">
        <v>1754</v>
      </c>
    </row>
    <row r="32" spans="1:2">
      <c r="A32" s="21" t="s">
        <v>1770</v>
      </c>
      <c r="B32" s="23" t="s">
        <v>1755</v>
      </c>
    </row>
    <row r="33" spans="1:2">
      <c r="A33" s="21" t="s">
        <v>1771</v>
      </c>
      <c r="B33" s="23" t="s">
        <v>1756</v>
      </c>
    </row>
    <row r="34" spans="1:2">
      <c r="A34" s="21" t="s">
        <v>1772</v>
      </c>
      <c r="B34" s="23" t="s">
        <v>1757</v>
      </c>
    </row>
    <row r="35" spans="1:2">
      <c r="A35" s="21" t="s">
        <v>1773</v>
      </c>
      <c r="B35" s="23" t="s">
        <v>1758</v>
      </c>
    </row>
    <row r="36" spans="1:2">
      <c r="A36" s="21" t="s">
        <v>1774</v>
      </c>
      <c r="B36" s="23" t="s">
        <v>1759</v>
      </c>
    </row>
    <row r="37" spans="1:2">
      <c r="A37" s="21" t="s">
        <v>1775</v>
      </c>
      <c r="B37" s="23" t="s">
        <v>1760</v>
      </c>
    </row>
    <row r="38" spans="1:2">
      <c r="A38" s="22" t="s">
        <v>451</v>
      </c>
      <c r="B38" s="23" t="s">
        <v>1572</v>
      </c>
    </row>
    <row r="39" spans="1:2">
      <c r="A39" s="22" t="s">
        <v>1776</v>
      </c>
      <c r="B39" s="23" t="s">
        <v>1573</v>
      </c>
    </row>
    <row r="40" spans="1:2">
      <c r="A40" s="22" t="s">
        <v>1777</v>
      </c>
      <c r="B40" s="23" t="s">
        <v>1574</v>
      </c>
    </row>
    <row r="41" spans="1:2">
      <c r="A41" s="22" t="s">
        <v>1778</v>
      </c>
      <c r="B41" s="23" t="s">
        <v>1575</v>
      </c>
    </row>
    <row r="42" spans="1:2">
      <c r="A42" s="22" t="s">
        <v>1779</v>
      </c>
      <c r="B42" s="23" t="s">
        <v>1576</v>
      </c>
    </row>
    <row r="43" spans="1:2">
      <c r="A43" s="22" t="s">
        <v>1780</v>
      </c>
      <c r="B43" s="23" t="s">
        <v>1577</v>
      </c>
    </row>
    <row r="44" spans="1:2">
      <c r="A44" s="22" t="s">
        <v>1781</v>
      </c>
      <c r="B44" s="23" t="s">
        <v>1578</v>
      </c>
    </row>
    <row r="45" spans="1:2">
      <c r="A45" s="22" t="s">
        <v>1782</v>
      </c>
      <c r="B45" s="23" t="s">
        <v>1579</v>
      </c>
    </row>
    <row r="46" spans="1:2">
      <c r="A46" s="22" t="s">
        <v>1783</v>
      </c>
      <c r="B46" s="23" t="s">
        <v>1580</v>
      </c>
    </row>
    <row r="47" spans="1:2">
      <c r="A47" s="22" t="s">
        <v>1784</v>
      </c>
      <c r="B47" s="23" t="s">
        <v>1581</v>
      </c>
    </row>
    <row r="48" spans="1:2">
      <c r="A48" s="22" t="s">
        <v>1785</v>
      </c>
      <c r="B48" s="23" t="s">
        <v>1582</v>
      </c>
    </row>
    <row r="49" spans="1:2">
      <c r="A49" s="22" t="s">
        <v>1786</v>
      </c>
      <c r="B49" s="23" t="s">
        <v>1583</v>
      </c>
    </row>
    <row r="50" spans="1:2">
      <c r="A50" s="22" t="s">
        <v>1787</v>
      </c>
      <c r="B50" s="23" t="s">
        <v>1584</v>
      </c>
    </row>
    <row r="51" spans="1:2">
      <c r="A51" s="22" t="s">
        <v>1788</v>
      </c>
      <c r="B51" s="23" t="s">
        <v>1585</v>
      </c>
    </row>
    <row r="52" spans="1:2">
      <c r="A52" s="22" t="s">
        <v>1789</v>
      </c>
      <c r="B52" s="23" t="s">
        <v>1586</v>
      </c>
    </row>
    <row r="53" spans="1:2">
      <c r="A53" s="22" t="s">
        <v>1790</v>
      </c>
      <c r="B53" s="23" t="s">
        <v>1587</v>
      </c>
    </row>
    <row r="54" spans="1:2">
      <c r="A54" s="22" t="s">
        <v>1791</v>
      </c>
      <c r="B54" s="23" t="s">
        <v>1588</v>
      </c>
    </row>
    <row r="55" spans="1:2">
      <c r="A55" s="22" t="s">
        <v>1792</v>
      </c>
      <c r="B55" s="23" t="s">
        <v>1589</v>
      </c>
    </row>
    <row r="56" spans="1:2">
      <c r="A56" s="22" t="s">
        <v>1793</v>
      </c>
      <c r="B56" s="23" t="s">
        <v>1590</v>
      </c>
    </row>
    <row r="57" spans="1:2">
      <c r="A57" s="22" t="s">
        <v>452</v>
      </c>
      <c r="B57" s="23" t="s">
        <v>1591</v>
      </c>
    </row>
    <row r="58" spans="1:2">
      <c r="A58" s="22" t="s">
        <v>453</v>
      </c>
      <c r="B58" s="23" t="s">
        <v>1592</v>
      </c>
    </row>
    <row r="59" spans="1:2">
      <c r="A59" s="22" t="s">
        <v>454</v>
      </c>
      <c r="B59" s="23" t="s">
        <v>1593</v>
      </c>
    </row>
    <row r="60" spans="1:2">
      <c r="A60" s="22" t="s">
        <v>455</v>
      </c>
      <c r="B60" s="23" t="s">
        <v>1594</v>
      </c>
    </row>
    <row r="61" spans="1:2">
      <c r="A61" s="22" t="s">
        <v>456</v>
      </c>
      <c r="B61" s="23" t="s">
        <v>1595</v>
      </c>
    </row>
    <row r="62" spans="1:2">
      <c r="A62" s="22" t="s">
        <v>457</v>
      </c>
      <c r="B62" s="23" t="s">
        <v>1596</v>
      </c>
    </row>
    <row r="63" spans="1:2">
      <c r="A63" s="22" t="s">
        <v>1022</v>
      </c>
      <c r="B63" s="23" t="s">
        <v>1597</v>
      </c>
    </row>
    <row r="64" spans="1:2">
      <c r="A64" s="22" t="s">
        <v>1023</v>
      </c>
      <c r="B64" s="23" t="s">
        <v>1598</v>
      </c>
    </row>
    <row r="65" spans="1:2">
      <c r="A65" s="22" t="s">
        <v>1024</v>
      </c>
      <c r="B65" s="23" t="s">
        <v>1599</v>
      </c>
    </row>
    <row r="66" spans="1:2">
      <c r="A66" s="22" t="s">
        <v>1025</v>
      </c>
      <c r="B66" s="23" t="s">
        <v>1600</v>
      </c>
    </row>
    <row r="67" spans="1:2">
      <c r="A67" s="22" t="s">
        <v>1026</v>
      </c>
      <c r="B67" s="23" t="s">
        <v>1601</v>
      </c>
    </row>
    <row r="68" spans="1:2">
      <c r="A68" s="22" t="s">
        <v>1027</v>
      </c>
      <c r="B68" s="23" t="s">
        <v>1602</v>
      </c>
    </row>
    <row r="69" spans="1:2">
      <c r="A69" s="22" t="s">
        <v>458</v>
      </c>
      <c r="B69" s="23" t="s">
        <v>1603</v>
      </c>
    </row>
    <row r="70" spans="1:2">
      <c r="A70" s="22" t="s">
        <v>459</v>
      </c>
      <c r="B70" s="23" t="s">
        <v>1604</v>
      </c>
    </row>
    <row r="71" spans="1:2">
      <c r="A71" s="22" t="s">
        <v>460</v>
      </c>
      <c r="B71" s="23" t="s">
        <v>1605</v>
      </c>
    </row>
    <row r="72" spans="1:2">
      <c r="A72" s="22" t="s">
        <v>461</v>
      </c>
      <c r="B72" s="23" t="s">
        <v>1606</v>
      </c>
    </row>
    <row r="73" spans="1:2">
      <c r="A73" s="22" t="s">
        <v>462</v>
      </c>
      <c r="B73" s="23" t="s">
        <v>1607</v>
      </c>
    </row>
    <row r="74" spans="1:2">
      <c r="A74" s="22" t="s">
        <v>463</v>
      </c>
      <c r="B74" s="23" t="s">
        <v>1608</v>
      </c>
    </row>
    <row r="75" spans="1:2">
      <c r="A75" s="22" t="s">
        <v>464</v>
      </c>
      <c r="B75" s="23" t="s">
        <v>1609</v>
      </c>
    </row>
    <row r="76" spans="1:2">
      <c r="A76" s="22" t="s">
        <v>465</v>
      </c>
      <c r="B76" s="23" t="s">
        <v>1610</v>
      </c>
    </row>
    <row r="77" spans="1:2">
      <c r="A77" s="22" t="s">
        <v>466</v>
      </c>
      <c r="B77" s="23" t="s">
        <v>1611</v>
      </c>
    </row>
    <row r="78" spans="1:2">
      <c r="A78" s="22" t="s">
        <v>467</v>
      </c>
      <c r="B78" s="23" t="s">
        <v>1612</v>
      </c>
    </row>
    <row r="79" spans="1:2">
      <c r="A79" s="22" t="s">
        <v>468</v>
      </c>
      <c r="B79" s="23" t="s">
        <v>1613</v>
      </c>
    </row>
    <row r="80" spans="1:2">
      <c r="A80" s="22" t="s">
        <v>469</v>
      </c>
      <c r="B80" s="23" t="s">
        <v>1614</v>
      </c>
    </row>
    <row r="81" spans="1:2">
      <c r="A81" s="22" t="s">
        <v>823</v>
      </c>
      <c r="B81" s="23" t="s">
        <v>1615</v>
      </c>
    </row>
    <row r="82" spans="1:2">
      <c r="A82" s="22" t="s">
        <v>824</v>
      </c>
      <c r="B82" s="23" t="s">
        <v>1616</v>
      </c>
    </row>
    <row r="83" spans="1:2">
      <c r="A83" s="22" t="s">
        <v>825</v>
      </c>
      <c r="B83" s="23" t="s">
        <v>1617</v>
      </c>
    </row>
    <row r="84" spans="1:2">
      <c r="A84" s="22" t="s">
        <v>826</v>
      </c>
      <c r="B84" s="23" t="s">
        <v>1618</v>
      </c>
    </row>
    <row r="85" spans="1:2">
      <c r="A85" s="22" t="s">
        <v>843</v>
      </c>
      <c r="B85" s="23" t="s">
        <v>1619</v>
      </c>
    </row>
    <row r="86" spans="1:2">
      <c r="A86" s="22" t="s">
        <v>844</v>
      </c>
      <c r="B86" s="23" t="s">
        <v>1620</v>
      </c>
    </row>
    <row r="87" spans="1:2">
      <c r="A87" s="22" t="s">
        <v>845</v>
      </c>
      <c r="B87" s="23" t="s">
        <v>1621</v>
      </c>
    </row>
    <row r="88" spans="1:2">
      <c r="A88" s="22" t="s">
        <v>846</v>
      </c>
      <c r="B88" s="23" t="s">
        <v>1622</v>
      </c>
    </row>
    <row r="89" spans="1:2">
      <c r="A89" s="22" t="s">
        <v>847</v>
      </c>
      <c r="B89" s="23" t="s">
        <v>1623</v>
      </c>
    </row>
    <row r="90" spans="1:2">
      <c r="A90" s="22" t="s">
        <v>1028</v>
      </c>
      <c r="B90" s="23" t="s">
        <v>1624</v>
      </c>
    </row>
    <row r="91" spans="1:2">
      <c r="A91" s="22" t="s">
        <v>1029</v>
      </c>
      <c r="B91" s="23" t="s">
        <v>1625</v>
      </c>
    </row>
    <row r="92" spans="1:2">
      <c r="A92" s="22" t="s">
        <v>1030</v>
      </c>
      <c r="B92" s="23" t="s">
        <v>1626</v>
      </c>
    </row>
    <row r="93" spans="1:2">
      <c r="A93" s="22" t="s">
        <v>1794</v>
      </c>
      <c r="B93" s="23" t="s">
        <v>1627</v>
      </c>
    </row>
    <row r="94" spans="1:2">
      <c r="A94" s="22" t="s">
        <v>1795</v>
      </c>
      <c r="B94" s="23" t="s">
        <v>1628</v>
      </c>
    </row>
    <row r="95" spans="1:2">
      <c r="A95" s="22" t="s">
        <v>1796</v>
      </c>
      <c r="B95" s="23" t="s">
        <v>1629</v>
      </c>
    </row>
    <row r="96" spans="1:2">
      <c r="A96" s="22" t="s">
        <v>1797</v>
      </c>
      <c r="B96" s="23" t="s">
        <v>1630</v>
      </c>
    </row>
    <row r="97" spans="1:2">
      <c r="A97" s="22" t="s">
        <v>1798</v>
      </c>
      <c r="B97" s="23" t="s">
        <v>1631</v>
      </c>
    </row>
    <row r="98" spans="1:2">
      <c r="A98" s="22" t="s">
        <v>1799</v>
      </c>
      <c r="B98" s="23" t="s">
        <v>1632</v>
      </c>
    </row>
    <row r="99" spans="1:2">
      <c r="A99" s="22" t="s">
        <v>722</v>
      </c>
      <c r="B99" s="23" t="s">
        <v>1633</v>
      </c>
    </row>
    <row r="100" spans="1:2">
      <c r="A100" s="22" t="s">
        <v>723</v>
      </c>
      <c r="B100" s="23" t="s">
        <v>1634</v>
      </c>
    </row>
    <row r="101" spans="1:2">
      <c r="A101" s="22" t="s">
        <v>827</v>
      </c>
      <c r="B101" s="23" t="s">
        <v>1635</v>
      </c>
    </row>
    <row r="102" spans="1:2">
      <c r="A102" s="22" t="s">
        <v>828</v>
      </c>
      <c r="B102" s="23" t="s">
        <v>1636</v>
      </c>
    </row>
    <row r="103" spans="1:2">
      <c r="A103" s="22" t="s">
        <v>829</v>
      </c>
      <c r="B103" s="23" t="s">
        <v>1637</v>
      </c>
    </row>
    <row r="104" spans="1:2">
      <c r="A104" s="22" t="s">
        <v>830</v>
      </c>
      <c r="B104" s="23" t="s">
        <v>1638</v>
      </c>
    </row>
    <row r="105" spans="1:2">
      <c r="A105" s="22" t="s">
        <v>848</v>
      </c>
      <c r="B105" s="23" t="s">
        <v>1639</v>
      </c>
    </row>
    <row r="106" spans="1:2">
      <c r="A106" s="22" t="s">
        <v>849</v>
      </c>
      <c r="B106" s="23" t="s">
        <v>1640</v>
      </c>
    </row>
    <row r="107" spans="1:2">
      <c r="A107" s="22" t="s">
        <v>850</v>
      </c>
      <c r="B107" s="23" t="s">
        <v>1641</v>
      </c>
    </row>
    <row r="108" spans="1:2">
      <c r="A108" s="22" t="s">
        <v>851</v>
      </c>
      <c r="B108" s="23" t="s">
        <v>1642</v>
      </c>
    </row>
    <row r="109" spans="1:2">
      <c r="A109" s="22" t="s">
        <v>470</v>
      </c>
      <c r="B109" s="23" t="s">
        <v>1643</v>
      </c>
    </row>
    <row r="110" spans="1:2">
      <c r="A110" s="22" t="s">
        <v>900</v>
      </c>
      <c r="B110" s="23" t="s">
        <v>1644</v>
      </c>
    </row>
    <row r="111" spans="1:2">
      <c r="A111" s="22" t="s">
        <v>975</v>
      </c>
      <c r="B111" s="23" t="s">
        <v>1645</v>
      </c>
    </row>
    <row r="112" spans="1:2">
      <c r="A112" s="22" t="s">
        <v>976</v>
      </c>
      <c r="B112" s="23" t="s">
        <v>1646</v>
      </c>
    </row>
    <row r="113" spans="1:2">
      <c r="A113" s="22" t="s">
        <v>977</v>
      </c>
      <c r="B113" s="23" t="s">
        <v>1647</v>
      </c>
    </row>
    <row r="114" spans="1:2">
      <c r="A114" s="22" t="s">
        <v>978</v>
      </c>
      <c r="B114" s="23" t="s">
        <v>1648</v>
      </c>
    </row>
    <row r="115" spans="1:2">
      <c r="A115" s="22" t="s">
        <v>979</v>
      </c>
      <c r="B115" s="23" t="s">
        <v>1649</v>
      </c>
    </row>
    <row r="116" spans="1:2">
      <c r="A116" s="22" t="s">
        <v>980</v>
      </c>
      <c r="B116" s="23" t="s">
        <v>1650</v>
      </c>
    </row>
    <row r="117" spans="1:2">
      <c r="A117" s="22" t="s">
        <v>471</v>
      </c>
      <c r="B117" s="23" t="s">
        <v>1651</v>
      </c>
    </row>
    <row r="118" spans="1:2">
      <c r="A118" s="22" t="s">
        <v>472</v>
      </c>
      <c r="B118" s="23" t="s">
        <v>1652</v>
      </c>
    </row>
    <row r="119" spans="1:2">
      <c r="A119" s="22" t="s">
        <v>473</v>
      </c>
      <c r="B119" s="23" t="s">
        <v>1653</v>
      </c>
    </row>
    <row r="120" spans="1:2">
      <c r="A120" s="22" t="s">
        <v>474</v>
      </c>
      <c r="B120" s="23" t="s">
        <v>1654</v>
      </c>
    </row>
    <row r="121" spans="1:2">
      <c r="A121" s="22" t="s">
        <v>1800</v>
      </c>
      <c r="B121" s="23" t="s">
        <v>1655</v>
      </c>
    </row>
    <row r="122" spans="1:2">
      <c r="A122" s="22" t="s">
        <v>1801</v>
      </c>
      <c r="B122" s="23" t="s">
        <v>1656</v>
      </c>
    </row>
    <row r="123" spans="1:2">
      <c r="A123" s="22" t="s">
        <v>1802</v>
      </c>
      <c r="B123" s="23" t="s">
        <v>1657</v>
      </c>
    </row>
    <row r="124" spans="1:2">
      <c r="A124" s="22" t="s">
        <v>1803</v>
      </c>
      <c r="B124" s="23" t="s">
        <v>1658</v>
      </c>
    </row>
    <row r="125" spans="1:2">
      <c r="A125" s="22" t="s">
        <v>475</v>
      </c>
      <c r="B125" s="23" t="s">
        <v>1659</v>
      </c>
    </row>
    <row r="126" spans="1:2">
      <c r="A126" s="22" t="s">
        <v>476</v>
      </c>
      <c r="B126" s="23" t="s">
        <v>1660</v>
      </c>
    </row>
    <row r="127" spans="1:2">
      <c r="A127" s="22" t="s">
        <v>477</v>
      </c>
      <c r="B127" s="23" t="s">
        <v>1661</v>
      </c>
    </row>
    <row r="128" spans="1:2">
      <c r="A128" s="22" t="s">
        <v>478</v>
      </c>
      <c r="B128" s="23" t="s">
        <v>1662</v>
      </c>
    </row>
    <row r="129" spans="1:2">
      <c r="A129" s="22" t="s">
        <v>479</v>
      </c>
      <c r="B129" s="23" t="s">
        <v>1663</v>
      </c>
    </row>
    <row r="130" spans="1:2">
      <c r="A130" s="22" t="s">
        <v>480</v>
      </c>
      <c r="B130" s="23" t="s">
        <v>1664</v>
      </c>
    </row>
    <row r="131" spans="1:2">
      <c r="A131" s="22" t="s">
        <v>481</v>
      </c>
      <c r="B131" s="23" t="s">
        <v>1665</v>
      </c>
    </row>
    <row r="132" spans="1:2">
      <c r="A132" s="22" t="s">
        <v>981</v>
      </c>
      <c r="B132" s="23" t="s">
        <v>1666</v>
      </c>
    </row>
    <row r="133" spans="1:2">
      <c r="A133" s="22" t="s">
        <v>982</v>
      </c>
      <c r="B133" s="23" t="s">
        <v>1667</v>
      </c>
    </row>
    <row r="134" spans="1:2">
      <c r="A134" s="22" t="s">
        <v>983</v>
      </c>
      <c r="B134" s="23" t="s">
        <v>1668</v>
      </c>
    </row>
    <row r="135" spans="1:2">
      <c r="A135" s="22" t="s">
        <v>984</v>
      </c>
      <c r="B135" s="23" t="s">
        <v>1669</v>
      </c>
    </row>
    <row r="136" spans="1:2">
      <c r="A136" s="22" t="s">
        <v>484</v>
      </c>
      <c r="B136" s="23" t="s">
        <v>1670</v>
      </c>
    </row>
    <row r="137" spans="1:2">
      <c r="A137" s="22" t="s">
        <v>485</v>
      </c>
      <c r="B137" s="23" t="s">
        <v>1671</v>
      </c>
    </row>
    <row r="138" spans="1:2">
      <c r="A138" s="22" t="s">
        <v>486</v>
      </c>
      <c r="B138" s="23" t="s">
        <v>1672</v>
      </c>
    </row>
    <row r="139" spans="1:2">
      <c r="A139" s="22" t="s">
        <v>487</v>
      </c>
      <c r="B139" s="23" t="s">
        <v>1673</v>
      </c>
    </row>
    <row r="140" spans="1:2">
      <c r="A140" s="22" t="s">
        <v>488</v>
      </c>
      <c r="B140" s="23" t="s">
        <v>1674</v>
      </c>
    </row>
    <row r="141" spans="1:2">
      <c r="A141" s="22" t="s">
        <v>489</v>
      </c>
      <c r="B141" s="23" t="s">
        <v>1675</v>
      </c>
    </row>
    <row r="142" spans="1:2">
      <c r="A142" s="22" t="s">
        <v>490</v>
      </c>
      <c r="B142" s="23" t="s">
        <v>1676</v>
      </c>
    </row>
    <row r="143" spans="1:2">
      <c r="A143" s="22" t="s">
        <v>506</v>
      </c>
      <c r="B143" s="23" t="s">
        <v>1677</v>
      </c>
    </row>
    <row r="144" spans="1:2">
      <c r="A144" s="22" t="s">
        <v>507</v>
      </c>
      <c r="B144" s="23" t="s">
        <v>1678</v>
      </c>
    </row>
    <row r="145" spans="1:2">
      <c r="A145" s="22" t="s">
        <v>508</v>
      </c>
      <c r="B145" s="23" t="s">
        <v>1679</v>
      </c>
    </row>
    <row r="146" spans="1:2">
      <c r="A146" s="22" t="s">
        <v>509</v>
      </c>
      <c r="B146" s="23" t="s">
        <v>1680</v>
      </c>
    </row>
    <row r="147" spans="1:2">
      <c r="A147" s="22" t="s">
        <v>510</v>
      </c>
      <c r="B147" s="23" t="s">
        <v>1681</v>
      </c>
    </row>
    <row r="148" spans="1:2">
      <c r="A148" s="22" t="s">
        <v>511</v>
      </c>
      <c r="B148" s="23" t="s">
        <v>1682</v>
      </c>
    </row>
    <row r="149" spans="1:2">
      <c r="A149" s="22" t="s">
        <v>512</v>
      </c>
      <c r="B149" s="23" t="s">
        <v>1683</v>
      </c>
    </row>
    <row r="150" spans="1:2">
      <c r="A150" s="22" t="s">
        <v>513</v>
      </c>
      <c r="B150" s="23" t="s">
        <v>1684</v>
      </c>
    </row>
    <row r="151" spans="1:2">
      <c r="A151" s="22" t="s">
        <v>514</v>
      </c>
      <c r="B151" s="23" t="s">
        <v>1685</v>
      </c>
    </row>
    <row r="152" spans="1:2">
      <c r="A152" s="22" t="s">
        <v>515</v>
      </c>
      <c r="B152" s="23" t="s">
        <v>1686</v>
      </c>
    </row>
    <row r="153" spans="1:2">
      <c r="A153" s="22" t="s">
        <v>516</v>
      </c>
      <c r="B153" s="23" t="s">
        <v>1687</v>
      </c>
    </row>
    <row r="154" spans="1:2">
      <c r="A154" s="22" t="s">
        <v>529</v>
      </c>
      <c r="B154" s="23" t="s">
        <v>1688</v>
      </c>
    </row>
    <row r="155" spans="1:2">
      <c r="A155" s="22" t="s">
        <v>530</v>
      </c>
      <c r="B155" s="23" t="s">
        <v>1689</v>
      </c>
    </row>
    <row r="156" spans="1:2">
      <c r="A156" s="22" t="s">
        <v>531</v>
      </c>
      <c r="B156" s="23" t="s">
        <v>1690</v>
      </c>
    </row>
    <row r="157" spans="1:2">
      <c r="A157" s="22" t="s">
        <v>532</v>
      </c>
      <c r="B157" s="23" t="s">
        <v>1691</v>
      </c>
    </row>
    <row r="158" spans="1:2">
      <c r="A158" s="22" t="s">
        <v>533</v>
      </c>
      <c r="B158" s="23" t="s">
        <v>1692</v>
      </c>
    </row>
    <row r="159" spans="1:2">
      <c r="A159" s="22" t="s">
        <v>1031</v>
      </c>
      <c r="B159" s="23" t="s">
        <v>1693</v>
      </c>
    </row>
    <row r="160" spans="1:2">
      <c r="A160" s="22" t="s">
        <v>1032</v>
      </c>
      <c r="B160" s="23" t="s">
        <v>1694</v>
      </c>
    </row>
    <row r="161" spans="1:2">
      <c r="A161" s="22" t="s">
        <v>1033</v>
      </c>
      <c r="B161" s="23" t="s">
        <v>1695</v>
      </c>
    </row>
    <row r="162" spans="1:2">
      <c r="A162" s="22" t="s">
        <v>1034</v>
      </c>
      <c r="B162" s="23" t="s">
        <v>1696</v>
      </c>
    </row>
    <row r="163" spans="1:2">
      <c r="A163" s="22" t="s">
        <v>1035</v>
      </c>
      <c r="B163" s="23" t="s">
        <v>1697</v>
      </c>
    </row>
    <row r="164" spans="1:2">
      <c r="A164" s="22" t="s">
        <v>1036</v>
      </c>
      <c r="B164" s="23" t="s">
        <v>1698</v>
      </c>
    </row>
    <row r="165" spans="1:2">
      <c r="A165" s="22" t="s">
        <v>1037</v>
      </c>
      <c r="B165" s="23" t="s">
        <v>1699</v>
      </c>
    </row>
    <row r="166" spans="1:2">
      <c r="A166" s="22" t="s">
        <v>1038</v>
      </c>
      <c r="B166" s="23" t="s">
        <v>1700</v>
      </c>
    </row>
    <row r="167" spans="1:2">
      <c r="A167" s="22" t="s">
        <v>1039</v>
      </c>
      <c r="B167" s="23" t="s">
        <v>1701</v>
      </c>
    </row>
    <row r="168" spans="1:2">
      <c r="A168" s="22" t="s">
        <v>1040</v>
      </c>
      <c r="B168" s="23" t="s">
        <v>1702</v>
      </c>
    </row>
    <row r="169" spans="1:2">
      <c r="A169" s="22" t="s">
        <v>1041</v>
      </c>
      <c r="B169" s="23" t="s">
        <v>1703</v>
      </c>
    </row>
    <row r="170" spans="1:2">
      <c r="A170" s="22" t="s">
        <v>1042</v>
      </c>
      <c r="B170" s="23" t="s">
        <v>1704</v>
      </c>
    </row>
    <row r="171" spans="1:2">
      <c r="A171" s="22" t="s">
        <v>1043</v>
      </c>
      <c r="B171" s="23" t="s">
        <v>1705</v>
      </c>
    </row>
    <row r="172" spans="1:2">
      <c r="A172" s="22" t="s">
        <v>1044</v>
      </c>
      <c r="B172" s="23" t="s">
        <v>1706</v>
      </c>
    </row>
    <row r="173" spans="1:2">
      <c r="A173" s="22" t="s">
        <v>1045</v>
      </c>
      <c r="B173" s="23" t="s">
        <v>1707</v>
      </c>
    </row>
    <row r="174" spans="1:2">
      <c r="A174" s="22" t="s">
        <v>1046</v>
      </c>
      <c r="B174" s="23" t="s">
        <v>1708</v>
      </c>
    </row>
    <row r="175" spans="1:2">
      <c r="A175" s="22" t="s">
        <v>1047</v>
      </c>
      <c r="B175" s="23" t="s">
        <v>1709</v>
      </c>
    </row>
    <row r="176" spans="1:2">
      <c r="A176" s="22" t="s">
        <v>1048</v>
      </c>
      <c r="B176" s="23" t="s">
        <v>1710</v>
      </c>
    </row>
    <row r="177" spans="1:2">
      <c r="A177" s="22" t="s">
        <v>1049</v>
      </c>
      <c r="B177" s="23" t="s">
        <v>1711</v>
      </c>
    </row>
    <row r="178" spans="1:2">
      <c r="A178" s="22" t="s">
        <v>1050</v>
      </c>
      <c r="B178" s="23" t="s">
        <v>1712</v>
      </c>
    </row>
    <row r="179" spans="1:2">
      <c r="A179" s="22" t="s">
        <v>1051</v>
      </c>
      <c r="B179" s="23" t="s">
        <v>1713</v>
      </c>
    </row>
    <row r="180" spans="1:2">
      <c r="A180" s="22" t="s">
        <v>1052</v>
      </c>
      <c r="B180" s="23" t="s">
        <v>1714</v>
      </c>
    </row>
    <row r="181" spans="1:2">
      <c r="A181" s="22" t="s">
        <v>1053</v>
      </c>
      <c r="B181" s="23" t="s">
        <v>1715</v>
      </c>
    </row>
    <row r="182" spans="1:2">
      <c r="A182" s="22" t="s">
        <v>1054</v>
      </c>
      <c r="B182" s="23" t="s">
        <v>1716</v>
      </c>
    </row>
    <row r="183" spans="1:2">
      <c r="A183" s="22" t="s">
        <v>1055</v>
      </c>
      <c r="B183" s="23" t="s">
        <v>1717</v>
      </c>
    </row>
    <row r="184" spans="1:2">
      <c r="A184" s="22" t="s">
        <v>1056</v>
      </c>
      <c r="B184" s="23" t="s">
        <v>1718</v>
      </c>
    </row>
    <row r="185" spans="1:2">
      <c r="A185" s="22" t="s">
        <v>1057</v>
      </c>
      <c r="B185" s="23" t="s">
        <v>1719</v>
      </c>
    </row>
    <row r="186" spans="1:2">
      <c r="A186" s="22" t="s">
        <v>1058</v>
      </c>
      <c r="B186" s="23" t="s">
        <v>1720</v>
      </c>
    </row>
    <row r="187" spans="1:2">
      <c r="A187" s="22" t="s">
        <v>1059</v>
      </c>
      <c r="B187" s="23" t="s">
        <v>1721</v>
      </c>
    </row>
    <row r="188" spans="1:2">
      <c r="A188" s="22" t="s">
        <v>1060</v>
      </c>
      <c r="B188" s="23" t="s">
        <v>1722</v>
      </c>
    </row>
    <row r="189" spans="1:2">
      <c r="A189" s="22" t="s">
        <v>1804</v>
      </c>
      <c r="B189" s="23" t="s">
        <v>1723</v>
      </c>
    </row>
    <row r="190" spans="1:2">
      <c r="A190" s="22" t="s">
        <v>1805</v>
      </c>
      <c r="B190" s="23" t="s">
        <v>1724</v>
      </c>
    </row>
    <row r="191" spans="1:2">
      <c r="A191" s="22" t="s">
        <v>1806</v>
      </c>
      <c r="B191" s="23" t="s">
        <v>1725</v>
      </c>
    </row>
    <row r="192" spans="1:2">
      <c r="A192" s="22" t="s">
        <v>1807</v>
      </c>
      <c r="B192" s="23" t="s">
        <v>1726</v>
      </c>
    </row>
    <row r="193" spans="1:2">
      <c r="A193" s="22" t="s">
        <v>1808</v>
      </c>
      <c r="B193" s="23" t="s">
        <v>1727</v>
      </c>
    </row>
    <row r="194" spans="1:2">
      <c r="B194" s="23"/>
    </row>
    <row r="195" spans="1:2">
      <c r="B195" s="23"/>
    </row>
    <row r="196" spans="1:2">
      <c r="B196" s="23"/>
    </row>
    <row r="197" spans="1:2">
      <c r="B197" s="23"/>
    </row>
    <row r="198" spans="1:2">
      <c r="B198" s="23"/>
    </row>
    <row r="199" spans="1:2">
      <c r="B199" s="23"/>
    </row>
    <row r="200" spans="1:2">
      <c r="B200" s="23"/>
    </row>
    <row r="201" spans="1:2">
      <c r="B201" s="23"/>
    </row>
  </sheetData>
  <hyperlinks>
    <hyperlink ref="B5" location="Start2" display="Tabla 1. Inversión Extranjera Directa en Jalisco por sector de actividad económica, enero a septiembre de 2020 y 2021 con cifras preliminares, millones de dólares" xr:uid="{F640D144-2022-48B9-8D16-BD50CA6B03CC}"/>
    <hyperlink ref="B6" location="Start3" display="Tabla 2. Composición de la población ocupada en Jalisco, 2021 T3" xr:uid="{6B43B091-44BA-4E7F-B17C-34A48B207AAE}"/>
    <hyperlink ref="B7" location="Start4" display="Tabla 3. Variación mensual de la PEA de Jalisco por posición en la ocupación durante el 2020 T2" xr:uid="{F4B0E4A7-9A3B-4BF2-9E93-39FAF44E41FA}"/>
    <hyperlink ref="B8" location="Start5" display="Tabla 4. Población de 15 años y más de Jalisco, por condición de la actividad y disponibilidad, segundo y tercer trimestre de 2021" xr:uid="{4B3A5334-1B63-4093-A550-C1BBE2331DC0}"/>
    <hyperlink ref="B9" location="Start6" display="Tabla 5. Variación mensual de la PEA de Jalisco por posición en la ocupación por sexo, segundo y tercer trimestre de 2021" xr:uid="{ED121D2D-0550-4C80-BC26-5DBE9AB2B895}"/>
    <hyperlink ref="B10" location="Start7" display="Tabla 6. Precio de venta de viviendas y oferta por municipio, julio 2021" xr:uid="{450D5E85-33AE-4E39-9F5F-C880B2B6914D}"/>
    <hyperlink ref="B11" location="Start8" display="Tabla 7. Colonias con información de venta de viviendas por municipio, julio 2021" xr:uid="{6A48A630-678A-4CE8-9377-9C69309B9416}"/>
    <hyperlink ref="B12" location="Start9" display="Tabla 8. Distribución de las colonias por rangos de precio de venta promedio, julio 2021" xr:uid="{9CA34151-A7E2-44D6-BE32-DC65CE46A32B}"/>
    <hyperlink ref="B13" location="Start10" display="Tabla 9. Listado de las 20 colonias con los precios de venta más altos, julio 2021" xr:uid="{4FF17556-ED9A-4853-8B6A-28622CD3A7A0}"/>
    <hyperlink ref="B14" location="Start11" display="Tabla 10. Listado de las 20 colonias con los precios de venta más bajos, julio 2021" xr:uid="{8AB62FA7-77F9-4F2F-AF46-CAFCC3A95D14}"/>
    <hyperlink ref="B15" location="Start12" display="Tabla 11. Precios renta de viviendas por municipios, julio 2021" xr:uid="{EF2EB084-D24C-47A9-A972-803E0BFAF0D7}"/>
    <hyperlink ref="B16" location="Start13" display="Tabla 12. Colonias con información de renta de viviendas por municipio, julio 2021" xr:uid="{F39E488C-DB09-4071-9EB2-F66B193252C6}"/>
    <hyperlink ref="B17" location="Start14" display="Tabla 13. Distribución de colonias por rangos de precio de renta promedio, julio 2021" xr:uid="{5C03EF43-7D66-463B-98B9-935E977D6B59}"/>
    <hyperlink ref="B18" location="Start15" display="Tabla 14. Listado de las 20 colonias con los precios de renta más altos, julio 2021" xr:uid="{599EEBAF-2DE8-4B9E-95CE-8A674A0B047F}"/>
    <hyperlink ref="B19" location="Start16" display="Tabla 15. Listado de las 20 colonias con los precios de renta más bajos, julio 2021" xr:uid="{88ED4995-A3C5-4127-AFF6-64BEE1A804D3}"/>
    <hyperlink ref="B20" location="Start17" display="Tabla 16. Indicador de Confianza del Consumidor Jalisciense, nivel del indicador y subíndices a octubre de 2021" xr:uid="{3C1204E3-338A-48D9-88CE-0D3D67D85901}"/>
    <hyperlink ref="B21" location="Start18" display="Tabla 17. Empleos en Jalisco por sector de actividad económica, octubre 2021 vs septiembre 2021" xr:uid="{11622CCC-927B-4A5B-AFF6-613179612C06}"/>
    <hyperlink ref="B22" location="Start19" display="Tabla 18. Empleos en Jalisco por sector de actividad económica, acumulado a octubre 2021" xr:uid="{20D1B23E-612A-4B7A-8975-F620829D12C8}"/>
    <hyperlink ref="B23" location="Start20" display="Tabla 19. Empleos en Jalisco por sector de actividad económica, anual octubre 2021 vs octubre 2020" xr:uid="{C27E6C59-E0FB-4A52-8124-CC4856A1B25E}"/>
    <hyperlink ref="B24" location="Start21" display="Tabla 20. Trabajadores asegurados en el IMSS en Jalisco por sector de actividad económica y sexo, septiembre y octubre de 2021" xr:uid="{496AF277-7367-4590-86C5-C92E56925E6D}"/>
    <hyperlink ref="B25" location="Start22" display="Tabla 21. Empleos en Jalisco por grupos de edad, septiembre y octubre de 2021" xr:uid="{92487507-82E5-4EFB-9BF9-269B70C04E2B}"/>
    <hyperlink ref="B26" location="Start23" display="Tabla 22. Patrones registrados en el IMSS en Jalisco por división económica, octubre 2021 vs septiembre 2021" xr:uid="{E1A73449-7482-422D-8F59-278F343B9512}"/>
    <hyperlink ref="B27" location="Start24" display="Tabla 23. Patrones registrados en el IMSS en Jalisco por división económica, octubre 2021 vs diciembre 2020" xr:uid="{530A7E0A-AC9F-4D40-B139-7C6675DDA29A}"/>
    <hyperlink ref="B28" location="Start25" display="Tabla 24. Patrones registrados en el IMSS en Jalisco por división económica, octubre 2021 vs octubre 2020" xr:uid="{6EA337BD-B78F-4E23-97AE-6CD723147AC2}"/>
    <hyperlink ref="B29" location="Start26" display="Tabla 25. Patrones registrados en el IMSS en Jalisco por tamaño, octubre vs septiembre de 2021" xr:uid="{A633CCF9-1B56-420D-AC03-8B45835BD215}"/>
    <hyperlink ref="B30" location="Start27" display="Tabla 26. Patrones registrados en el IMSS en Jalisco por tamaño, octubre 2021 vs octubre 2020" xr:uid="{EB21DF48-1E79-44C8-8A9B-642B0F46353F}"/>
    <hyperlink ref="B31" location="Start28" display="Tabla 27. Participación porcentual y variación anual del valor de la producción de principales subsectores manufactureros en Jalisco en términos reales, acumulado de los últimos 12 meses, septiembre 2021" xr:uid="{895759BA-0EF3-42ED-80A9-542C6EB523B8}"/>
    <hyperlink ref="B32" location="Start29" display="Tabla 28. Participación porcentual y variación anual del personal ocupado en principales subsectores manufactureros en Jalisco, septiembre 2021" xr:uid="{9D6A5D9A-DE33-40D1-BF7C-7DF54A1C6ADD}"/>
    <hyperlink ref="B33" location="Start30" display="Tabla 29. Indicadores de empresas comerciales de Jalisco, variación porcentual anual, últimos doce meses" xr:uid="{8314BDBF-4E46-401E-9671-6CE6323AE484}"/>
    <hyperlink ref="B34" location="Start31" display="Tabla 30. Número de cabezas sacrificadas. Nacional y Jalisco, anual 2019-2020, septiembre-2021" xr:uid="{250F7D5C-AAD5-431A-9037-5A118C711BF2}"/>
    <hyperlink ref="B35" location="Start32" display="Tabla 31. Producción de carne en canal. Nacional y Jalisco, anual 2019-2020, septiembre-2021, toneladas" xr:uid="{96A3A167-E49E-497A-B5A3-6D9EACA6E88C}"/>
    <hyperlink ref="B36" location="Start33" display="Tabla 32. Valor de producción de carne en canal, nacional y Jalisco, anual 2019-2020, enero-septiembre 2021, miles de pesos" xr:uid="{B36EBB41-52DA-44B0-B969-1946A119F1D9}"/>
    <hyperlink ref="B37" location="Start34" display="Tabla 33. Distribución del total de empleos de municipios, octubre de 2021" xr:uid="{3FF72D4D-0BC1-49DB-8FD4-54DBE1508AC3}"/>
    <hyperlink ref="B38" location="Start35" display="Figura 1. Ingresos por remesas, millones de dólares, T1 2003 – T3 2021" xr:uid="{FF6809F5-72EE-4700-94E7-C0E92F3DA001}"/>
    <hyperlink ref="B39" location="Start36" display="Figura 2. Porcentaje de los ingresos por remesas por entidad federativa respecto al total nacional, 2021 T3" xr:uid="{07661CE5-2B6E-4324-9D52-AE0F59C60614}"/>
    <hyperlink ref="B40" location="Start37" display="Figura 3. Variación porcentual anual de los ingresos por remesas por entidad federativa, 2021 T3" xr:uid="{A40C8703-0AC4-491E-AAFE-41644D7BEA36}"/>
    <hyperlink ref="B41" location="Start38" display="Figura 4. Porcentaje de participación de los ingresos por remesas por municipio con respecto al total estatal, 2021 T3" xr:uid="{1CE68044-6310-4312-8AAA-C7F6A07AD825}"/>
    <hyperlink ref="B42" location="Start39" display="Figura 5. Variación porcentual anual de los ingresos por remesas por municipio, 2021 T3" xr:uid="{E8EC16DE-BF66-45BD-9F83-6848985CDFCF}"/>
    <hyperlink ref="B43" location="Start40" display="Figura 6. Inversión Extranjera Directa, julio-septiembre de 2019, 2020 y 2021 en Jalisco, con cifras preliminares, millones de dólares" xr:uid="{53FE7C7E-F6F3-492B-A35D-67A06C108DEA}"/>
    <hyperlink ref="B44" location="Start41" display="Figura 7. Inversión Extranjera Directa por tipo, julio-septiembre de 2019, 2020 y 2021 en Jalisco, con cifras preliminares, millones de dólares" xr:uid="{D2333F0B-CDD5-4ABD-B31B-BD0B8472B92D}"/>
    <hyperlink ref="B45" location="Start42" display="Figura 8. Inversión Extranjera Directa por entidad federativa, julio-septiembre 2020-2021, con cifras preliminares, millones de dólares" xr:uid="{78711EBE-0CEB-4C71-838E-256B635917FB}"/>
    <hyperlink ref="B46" location="Start43" display="Figura 9. Inversión Extranjera Directa, enero-septiembre de 2019, 2020 y 2021 en Jalisco, con cifras preliminares, millones de dólares" xr:uid="{464E4DAF-D4DC-428E-B57F-FCC72F056B2E}"/>
    <hyperlink ref="B47" location="Start44" display="Figura 10. Inversión Extranjera Directa por tipo, enero-septiembre de 2019, 2020 y 2021, con cifras preliminares, millones de dólares" xr:uid="{D3FFAB50-3168-4AB9-9E20-D825573C54DD}"/>
    <hyperlink ref="B48" location="Start45" display="Figura 11. Inversión Extranjera Directa por entidad federativa, acumulado de 2020 y 2021, con cifras preliminares, millones de dólares" xr:uid="{78A7B0E4-DAEA-4CB1-8D17-645B50956BEC}"/>
    <hyperlink ref="B49" location="Start46" display="Figura 12. Inversión Extranjera Directa en Jalisco por país, enero a septiembre de 2021 con cifras preliminares, millones de dólares" xr:uid="{205BA9AB-2BD9-4A9F-99E9-CF73013482BF}"/>
    <hyperlink ref="B50" location="Start47" display="Figura 13. Variación porcentual anual de los precios de las viviendas en las principales zonas metropolitanas, primer trimestre de 2013 al tercer trimestre de 2021" xr:uid="{145A7A2F-31DF-414C-916B-938DE33DE3D4}"/>
    <hyperlink ref="B51" location="Start48" display="Figura 14. Comparativo estatal de la variación anual del Índice de Precios de la Vivienda de la Sociedad Hipotecaria Federal, tercer trimestre de 2021" xr:uid="{CCA2438B-9F16-4F2A-98F2-D0E46B5D5F4A}"/>
    <hyperlink ref="B52" location="Start49" display="Figura 15. Comparativo municipal de la variación anual del Índice de Precios de la Vivienda de la Sociedad Hipotecaria Federal, tercer trimestre de 2021" xr:uid="{77F64DC0-B0AB-4013-821D-D1BFF7845601}"/>
    <hyperlink ref="B53" location="Start50" display="Figura 16. Tasa de desocupación trimestral de Jalisco y Nacional, 2005 T1 – 2021 T3" xr:uid="{5060DB2C-488F-4C9E-AADC-AA0D8374CBA0}"/>
    <hyperlink ref="B54" location="Start51" display="Figura 17. Tasa de desocupación por entidad federativa, 2021 T3" xr:uid="{14AAFE1B-42CE-41CF-AAAB-BF5B4D98D28E}"/>
    <hyperlink ref="B55" location="Start52" display="Figura 18. Tasa de informalidad laboral por entidad federativa, 2021 T3" xr:uid="{05AC6167-2E6C-43D3-8299-0315244441B3}"/>
    <hyperlink ref="B56" location="Start53" display="Figura 19. Composición de la población de 15 años y más de Jalisco, miles de personas y porcentaje, 2021 T3" xr:uid="{040734C0-F846-4F65-89FD-2DA16B63FF9A}"/>
    <hyperlink ref="B57" location="Start54" display="Figura 20. Porcentaje de la población con ingreso laboral inferior al costo de la canasta alimentaria, primer trimestre de 2005 al tercer trimestre de 2021" xr:uid="{309491B3-5874-4AFF-8BA2-234C4B61D575}"/>
    <hyperlink ref="B58" location="Start55" display="Figura 21. Porcentaje de la población con ingreso laboral inferior al costo de la canasta alimentaria por entidad federativa, tercer trimestre de 2021" xr:uid="{2470A6FB-38AA-4D67-B674-44A7E887C26C}"/>
    <hyperlink ref="B59" location="Start56" display="Figura 22. Variación trimestral del porcentaje de la población en pobreza laboral por entidad federativa, tercer trimestre de 2021, puntos porcentuales" xr:uid="{A0BD43C8-70C9-448A-AC4F-BF795A935A7A}"/>
    <hyperlink ref="B60" location="Start57" display="Figura 23. Mapa de los precios promedio de venta de vivienda por colonia, julio 2021" xr:uid="{09E96C9A-24B9-4490-BDDD-00C4900A7E87}"/>
    <hyperlink ref="B61" location="Start58" display="Figura 24. Mapa de precios promedio de renta de vivienda por colonia, julio 2021" xr:uid="{0DB3638F-F05D-47D3-B1F1-7CFCDA253D35}"/>
    <hyperlink ref="B62" location="Start59" display="Figura 25. Indicador de Confianza del Consumidor Jalisciense, febrero de 2020 a octubre de 2021" xr:uid="{A85ACF65-A620-4438-A05B-E399F5F52507}"/>
    <hyperlink ref="B63" location="Start60" display="Figura 26. Porcentaje de cuentas Infonavit en cartera vencida en Jalisco y a nivel nacional, enero 2018 – septiembre 2021" xr:uid="{D04DCB68-5B87-4C98-AE60-9CB1B9D39806}"/>
    <hyperlink ref="B64" location="Start61" display="Figura 27. Porcentaje de cuentas en cartera vencida de Infonavit por entidad federativa, septiembre 2021" xr:uid="{711C2333-ACAE-4FC9-A149-8E7E62622CDE}"/>
    <hyperlink ref="B65" location="Start62" display="Figura 28. Porcentaje de saldos en cartera vencida y prórroga, Jalisco y Nacional, enero 2018 – septiembre 2021" xr:uid="{A134B8E2-C28A-46EE-BF7B-43E91FF04A62}"/>
    <hyperlink ref="B66" location="Start63" display="Figura 29. Porcentaje del saldo en cartera vencida de Infonavit por entidad federativa, septiembre 2021" xr:uid="{BF39CFB8-5EE3-46C7-B42D-4A88B2E22037}"/>
    <hyperlink ref="B67" location="Start64" display="Figura 30. Inflación mensual a tasa anual, enero 2013 - octubre 2021" xr:uid="{17EC062A-AA36-4541-B73B-12A567E7599C}"/>
    <hyperlink ref="B68" location="Start65" display="Figura 31. Inflación anual por ciudades, octubre de 2021" xr:uid="{AACEC0FA-9E40-4065-B685-BBC0F46C3D30}"/>
    <hyperlink ref="B69" location="Start66" display="Figura 32. Inflación mensual a tasa anual por entidad federativa, octubre 2021" xr:uid="{512E9D2B-2F53-4228-8A9A-51410FBFE8A9}"/>
    <hyperlink ref="B70" location="Start67" display="Figura 33. Variación anual del índice de precios por objeto de gasto en Jalisco, junio-octubre 2021" xr:uid="{0698FB4B-ED9B-4B90-A7E9-30639AC4D21B}"/>
    <hyperlink ref="B71" location="Start68" display="Figura 34. Inflación anual del rubro de alimentos, bebidas y tabaco por entidad federativa, octubre de 2021" xr:uid="{34BD7878-63D1-4D9D-9F0D-3306BE02811D}"/>
    <hyperlink ref="B72" location="Start69" display="Figura 35. Inflación anual del rubro de ropa, calzado y accesorios por entidad federativa, octubre de 2021" xr:uid="{350B4384-E75C-45AF-88DC-2E6819A6B27B}"/>
    <hyperlink ref="B73" location="Start70" display="Figura 36. Inflación anual del rubro de gasto en vivienda por entidad federativa, octubre de 2021" xr:uid="{CB91751B-78E3-4008-BA76-6F9E963054DF}"/>
    <hyperlink ref="B74" location="Start71" display="Figura 37. Inflación anual del rubro de muebles, aparatos y accesorios domésticos por entidad federativa, octubre de 2021" xr:uid="{B83A530D-4B05-4BCF-A1FB-CC2717233FFF}"/>
    <hyperlink ref="B75" location="Start72" display="Figura 38. Inflación anual del rubro de gasto en salud y cuidado personal por entidad federativa, octubre de 2021" xr:uid="{44E0F1C1-DAC0-4FCB-AB56-9D6D3C1477F3}"/>
    <hyperlink ref="B76" location="Start73" display="Figura 39. Inflación anual del rubro de gasto en transporte por entidad federativa, octubre de 2021" xr:uid="{455FBF64-82C8-44BE-B42D-E694DC475DC9}"/>
    <hyperlink ref="B77" location="Start74" display="Figura 40. Inflación anual del rubro de educación y esparcimiento por entidad federativa, octubre 2021" xr:uid="{E16A425F-A9B3-4024-BD7B-F51DCEE0D427}"/>
    <hyperlink ref="B78" location="Start75" display="Figura 41. Inflación anual del rubro de otros servicios por entidad federativa, septiembre 2021" xr:uid="{809C4C70-F748-420B-9A50-2AE4B65D3BCF}"/>
    <hyperlink ref="B79" location="Start76" display="Figura 42. Precio promedio mensual de la gasolina regular, premium y diésel en Jalisco, septiembre- octubre 2021, pesos constantes" xr:uid="{79EB6BC3-A757-42B5-8BBD-DA3F2F0328D0}"/>
    <hyperlink ref="B80" location="Start77" display="Figura 43. Precio promedio mensual de la gasolina regular en Jalisco y México, enero 2017 - octubre 2021, a pesos constantes" xr:uid="{BF9FF42F-DFC5-400E-9B32-1C81003FB330}"/>
    <hyperlink ref="B81" location="Start78" display="Figura 44. Precio promedio mensual de la gasolina regular en Jalisco y México, enero 2017 - octubre 2021, a pesos corrientes" xr:uid="{FD66CDD6-00C4-4791-8D66-A39F1624556B}"/>
    <hyperlink ref="B82" location="Start79" display="Figura 45. Precio promedio mensual de la gasolina premium Jalisco y México, enero 2017 a octubre 2021, a pesos constantes" xr:uid="{37C36778-5053-41A4-AD3E-0DDD443AA9AF}"/>
    <hyperlink ref="B83" location="Start80" display="Figura 46. Precio promedio mensual de la gasolina premium Jalisco y México, enero 2017 a octubre 2021, a pesos corrientes" xr:uid="{18B5D0CA-22FB-42B9-856A-B0FC3FEB4719}"/>
    <hyperlink ref="B84" location="Start81" display="Figura 47. Precio promedio mensual de diésel en Jalisco y México, enero 2017 - octubre 2021, a pesos constantes" xr:uid="{5EED439F-8502-460E-9204-A31A6BD5036C}"/>
    <hyperlink ref="B85" location="Start82" display="Figura 48. Precio promedio mensual de diésel en Jalisco y México, enero 2017 - octubre 2021, a pesos corrientes" xr:uid="{F966847B-0E52-458C-A6CD-CE57021676F0}"/>
    <hyperlink ref="B86" location="Start83" display="Figura 49. Precio promedio gasolina regular, premium, diésel, octubre 2021" xr:uid="{1AC25171-8F40-4322-B772-8C94444A18AC}"/>
    <hyperlink ref="B87" location="Start84" display="Figura 50. Número de contrataciones y separaciones registradas en el IMSS Nacional y Jalisco, septiembre y octubre 2021" xr:uid="{287D0662-9CFC-41C4-BFFD-EC4759A572A9}"/>
    <hyperlink ref="B88" location="Start85" display="Figura 51. Variación mensual de las contrataciones y separaciones Nacional y Jalisco, octubre vs septiembre 2021" xr:uid="{8767DA66-3A4F-47C7-BB45-E5211ADB75C0}"/>
    <hyperlink ref="B89" location="Start86" display="Figura 52. Tasa de contrataciones y separaciones de puestos de trabajo registrados al IMSS en Jalisco, en octubre de 2000-2021" xr:uid="{6DB69792-2F20-4DCE-AFB4-32B664DA1C78}"/>
    <hyperlink ref="B90" location="Start87" display="Figura 53. Tasa de contrataciones y separaciones de puestos de trabajo registrados al IMSS a nivel nacional, en octubre de 2000-2021" xr:uid="{03F48042-836B-4A44-A4E3-4AE55F5E4654}"/>
    <hyperlink ref="B91" location="Start88" display="Figura 54. Tasa de contrataciones y separaciones de puestos de trabajo registrados al IMSS en Jalisco, enero 2020-octubre 2021" xr:uid="{C8275197-EED2-4739-B657-6071723723E1}"/>
    <hyperlink ref="B92" location="Start89" display="Figura 55. Tasa de contrataciones y tasa de separación en el IMSS, por delegación estatal, septiembre-octubre 2021" xr:uid="{CE1DE995-C8CD-4C96-8424-D0F3DBECDB05}"/>
    <hyperlink ref="B93" location="Start90" display="Figura 56. Tasa de contrataciones y tasa de separación en el IMSS por delegación estatal, octubre 2021" xr:uid="{450CF300-1E0B-49D7-9F70-B02C16E6D799}"/>
    <hyperlink ref="B94" location="Start91" display="Figura 57. Tasa de desocupación en Jalisco en octubre, 2006-2021" xr:uid="{B7AF88F6-82FD-4B3F-94FA-848081E8A0B6}"/>
    <hyperlink ref="B95" location="Start92" display="Figura 58. Tasa de desocupación mensual por entidad federativa, octubre de 2021" xr:uid="{776DE457-5DE3-4FEF-A002-2817CE8D839C}"/>
    <hyperlink ref="B96" location="Start93" display="Figura 59. Variación mensual en puntos porcentuales de la tasa de desocupación por entidad federativa, octubre de 2021" xr:uid="{5136ADE8-CFCE-47EC-A4B8-67CE4D0E1515}"/>
    <hyperlink ref="B97" location="Start94" display="Figura 60. Empleos formales generados en octubre en Jalisco, 2000-2021" xr:uid="{2647B428-FBF9-4147-B8BA-64BAB4519D59}"/>
    <hyperlink ref="B98" location="Start95" display="Figura 61. Empleos formales generados en Jalisco de enero de 2020 a octubre de 2021" xr:uid="{19AAE19F-DF77-44E8-9936-760CBD42BC09}"/>
    <hyperlink ref="B99" location="Start96" display="Figura 62. Empleos formales generados en octubre 2021 por entidad federativa" xr:uid="{67E096AC-A865-4201-98CB-1081874704CD}"/>
    <hyperlink ref="B100" location="Start97" display="Figura 63. Variación porcentual mensual de empleos generados por entidad federativa, octubre 2021" xr:uid="{F68C99D2-60E7-494A-BC49-13478F9FA0B6}"/>
    <hyperlink ref="B101" location="Start98" display="Figura 64. Empleos nuevos en los últimos quince meses (agosto 2020-octubre 2021) por entidad federativa" xr:uid="{E5ADB4BF-B1B5-401E-B434-2155F6E5958A}"/>
    <hyperlink ref="B102" location="Start99" display="Figura 65. Variación absoluta anual de empleo formal, octubre 2021" xr:uid="{9832C044-4AA8-403C-8A49-D6E9452F59A9}"/>
    <hyperlink ref="B103" location="Start100" display="Figura 66. Variación porcentual anual de empleo formal, octubre 2021" xr:uid="{3527A04C-74A0-4BDF-A1B0-90F2013A32BE}"/>
    <hyperlink ref="B104" location="Start101" display="Figura 67. Empleos nuevos formales en Jalisco, acumulados enero-octubre, 2000 - 2021" xr:uid="{0ADC29EA-47F3-45A3-B2B6-65E12D2564E1}"/>
    <hyperlink ref="B105" location="Start102" display="Figura 68. Empleos generados por entidad federativa, acumulado 2021" xr:uid="{817BA47C-8CDE-4435-B923-5D6E56ABF341}"/>
    <hyperlink ref="B106" location="Start103" display="Figura 69. Variación porcentual acumulada por entidad federativa, 2021" xr:uid="{CD294173-1621-432C-9062-E0E23E6B0ECE}"/>
    <hyperlink ref="B107" location="Start104" display="Figura 70. Empleos formales temporales y permanentes por entidad federativa, octubre 2021" xr:uid="{A795DF62-1A5E-4564-B51F-99AAD30F2660}"/>
    <hyperlink ref="B108" location="Start105" display="Figura 71. Los 20 municipios de Jalisco con mayor generación de empleo formal en octubre de 2021" xr:uid="{88862BEB-8DD1-4DC5-A2A5-33BC93FE84EC}"/>
    <hyperlink ref="B109" location="Start106" display="Figura 72. Los 20 municipios de Jalisco con mayor generación de empleo formal total, por tipo permanente y eventual, octubre de 2021" xr:uid="{EF2765AB-6558-48F2-A557-393A7BBD60EF}"/>
    <hyperlink ref="B110" location="Start107" display="Figura 73. Los 20 municipios de Jalisco con mayor pérdida de empleo formal en octubre de 2021" xr:uid="{9DAC89E0-89B0-41C3-8476-80EEA7662876}"/>
    <hyperlink ref="B111" location="Start108" display="Figura 74. Los 20 municipios de Jalisco con mayor pérdida de empleo formal total, por tipo permanente y eventual, octubre 2021" xr:uid="{8226F9D7-7D1A-4766-A9F5-3B0C0ADF1F09}"/>
    <hyperlink ref="B112" location="Start109" display="Figura 75. Trabajadores asegurados en Jalisco por sector, cierre 2015-2020 y octubre de 2021" xr:uid="{6E7922EE-D570-4222-A3BF-ED8C38F9C4B3}"/>
    <hyperlink ref="B113" location="Start110" display="Figura 76. Porcentaje de participación de trabajadores asegurados por división de actividad económica en Jalisco, octubre de 2021" xr:uid="{0CC4050A-D59F-499A-AB47-341F513C2D86}"/>
    <hyperlink ref="B114" location="Start111" display="Figura 77. Serie histórica de trabajadores asegurados del sector agricultura, ganadería, silvicultura, pesca y caza de Jalisco, cierre 2013-2020 y octubre de 2021" xr:uid="{B76FE826-FA3C-448C-939B-03689CA44F4A}"/>
    <hyperlink ref="B115" location="Start112" display="Figura 78. Distribución porcentual de los trabajadores asegurados del sector agropecuario de Jalisco por subsector, octubre de 2021" xr:uid="{C8C48240-C877-4C4A-8C02-F6DD4CBDEAA0}"/>
    <hyperlink ref="B116" location="Start113" display="Figura 79. Serie histórica del empleo formal en el sector industria de la transformación de Jalisco, cierre 2013-2020 y octubre de 2021" xr:uid="{E46C24D8-E728-4AE6-835A-9C1D97624044}"/>
    <hyperlink ref="B117" location="Start114" display="Figura 80. Distribución porcentual de los trabajadores asegurados del sector industria de la transformación de Jalisco por subsector, octubre de 2021" xr:uid="{0034B787-2DDE-49D2-88B2-3D988AC8E2DA}"/>
    <hyperlink ref="B118" location="Start115" display="Figura 81. Serie histórica de los trabajadores asegurados en el IMSS del sector comercio de Jalisco, cierre 2013-2020 y octubre 2021" xr:uid="{F7A0BA8A-59B0-4D14-8283-246F8C840D9C}"/>
    <hyperlink ref="B119" location="Start116" display="Figura 82. Distribución porcentual de los trabajadores asegurados del sector comercio de Jalisco por subsector, octubre 2021" xr:uid="{B4D4A16F-3B2E-4265-8996-92C50B96CB13}"/>
    <hyperlink ref="B120" location="Start117" display="Figura 83. Serie histórica de los trabajadores asegurados al IMSS del sector servicios de Jalisco, cierre 2013-2020 y octubre 2021" xr:uid="{977923B5-C594-49FF-84AE-EBB45AA53017}"/>
    <hyperlink ref="B121" location="Start118" display="Figura 84. Porcentaje de participación de los trabajadores asegurados del sector servicios, octubre 2021" xr:uid="{845AC4ED-3883-4CE0-A17C-071EBC50E924}"/>
    <hyperlink ref="B122" location="Start119" display="Figura 85. Distribución porcentual de trabajadores asegurados en el IMSS por sector de actividad económica, octubre 2021 (hombres)" xr:uid="{D607FB75-0255-47FD-B08C-9E6B2AE94BF7}"/>
    <hyperlink ref="B123" location="Start120" display="Figura 86. Distribución porcentual de trabajadores asegurados en el IMSS por sector de actividad económica, octubre 2021 (mujeres)" xr:uid="{711EE8EA-E2CE-421F-B2C6-49BF3129A838}"/>
    <hyperlink ref="B124" location="Start121" display="Figura 87. Distribución porcentual de trabajadores asegurados en el IMSS grupo de edad, octubre 2021" xr:uid="{4CFCC724-F046-4932-BC75-DDA4C37E4824}"/>
    <hyperlink ref="B125" location="Start122" display="Figura 88. Patrones registrados en el IMSS en Jalisco, cierre 2013-2020 y octubre 2021" xr:uid="{E3C5CDE0-67AF-4706-9038-5A8ECC523E5A}"/>
    <hyperlink ref="B126" location="Start123" display="Figura 89. Patrones de Jalisco registrados en el IMSS, por división económica, octubre 2021" xr:uid="{E0DB5D09-D3C3-4C14-9223-AB51EDED35F7}"/>
    <hyperlink ref="B127" location="Start124" display="Figura 90. Patrones nuevos registrados ante el IMSS, por delegación, octubre de 2021" xr:uid="{734B6C7D-D12B-4AC1-9EDE-59ABE39A9836}"/>
    <hyperlink ref="B128" location="Start125" display="Figura 91. Variación mensual de patrones nuevos registrados ante el IMSS, por delegación, octubre de 2021" xr:uid="{63091400-5393-4F43-8A39-37562D664C32}"/>
    <hyperlink ref="B129" location="Start126" display="Figura 92. Variación anual absoluta de patrones nuevos registrados ante el IMSS, por delegación, octubre 2021" xr:uid="{5493AD7B-1518-48DC-A36E-60607EF9FD1E}"/>
    <hyperlink ref="B130" location="Start127" display="Figura 93. Variación porcentual anual de patrones nuevos registrados ante el IMSS, por delegación, octubre 2021" xr:uid="{07510BA4-B83F-48A1-B510-278C363D626A}"/>
    <hyperlink ref="B131" location="Start128" display="Figura 94. Patrones nuevos registrados ante el IMSS, por delegación, acumulado de 2021" xr:uid="{9E776005-A100-441F-BADB-FDEB1E971B38}"/>
    <hyperlink ref="B132" location="Start129" display="Figura 95. Variación porcentual acumulada a octubre de patrones nuevos registrados ante el IMSS, por delegación, 2021" xr:uid="{B44F1E69-6B49-4E5C-B87E-3848CFF15CDD}"/>
    <hyperlink ref="B133" location="Start130" display="Figura 96. Indicador Mensual de la Actividad Industrial de Jalisco. Variación porcentual anual y variación promedio anual con cifras originales, enero 2013-julio 2021" xr:uid="{C43D185F-0F8E-4D49-887E-4BA5073925BA}"/>
    <hyperlink ref="B134" location="Start131" display="Figura 97. Variación porcentual anual del IMAIEF por entidad federativa con cifras originales, julio 2021" xr:uid="{D9BADA6E-871A-4EAC-B7C6-F2B2058497C8}"/>
    <hyperlink ref="B135" location="Start132" display="Figura 98. Indicador Mensual de la Actividad Industrial de Jalisco. Serie desestacionalizada y de tendencia-ciclo, enero 2013-julio 2021" xr:uid="{DFC2B4A5-B750-43F5-B418-17D514DF8434}"/>
    <hyperlink ref="B136" location="Start133" display="Figura 99. Variación porcentual anual del IMAIEF por entidad federativa con cifras desestacionalizadas, julio 2021" xr:uid="{3F7920D4-9B7C-4C97-8D21-74852B61827D}"/>
    <hyperlink ref="B137" location="Start134" display="Figura 100. Variación porcentual mensual del IMAIEF por entidad federativa con cifras desestacionalizadas, julio 2021" xr:uid="{7B616311-4B4F-4739-AA4B-1C0B854F7A37}"/>
    <hyperlink ref="B138" location="Start135" display="Figura 101. Variación porcentual con respecto al mismo periodo del año anterior del IMAIEF de actividades secundarias, industria de la construcción e industrias manufactureras de Jalisco con cifras originales, julio 2021" xr:uid="{002F5FC8-8BB5-4FEE-A80F-29B17C8A2A17}"/>
    <hyperlink ref="B139" location="Start136" display="Figura 102. Indicador Mensual de la Industria de la Construcción de Jalisco, variación porcentual anual y variación promedio anual con cifras originales, enero 2013-julio 2021" xr:uid="{690E9981-2660-4212-8E26-7552CB7AC763}"/>
    <hyperlink ref="B140" location="Start137" display="Figura 103. Variación porcentual anual del IMAIEF de la industria de la construcción por entidad federativa con cifras originales, julio 2021" xr:uid="{21F7A509-88B5-4565-8D78-1DEEDAABD65C}"/>
    <hyperlink ref="B141" location="Start138" display="Figura 104. Indicador Mensual de las Industrias Manufactureras de Jalisco, variación porcentual anual y variación promedio anual con cifras originales, enero 2013-julio 2021" xr:uid="{A9694A69-A487-49E5-91AA-C5561098168C}"/>
    <hyperlink ref="B142" location="Start139" display="Figura 105. Variación porcentual anual del IMAIEF de las industrias manufactureras por entidad federativa con cifras originales, julio 2021" xr:uid="{9A8E4A1B-363D-44A1-B5C2-7361E4D5895F}"/>
    <hyperlink ref="B143" location="Start140" display="Figura 106. Valor de la producción de la industria de la construcción en Jalisco, cifras mensuales en millones de pesos constantes, septiembre 2006-septiembre 2021" xr:uid="{1A1FF6B2-2B40-475E-8BC4-4BEC0313D66E}"/>
    <hyperlink ref="B144" location="Start141" display="Figura 107. Valor de la producción de la industria de la construcción en Jalisco, cifras mensuales en millones de pesos constantes, enero 2013-septiembre 2021" xr:uid="{9C97A654-7466-41FA-815C-0409F0DC1A93}"/>
    <hyperlink ref="B145" location="Start142" display="Figura 108. Variación porcentual anual de la producción de los últimos doce meses de la industria de la construcción en Jalisco, enero 2013-septiembre 2021" xr:uid="{48FA9983-8658-403C-ADBB-F2C3663EE9EB}"/>
    <hyperlink ref="B146" location="Start143" display="Figura 109. Distribución porcentual de la producción de la industria de la construcción por entidad federativa, septiembre 2021" xr:uid="{1F49C38C-43E4-4995-A4E9-DB25FA712867}"/>
    <hyperlink ref="B147" location="Start144" display="Figura 110. Variación porcentual anual de la producción de la industria de la construcción por entidad federativa, septiembre 2021" xr:uid="{BE3E5EB9-95AB-4278-A755-FA5E8A267B35}"/>
    <hyperlink ref="B148" location="Start145" display="Figura 111. Variación porcentual mensual de la producción de la industria de la construcción por entidad federativa, septiembre 2021" xr:uid="{97CDC6CB-A6B5-4891-8695-4AD529C80F45}"/>
    <hyperlink ref="B149" location="Start146" display="Figura 112. Variación porcentual anual del personal ocupado de la industria manufacturera por entidad federativa, septiembre 2021" xr:uid="{F8EEED19-672C-4BC4-B865-FC919F1ED5DB}"/>
    <hyperlink ref="B150" location="Start147" display="Figura 113. Variación porcentual anual de las horas trabajadas por el personal ocupado total en la industria manufacturera por entidad federativa, septiembre 2021" xr:uid="{D74FD52C-DB21-4B4B-978D-948B8C936E8A}"/>
    <hyperlink ref="B151" location="Start148" display="Figura 114. Ingresos provenientes del mercado extranjero que obtuvieron los establecimientos manufactureros del programa IMMEX en Jalisco. Cifras mensuales en millones de pesos, enero 2013-septiembre 2021" xr:uid="{A4A5F715-CFA8-4A00-A0BD-28630F290622}"/>
    <hyperlink ref="B152" location="Start149" display="Figura 115. Ingresos provenientes del mercado extranjero que obtuvieron los establecimientos no manufactureros en el programa IMMEX en Jalisco. Cifras mensuales en millones de pesos, enero 2013-septiembre 2021" xr:uid="{6A3F94DD-8DB4-4E1C-930F-DE3A12DDCEB2}"/>
    <hyperlink ref="B153" location="Start150" display="Figura 116. Ingresos provenientes del mercado extranjero que obtuvieron los establecimientos manufactureros y no manufactureros en el programa IMMEX en Jalisco. Cifras acumuladas anuales en millones de pesos y su variación anual, enero 2013-septiembre 2021" xr:uid="{2D95742A-07EC-482D-8C3E-E1337B84DAAF}"/>
    <hyperlink ref="B154" location="Start151" display="Figura 117. Número de establecimientos manufactureros y no manufactureros en el programa IMMEX en Jalisco, enero 2013-septiembre 2021" xr:uid="{57659572-8147-425B-A87C-B63FD41D2F1B}"/>
    <hyperlink ref="B155" location="Start152" display="Figura 118. Distribución porcentual de los establecimientos manufactureros y no manufactureros con programa IMMEX por entidad federativa, septiembre 2021" xr:uid="{90FA2BF2-D70A-4405-9215-4DA96119E556}"/>
    <hyperlink ref="B156" location="Start153" display="Figura 119. Personal ocupado en establecimientos manufactureros y no manufactureros en el programa IMMEX en Jalisco, enero 2013-septiembre 2021" xr:uid="{7AAB721C-4CA0-424A-8BD0-792182C68DB3}"/>
    <hyperlink ref="B157" location="Start154" display="Figura 120. Variación porcentual anual de personal ocupado en establecimientos manufactureros y no manufactureros en el programa IMMEX en Jalisco, enero 2013-septiembre 2021" xr:uid="{455A4702-8A23-4747-9AE9-11F8ED0776D6}"/>
    <hyperlink ref="B158" location="Start155" display="Figura 121. Distribución porcentual del personal ocupado de los establecimientos manufactureros y no manufactureros con programa IMMEX por entidad federativa, septiembre 2021" xr:uid="{73E5A990-9799-422D-A365-C6F0D75CA8D2}"/>
    <hyperlink ref="B159" location="Start156" display="Figura 122. Índice de los Ingresos totales y variación mensual del comercio al por mayor, enero 2017 – septiembre 2021" xr:uid="{42611F32-DB53-41B3-98DD-A4D1B8ACEFF7}"/>
    <hyperlink ref="B160" location="Start157" display="Figura 123. Variación porcentual anual de los ingresos por suministro de bienes y servicios de empresas de comercio al por mayor por entidad federativa, septiembre de 2021" xr:uid="{463EA58F-325B-4229-AA3E-7022482EBF64}"/>
    <hyperlink ref="B161" location="Start158" display="Figura 124. Variación porcentual anual del personal ocupado de las empresas de comercio al por mayor, septiembre de 2021" xr:uid="{4C1EC2A8-EECC-41CB-8D64-1B1A4895A83D}"/>
    <hyperlink ref="B162" location="Start159" display="Figura 125. Índice de los Ingresos totales y variación mensual del comercio al por menor, enero 2017 – septiembre 2021" xr:uid="{6C41947D-5510-4661-A5C3-C93F58C99253}"/>
    <hyperlink ref="B163" location="Start160" display="Figura 126. Variación porcentual anual de los ingresos por suministro de bienes y servicios de empresas de comercio al por menor por entidad federativa, septiembre de 2021" xr:uid="{57A8015C-8E19-48FC-A415-B559062AA9CA}"/>
    <hyperlink ref="B164" location="Start161" display="Figura 127. Variación porcentual anual del personal ocupado de las empresas de comercio al por menor, septiembre de 2021" xr:uid="{9C0126B1-3AA2-46B5-BD4F-2267A9C8BCC9}"/>
    <hyperlink ref="B165" location="Start162" display="Figura 128. Índice de los ingresos totales y variación anual, sector 51, enero 2014 – septiembre 2021" xr:uid="{607D56F0-2059-4CC2-9E8F-8A8647FBEA8A}"/>
    <hyperlink ref="B166" location="Start163" display="Figura 129. Variación porcentual anual de los ingresos por suministro de bienes y servicios, sector 51 por entidad federativa, septiembre de 2021" xr:uid="{A407BE3E-A5F7-43F6-9565-F9EAD2508243}"/>
    <hyperlink ref="B167" location="Start164" display="Figura 130. Índice de personal ocupado y variación anual, sector 51, enero 2014 – septiembre 2021" xr:uid="{7A939F17-D1E8-46C6-8D4E-072C174C46D4}"/>
    <hyperlink ref="B168" location="Start165" display="Figura 131. Variación porcentual anual del personal ocupado, sector 51 por entidad federativa, septiembre de 2021" xr:uid="{D9F27BE3-04E2-4617-B66C-96B06C07768C}"/>
    <hyperlink ref="B169" location="Start166" display="Figura 132. Índice de los ingresos totales y variación anual, sector 56, enero 2014 – septiembre 2021" xr:uid="{79550EC9-CE0C-407D-B410-484C52F8E56F}"/>
    <hyperlink ref="B170" location="Start167" display="Figura 133. Variación porcentual anual de los ingresos por suministro de bienes y servicios, sector 56 por entidad federativa, septiembre de 2021" xr:uid="{F84D0A90-4281-47B8-AFC6-312B0946D472}"/>
    <hyperlink ref="B171" location="Start168" display="Figura 134. Índice de personal ocupado y variación anual, sector 56, enero 2014 – septiembre 2021" xr:uid="{F7517435-6368-433F-8FDC-66CCD3C5382F}"/>
    <hyperlink ref="B172" location="Start169" display="Figura 135. Variación porcentual anual del personal ocupado, sector 56 por entidad federativa, septiembre de 2021" xr:uid="{B740D0E8-86A2-4988-AD98-E0C21FE35369}"/>
    <hyperlink ref="B173" location="Start170" display="Figura 136. Índice de los ingresos totales y variación anual, sector 72, enero 2014 – septiembre 2021" xr:uid="{D14F312C-CFA8-4AAE-A4DC-ADEE6E1C74D3}"/>
    <hyperlink ref="B174" location="Start171" display="Figura 137. Variación porcentual anual de los ingresos por suministro de bienes y servicios, sector 72 por entidad federativa, septiembre de 2021" xr:uid="{9728E0A2-40E5-495D-9508-76518230AE54}"/>
    <hyperlink ref="B175" location="Start172" display="Figura 138. Índice de personal ocupado y variación anual, sector 72, enero 2014 – septiembre 2021" xr:uid="{CA2FFDE2-1297-4000-83F5-C9B87E41E971}"/>
    <hyperlink ref="B176" location="Start173" display="Figura 139. Variación porcentual anual del personal ocupado, sector 72 por entidad federativa, septiembre de 2021" xr:uid="{7A2AFAA9-420C-4CCC-A2CC-9F39AAB6AADC}"/>
    <hyperlink ref="B177" location="Start174" display="Figura 140. Unidades vendidas eléctricas e hibridas (conectables y no conectables) en Jalisco, mensual, enero 2016- agosto 2021" xr:uid="{0BC7CF3C-81BA-4175-9EC6-4EDCC56FA2C9}"/>
    <hyperlink ref="B178" location="Start175" display="Figura 141. Distribución porcentual de unidades vendidas de vehículos híbridos (conectables y no conectables) en Jalisco en agosto 2021" xr:uid="{BD85D156-8469-4D67-BA8D-BACB865F29E1}"/>
    <hyperlink ref="B179" location="Start176" display="Figura 142. Vehículos híbridos y eléctricos vendidos por entidad federativa, agosto 2021" xr:uid="{7C22F588-7F5D-4E23-848C-0B7726EECD1A}"/>
    <hyperlink ref="B180" location="Start177" display="Figura 143. Vehículos híbridos y eléctricos vendidos por cada millón de habitantes por entidad federativa, agosto 2021" xr:uid="{ECDE896C-75A9-4ED2-8A64-29D9AB6CC5B7}"/>
    <hyperlink ref="B181" location="Start178" display="Figura 144. Número de cabezas sacrificadas en Jalisco en septiembre 2008 – 2021" xr:uid="{FB4F880F-8B4B-4412-AB14-412D7F200A74}"/>
    <hyperlink ref="B182" location="Start179" display="Figura 145. Producción de carne en canal en Jalisco en septiembre 2008 – 2021, toneladas" xr:uid="{32397D49-36E8-42A9-A310-F5C42D3DBA83}"/>
    <hyperlink ref="B183" location="Start180" display="Figura 146. Número de cabezas sacrificadas en Jalisco en enero-septiembre 2008 – 2021" xr:uid="{2CAC77FE-BCF5-43F5-B7BC-E56F55717297}"/>
    <hyperlink ref="B184" location="Start181" display="Figura 147. Producción de carne en canal en Jalisco en enero-septiembre 2008-2021, toneladas" xr:uid="{02883715-541E-472D-B2D9-36771279C0B1}"/>
    <hyperlink ref="B185" location="Start182" display="Figura 148. Producción de carne en canal de ganado bovino por entidad federativa, septiembre 2021, toneladas" xr:uid="{5B737068-0C75-4D75-A9B7-BF6826AC36B3}"/>
    <hyperlink ref="B186" location="Start183" display="Figura 149. Producción de carne en canal de ganado porcino por entidad federativa, septiembre de 2021, toneladas" xr:uid="{7893DAD4-7739-4A39-81FE-5A4A0A675113}"/>
    <hyperlink ref="B187" location="Start184" display="Figura 150. Producción de carne en canal de ganado ovino por entidad federativa, septiembre 2021, toneladas" xr:uid="{4C53F7A1-79CA-4491-8C62-16F11D2AED14}"/>
    <hyperlink ref="B188" location="Start185" display="Figura 151. Producción de carne en canal de ganado caprino por entidad federativa, septiembre 2021, toneladas" xr:uid="{A32CB7B7-B4FE-4796-AB14-0787F5BE7111}"/>
    <hyperlink ref="B189" location="Start186" display="Figura 152 bovino. Variación porcentual anual de la producción de carne en canal, Jalisco, enero de 2019 a septiembre 2021" xr:uid="{66AA10E8-D894-40AD-AF8E-B37DEE16EA0D}"/>
    <hyperlink ref="B190" location="Start187" display="Figura 152 caprino. Variación porcentual anual de la producción de carne en canal, Jalisco, enero de 2019 a septiembre 2021" xr:uid="{A8F1FE9B-5141-4723-AE03-A8DD885A2DE9}"/>
    <hyperlink ref="B191" location="Start188" display="Figura 152 porcino. Variación porcentual anual de la producción de carne en canal, Jalisco, enero de 2019 a septiembre 2021" xr:uid="{ED1DBAB9-8D96-4D57-8C41-F4243B6594D3}"/>
    <hyperlink ref="B192" location="Start189" display="Figura 152 ovino. Variación porcentual anual de la producción de carne en canal, Jalisco, enero de 2019 a septiembre 2021" xr:uid="{B7BFBB4F-BBDC-4E0B-AC57-4BF3E0484DCF}"/>
    <hyperlink ref="B193" location="Start190" display="Figura 153-164. empleo de octubre 2021" xr:uid="{9150498F-F7C4-4913-8A62-AAFDF6311DBF}"/>
  </hyperlink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C29F2-1DCA-48C7-B018-4EA1E56A0C4F}">
  <sheetPr codeName="Hoja16"/>
  <dimension ref="A1:I26"/>
  <sheetViews>
    <sheetView topLeftCell="A4" workbookViewId="0"/>
  </sheetViews>
  <sheetFormatPr baseColWidth="10" defaultRowHeight="14.25"/>
  <cols>
    <col min="1" max="1" width="36.140625" style="16" customWidth="1"/>
    <col min="2" max="2" width="15.85546875" style="16" customWidth="1"/>
    <col min="3" max="3" width="18.42578125" style="16" customWidth="1"/>
    <col min="4" max="16384" width="11.42578125" style="16"/>
  </cols>
  <sheetData>
    <row r="1" spans="1:9">
      <c r="A1" s="20" t="s">
        <v>1736</v>
      </c>
      <c r="H1" s="545" t="s">
        <v>38</v>
      </c>
      <c r="I1" s="545"/>
    </row>
    <row r="6" spans="1:9" ht="15">
      <c r="A6" s="504" t="s">
        <v>1428</v>
      </c>
      <c r="B6" s="505" t="s">
        <v>716</v>
      </c>
      <c r="C6" s="505" t="s">
        <v>1409</v>
      </c>
      <c r="D6" s="505" t="s">
        <v>1429</v>
      </c>
    </row>
    <row r="7" spans="1:9" ht="15">
      <c r="A7" s="506" t="s">
        <v>1430</v>
      </c>
      <c r="B7" s="507" t="s">
        <v>154</v>
      </c>
      <c r="C7" s="508">
        <v>58020000</v>
      </c>
      <c r="D7" s="507">
        <v>5</v>
      </c>
    </row>
    <row r="8" spans="1:9" ht="15">
      <c r="A8" s="506" t="s">
        <v>1431</v>
      </c>
      <c r="B8" s="16" t="s">
        <v>154</v>
      </c>
      <c r="C8" s="417">
        <v>50625000</v>
      </c>
      <c r="D8" s="16">
        <v>8</v>
      </c>
    </row>
    <row r="9" spans="1:9" ht="15">
      <c r="A9" s="506" t="s">
        <v>1432</v>
      </c>
      <c r="B9" s="507" t="s">
        <v>154</v>
      </c>
      <c r="C9" s="508">
        <v>40359428.571428575</v>
      </c>
      <c r="D9" s="507">
        <v>7</v>
      </c>
    </row>
    <row r="10" spans="1:9" ht="15">
      <c r="A10" s="506" t="s">
        <v>1433</v>
      </c>
      <c r="B10" s="16" t="s">
        <v>154</v>
      </c>
      <c r="C10" s="417">
        <v>36333116</v>
      </c>
      <c r="D10" s="16">
        <v>62</v>
      </c>
    </row>
    <row r="11" spans="1:9" ht="15">
      <c r="A11" s="506" t="s">
        <v>1434</v>
      </c>
      <c r="B11" s="507" t="s">
        <v>154</v>
      </c>
      <c r="C11" s="508">
        <v>34847268</v>
      </c>
      <c r="D11" s="507">
        <v>3</v>
      </c>
    </row>
    <row r="12" spans="1:9" ht="15">
      <c r="A12" s="506" t="s">
        <v>1435</v>
      </c>
      <c r="B12" s="16" t="s">
        <v>154</v>
      </c>
      <c r="C12" s="417">
        <v>32600000</v>
      </c>
      <c r="D12" s="16">
        <v>3</v>
      </c>
    </row>
    <row r="13" spans="1:9" ht="15">
      <c r="A13" s="506" t="s">
        <v>1436</v>
      </c>
      <c r="B13" s="507" t="s">
        <v>154</v>
      </c>
      <c r="C13" s="508">
        <v>32409500</v>
      </c>
      <c r="D13" s="507">
        <v>6</v>
      </c>
    </row>
    <row r="14" spans="1:9" ht="15">
      <c r="A14" s="506" t="s">
        <v>1437</v>
      </c>
      <c r="B14" s="16" t="s">
        <v>154</v>
      </c>
      <c r="C14" s="417">
        <v>30480571.733333334</v>
      </c>
      <c r="D14" s="16">
        <v>15</v>
      </c>
    </row>
    <row r="15" spans="1:9" ht="15">
      <c r="A15" s="506" t="s">
        <v>1438</v>
      </c>
      <c r="B15" s="507" t="s">
        <v>154</v>
      </c>
      <c r="C15" s="508">
        <v>26075000</v>
      </c>
      <c r="D15" s="507">
        <v>4</v>
      </c>
    </row>
    <row r="16" spans="1:9" ht="15">
      <c r="A16" s="506" t="s">
        <v>1439</v>
      </c>
      <c r="B16" s="16" t="s">
        <v>154</v>
      </c>
      <c r="C16" s="417">
        <v>25656666.666666668</v>
      </c>
      <c r="D16" s="16">
        <v>6</v>
      </c>
    </row>
    <row r="17" spans="1:4" ht="15">
      <c r="A17" s="506" t="s">
        <v>1440</v>
      </c>
      <c r="B17" s="507" t="s">
        <v>154</v>
      </c>
      <c r="C17" s="508">
        <v>24229000</v>
      </c>
      <c r="D17" s="507">
        <v>10</v>
      </c>
    </row>
    <row r="18" spans="1:4" ht="15">
      <c r="A18" s="506" t="s">
        <v>1441</v>
      </c>
      <c r="B18" s="16" t="s">
        <v>154</v>
      </c>
      <c r="C18" s="417">
        <v>23450000</v>
      </c>
      <c r="D18" s="16">
        <v>4</v>
      </c>
    </row>
    <row r="19" spans="1:4" ht="15">
      <c r="A19" s="506" t="s">
        <v>1430</v>
      </c>
      <c r="B19" s="507" t="s">
        <v>154</v>
      </c>
      <c r="C19" s="508">
        <v>22596290</v>
      </c>
      <c r="D19" s="507">
        <v>5</v>
      </c>
    </row>
    <row r="20" spans="1:4" ht="15">
      <c r="A20" s="506" t="s">
        <v>1442</v>
      </c>
      <c r="B20" s="16" t="s">
        <v>154</v>
      </c>
      <c r="C20" s="417">
        <v>22050333.333333332</v>
      </c>
      <c r="D20" s="16">
        <v>33</v>
      </c>
    </row>
    <row r="21" spans="1:4" ht="15">
      <c r="A21" s="506" t="s">
        <v>1443</v>
      </c>
      <c r="B21" s="507" t="s">
        <v>154</v>
      </c>
      <c r="C21" s="508">
        <v>21727647.05882353</v>
      </c>
      <c r="D21" s="507">
        <v>17</v>
      </c>
    </row>
    <row r="22" spans="1:4" ht="15">
      <c r="A22" s="506" t="s">
        <v>1444</v>
      </c>
      <c r="B22" s="16" t="s">
        <v>154</v>
      </c>
      <c r="C22" s="417">
        <v>21627600</v>
      </c>
      <c r="D22" s="16">
        <v>5</v>
      </c>
    </row>
    <row r="23" spans="1:4" ht="15">
      <c r="A23" s="506" t="s">
        <v>1445</v>
      </c>
      <c r="B23" s="507" t="s">
        <v>154</v>
      </c>
      <c r="C23" s="508">
        <v>21440375.838235293</v>
      </c>
      <c r="D23" s="507">
        <v>68</v>
      </c>
    </row>
    <row r="24" spans="1:4" ht="15">
      <c r="A24" s="506" t="s">
        <v>1446</v>
      </c>
      <c r="B24" s="16" t="s">
        <v>1414</v>
      </c>
      <c r="C24" s="417">
        <v>21408026.315789472</v>
      </c>
      <c r="D24" s="16">
        <v>95</v>
      </c>
    </row>
    <row r="25" spans="1:4" ht="15">
      <c r="A25" s="506" t="s">
        <v>1447</v>
      </c>
      <c r="B25" s="507" t="s">
        <v>154</v>
      </c>
      <c r="C25" s="508">
        <v>21368269.894736841</v>
      </c>
      <c r="D25" s="507">
        <v>19</v>
      </c>
    </row>
    <row r="26" spans="1:4" ht="15">
      <c r="A26" s="506" t="s">
        <v>1448</v>
      </c>
      <c r="B26" s="16" t="s">
        <v>154</v>
      </c>
      <c r="C26" s="417">
        <v>20845589.63414634</v>
      </c>
      <c r="D26" s="16">
        <v>41</v>
      </c>
    </row>
  </sheetData>
  <mergeCells count="1">
    <mergeCell ref="H1:I1"/>
  </mergeCells>
  <hyperlinks>
    <hyperlink ref="H1:I1" location="Index!A1" display="Regresar al Índice" xr:uid="{CBB0E843-96F7-420C-9204-9129B4CCFFA3}"/>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55E36-3023-43D0-BAC7-D7952AB574DC}">
  <sheetPr codeName="Hoja192"/>
  <dimension ref="A1:I40"/>
  <sheetViews>
    <sheetView topLeftCell="D25" workbookViewId="0"/>
  </sheetViews>
  <sheetFormatPr baseColWidth="10" defaultColWidth="9.140625" defaultRowHeight="14.25"/>
  <cols>
    <col min="1" max="1" width="60.7109375" style="195" customWidth="1"/>
    <col min="2" max="2" width="22.7109375" style="195" customWidth="1"/>
    <col min="3" max="3" width="20.7109375" style="195" customWidth="1"/>
    <col min="4" max="4" width="7.7109375" style="195" customWidth="1"/>
    <col min="5" max="5" width="11.7109375" style="195" customWidth="1"/>
    <col min="6" max="6" width="4.7109375" style="195" customWidth="1"/>
    <col min="7" max="8" width="3.7109375" style="195" customWidth="1"/>
    <col min="9" max="10" width="9.140625" style="195" customWidth="1"/>
    <col min="11" max="16384" width="9.140625" style="195"/>
  </cols>
  <sheetData>
    <row r="1" spans="1:9">
      <c r="A1" s="20" t="s">
        <v>1637</v>
      </c>
      <c r="B1" s="195" t="s">
        <v>54</v>
      </c>
      <c r="C1" s="195" t="s">
        <v>54</v>
      </c>
      <c r="D1" s="195" t="s">
        <v>54</v>
      </c>
      <c r="E1" s="195" t="s">
        <v>54</v>
      </c>
      <c r="F1" s="195" t="s">
        <v>54</v>
      </c>
      <c r="G1" s="195" t="s">
        <v>54</v>
      </c>
      <c r="H1" s="545" t="s">
        <v>38</v>
      </c>
      <c r="I1" s="545"/>
    </row>
    <row r="2" spans="1:9">
      <c r="A2" s="195" t="s">
        <v>153</v>
      </c>
      <c r="B2" s="195" t="s">
        <v>54</v>
      </c>
      <c r="C2" s="195" t="s">
        <v>54</v>
      </c>
      <c r="D2" s="195" t="s">
        <v>54</v>
      </c>
      <c r="E2" s="195" t="s">
        <v>54</v>
      </c>
      <c r="F2" s="195" t="s">
        <v>54</v>
      </c>
      <c r="G2" s="195" t="s">
        <v>54</v>
      </c>
      <c r="H2" s="195" t="s">
        <v>54</v>
      </c>
    </row>
    <row r="6" spans="1:9">
      <c r="A6" s="195" t="s">
        <v>2</v>
      </c>
      <c r="B6" s="195" t="s">
        <v>1536</v>
      </c>
      <c r="C6" s="195" t="s">
        <v>1535</v>
      </c>
      <c r="D6" s="195" t="s">
        <v>694</v>
      </c>
      <c r="E6" s="195" t="s">
        <v>695</v>
      </c>
    </row>
    <row r="7" spans="1:9">
      <c r="A7" s="195" t="s">
        <v>9</v>
      </c>
      <c r="B7" s="195">
        <v>3285539</v>
      </c>
      <c r="C7" s="195">
        <v>3311635</v>
      </c>
      <c r="D7" s="195">
        <v>26096</v>
      </c>
      <c r="E7" s="397">
        <v>7.9426845945216318E-3</v>
      </c>
      <c r="F7" s="195">
        <f>_xlfn.RANK.EQ(E7,$E$7:$E$39,0)</f>
        <v>33</v>
      </c>
    </row>
    <row r="8" spans="1:9">
      <c r="A8" s="195" t="s">
        <v>17</v>
      </c>
      <c r="B8" s="195">
        <v>459604</v>
      </c>
      <c r="C8" s="195">
        <v>466916</v>
      </c>
      <c r="D8" s="195">
        <v>7312</v>
      </c>
      <c r="E8" s="397">
        <v>1.5909348047449479E-2</v>
      </c>
      <c r="F8" s="195">
        <f t="shared" ref="F8:F39" si="0">_xlfn.RANK.EQ(E8,$E$7:$E$39,0)</f>
        <v>32</v>
      </c>
    </row>
    <row r="9" spans="1:9">
      <c r="A9" s="195" t="s">
        <v>31</v>
      </c>
      <c r="B9" s="195">
        <v>714759</v>
      </c>
      <c r="C9" s="195">
        <v>726153</v>
      </c>
      <c r="D9" s="195">
        <v>11394</v>
      </c>
      <c r="E9" s="397">
        <v>1.5941037468573338E-2</v>
      </c>
      <c r="F9" s="195">
        <f t="shared" si="0"/>
        <v>31</v>
      </c>
    </row>
    <row r="10" spans="1:9">
      <c r="A10" s="195" t="s">
        <v>21</v>
      </c>
      <c r="B10" s="195">
        <v>207378</v>
      </c>
      <c r="C10" s="195">
        <v>210691</v>
      </c>
      <c r="D10" s="195">
        <v>3313</v>
      </c>
      <c r="E10" s="397">
        <v>1.5975657977220337E-2</v>
      </c>
      <c r="F10" s="195">
        <f t="shared" si="0"/>
        <v>30</v>
      </c>
    </row>
    <row r="11" spans="1:9">
      <c r="A11" s="195" t="s">
        <v>15</v>
      </c>
      <c r="B11" s="195">
        <v>147179</v>
      </c>
      <c r="C11" s="195">
        <v>149637</v>
      </c>
      <c r="D11" s="195">
        <v>2458</v>
      </c>
      <c r="E11" s="397">
        <v>1.6700752145346831E-2</v>
      </c>
      <c r="F11" s="195">
        <f t="shared" si="0"/>
        <v>29</v>
      </c>
    </row>
    <row r="12" spans="1:9">
      <c r="A12" s="195" t="s">
        <v>22</v>
      </c>
      <c r="B12" s="195">
        <v>591153</v>
      </c>
      <c r="C12" s="195">
        <v>608050</v>
      </c>
      <c r="D12" s="195">
        <v>16897</v>
      </c>
      <c r="E12" s="397">
        <v>2.8583124842468832E-2</v>
      </c>
      <c r="F12" s="195">
        <f t="shared" si="0"/>
        <v>28</v>
      </c>
    </row>
    <row r="13" spans="1:9">
      <c r="A13" s="195" t="s">
        <v>25</v>
      </c>
      <c r="B13" s="195">
        <v>442174</v>
      </c>
      <c r="C13" s="195">
        <v>455226</v>
      </c>
      <c r="D13" s="195">
        <v>13052</v>
      </c>
      <c r="E13" s="397">
        <v>2.9517791638585811E-2</v>
      </c>
      <c r="F13" s="195">
        <f t="shared" si="0"/>
        <v>27</v>
      </c>
    </row>
    <row r="14" spans="1:9">
      <c r="A14" s="195" t="s">
        <v>13</v>
      </c>
      <c r="B14" s="195">
        <v>1611893</v>
      </c>
      <c r="C14" s="195">
        <v>1667919</v>
      </c>
      <c r="D14" s="195">
        <v>56026</v>
      </c>
      <c r="E14" s="397">
        <v>3.4757890256983615E-2</v>
      </c>
      <c r="F14" s="195">
        <f t="shared" si="0"/>
        <v>26</v>
      </c>
    </row>
    <row r="15" spans="1:9">
      <c r="A15" s="195" t="s">
        <v>29</v>
      </c>
      <c r="B15" s="195">
        <v>683018</v>
      </c>
      <c r="C15" s="195">
        <v>706964</v>
      </c>
      <c r="D15" s="195">
        <v>23946</v>
      </c>
      <c r="E15" s="397">
        <v>3.5059105323725026E-2</v>
      </c>
      <c r="F15" s="195">
        <f t="shared" si="0"/>
        <v>25</v>
      </c>
    </row>
    <row r="16" spans="1:9">
      <c r="A16" s="195" t="s">
        <v>18</v>
      </c>
      <c r="B16" s="195">
        <v>205095</v>
      </c>
      <c r="C16" s="195">
        <v>212465</v>
      </c>
      <c r="D16" s="195">
        <v>7370</v>
      </c>
      <c r="E16" s="397">
        <v>3.5934566908018217E-2</v>
      </c>
      <c r="F16" s="195">
        <f t="shared" si="0"/>
        <v>24</v>
      </c>
    </row>
    <row r="17" spans="1:6">
      <c r="A17" s="195" t="s">
        <v>27</v>
      </c>
      <c r="B17" s="195">
        <v>590852</v>
      </c>
      <c r="C17" s="195">
        <v>613932</v>
      </c>
      <c r="D17" s="195">
        <v>23080</v>
      </c>
      <c r="E17" s="397">
        <v>3.9062235551373226E-2</v>
      </c>
      <c r="F17" s="195">
        <f t="shared" si="0"/>
        <v>23</v>
      </c>
    </row>
    <row r="18" spans="1:6">
      <c r="A18" s="195" t="s">
        <v>0</v>
      </c>
      <c r="B18" s="195">
        <v>1788334</v>
      </c>
      <c r="C18" s="195">
        <v>1858235</v>
      </c>
      <c r="D18" s="195">
        <v>69901</v>
      </c>
      <c r="E18" s="397">
        <v>3.9087217488455783E-2</v>
      </c>
      <c r="F18" s="195">
        <f t="shared" si="0"/>
        <v>22</v>
      </c>
    </row>
    <row r="19" spans="1:6">
      <c r="A19" s="195" t="s">
        <v>8</v>
      </c>
      <c r="B19" s="195">
        <v>908614</v>
      </c>
      <c r="C19" s="195">
        <v>944986</v>
      </c>
      <c r="D19" s="195">
        <v>36372</v>
      </c>
      <c r="E19" s="397">
        <v>4.0030199842837622E-2</v>
      </c>
      <c r="F19" s="195">
        <f t="shared" si="0"/>
        <v>21</v>
      </c>
    </row>
    <row r="20" spans="1:6">
      <c r="A20" s="195" t="s">
        <v>1</v>
      </c>
      <c r="B20" s="195">
        <v>19902833</v>
      </c>
      <c r="C20" s="195">
        <v>20767587</v>
      </c>
      <c r="D20" s="195">
        <v>864754</v>
      </c>
      <c r="E20" s="397">
        <v>4.3448789426108414E-2</v>
      </c>
      <c r="F20" s="195">
        <f t="shared" si="0"/>
        <v>20</v>
      </c>
    </row>
    <row r="21" spans="1:6">
      <c r="A21" s="195" t="s">
        <v>11</v>
      </c>
      <c r="B21" s="195">
        <v>135757</v>
      </c>
      <c r="C21" s="195">
        <v>141776</v>
      </c>
      <c r="D21" s="195">
        <v>6019</v>
      </c>
      <c r="E21" s="397">
        <v>4.4336571963140115E-2</v>
      </c>
      <c r="F21" s="195">
        <f t="shared" si="0"/>
        <v>19</v>
      </c>
    </row>
    <row r="22" spans="1:6">
      <c r="A22" s="195" t="s">
        <v>3</v>
      </c>
      <c r="B22" s="195">
        <v>325210</v>
      </c>
      <c r="C22" s="195">
        <v>339787</v>
      </c>
      <c r="D22" s="195">
        <v>14577</v>
      </c>
      <c r="E22" s="397">
        <v>4.4823344915593033E-2</v>
      </c>
      <c r="F22" s="195">
        <f t="shared" si="0"/>
        <v>18</v>
      </c>
    </row>
    <row r="23" spans="1:6">
      <c r="A23" s="195" t="s">
        <v>14</v>
      </c>
      <c r="B23" s="195">
        <v>980425</v>
      </c>
      <c r="C23" s="195">
        <v>1024800</v>
      </c>
      <c r="D23" s="195">
        <v>44375</v>
      </c>
      <c r="E23" s="397">
        <v>4.5260983757044126E-2</v>
      </c>
      <c r="F23" s="195">
        <f t="shared" si="0"/>
        <v>17</v>
      </c>
    </row>
    <row r="24" spans="1:6">
      <c r="A24" s="195" t="s">
        <v>30</v>
      </c>
      <c r="B24" s="195">
        <v>100615</v>
      </c>
      <c r="C24" s="195">
        <v>105205</v>
      </c>
      <c r="D24" s="195">
        <v>4590</v>
      </c>
      <c r="E24" s="397">
        <v>4.5619440441286185E-2</v>
      </c>
      <c r="F24" s="195">
        <f t="shared" si="0"/>
        <v>16</v>
      </c>
    </row>
    <row r="25" spans="1:6">
      <c r="A25" s="195" t="s">
        <v>26</v>
      </c>
      <c r="B25" s="195">
        <v>558297</v>
      </c>
      <c r="C25" s="195">
        <v>584987</v>
      </c>
      <c r="D25" s="195">
        <v>26690</v>
      </c>
      <c r="E25" s="397">
        <v>4.780609603848851E-2</v>
      </c>
      <c r="F25" s="195">
        <f t="shared" si="0"/>
        <v>15</v>
      </c>
    </row>
    <row r="26" spans="1:6">
      <c r="A26" s="195" t="s">
        <v>33</v>
      </c>
      <c r="B26" s="195">
        <v>187704</v>
      </c>
      <c r="C26" s="195">
        <v>196947</v>
      </c>
      <c r="D26" s="195">
        <v>9243</v>
      </c>
      <c r="E26" s="397">
        <v>4.924242424242431E-2</v>
      </c>
      <c r="F26" s="195">
        <f t="shared" si="0"/>
        <v>14</v>
      </c>
    </row>
    <row r="27" spans="1:6">
      <c r="A27" s="195" t="s">
        <v>10</v>
      </c>
      <c r="B27" s="195">
        <v>760896</v>
      </c>
      <c r="C27" s="195">
        <v>800104</v>
      </c>
      <c r="D27" s="195">
        <v>39208</v>
      </c>
      <c r="E27" s="397">
        <v>5.1528724030616591E-2</v>
      </c>
      <c r="F27" s="195">
        <f t="shared" si="0"/>
        <v>13</v>
      </c>
    </row>
    <row r="28" spans="1:6">
      <c r="A28" s="195" t="s">
        <v>7</v>
      </c>
      <c r="B28" s="195">
        <v>221374</v>
      </c>
      <c r="C28" s="195">
        <v>233795</v>
      </c>
      <c r="D28" s="195">
        <v>12421</v>
      </c>
      <c r="E28" s="397">
        <v>5.6108666781103489E-2</v>
      </c>
      <c r="F28" s="195">
        <f t="shared" si="0"/>
        <v>12</v>
      </c>
    </row>
    <row r="29" spans="1:6">
      <c r="A29" s="195" t="s">
        <v>6</v>
      </c>
      <c r="B29" s="195">
        <v>125428</v>
      </c>
      <c r="C29" s="195">
        <v>132469</v>
      </c>
      <c r="D29" s="195">
        <v>7041</v>
      </c>
      <c r="E29" s="397">
        <v>5.6135791051439954E-2</v>
      </c>
      <c r="F29" s="195">
        <f t="shared" si="0"/>
        <v>11</v>
      </c>
    </row>
    <row r="30" spans="1:6">
      <c r="A30" s="195" t="s">
        <v>20</v>
      </c>
      <c r="B30" s="195">
        <v>1623550</v>
      </c>
      <c r="C30" s="195">
        <v>1720364</v>
      </c>
      <c r="D30" s="195">
        <v>96814</v>
      </c>
      <c r="E30" s="397">
        <v>5.963105540328284E-2</v>
      </c>
      <c r="F30" s="195">
        <f t="shared" si="0"/>
        <v>10</v>
      </c>
    </row>
    <row r="31" spans="1:6">
      <c r="A31" s="195" t="s">
        <v>12</v>
      </c>
      <c r="B31" s="195">
        <v>241199</v>
      </c>
      <c r="C31" s="195">
        <v>255635</v>
      </c>
      <c r="D31" s="195">
        <v>14436</v>
      </c>
      <c r="E31" s="397">
        <v>5.9850994407107727E-2</v>
      </c>
      <c r="F31" s="195">
        <f t="shared" si="0"/>
        <v>9</v>
      </c>
    </row>
    <row r="32" spans="1:6">
      <c r="A32" s="195" t="s">
        <v>23</v>
      </c>
      <c r="B32" s="195">
        <v>598103</v>
      </c>
      <c r="C32" s="195">
        <v>634086</v>
      </c>
      <c r="D32" s="195">
        <v>35983</v>
      </c>
      <c r="E32" s="397">
        <v>6.0161878472436925E-2</v>
      </c>
      <c r="F32" s="195">
        <f t="shared" si="0"/>
        <v>8</v>
      </c>
    </row>
    <row r="33" spans="1:6">
      <c r="A33" s="195" t="s">
        <v>4</v>
      </c>
      <c r="B33" s="195">
        <v>961284</v>
      </c>
      <c r="C33" s="195">
        <v>1029815</v>
      </c>
      <c r="D33" s="195">
        <v>68531</v>
      </c>
      <c r="E33" s="397">
        <v>7.129110647841852E-2</v>
      </c>
      <c r="F33" s="195">
        <f t="shared" si="0"/>
        <v>7</v>
      </c>
    </row>
    <row r="34" spans="1:6">
      <c r="A34" s="195" t="s">
        <v>32</v>
      </c>
      <c r="B34" s="195">
        <v>364040</v>
      </c>
      <c r="C34" s="195">
        <v>394110</v>
      </c>
      <c r="D34" s="195">
        <v>30070</v>
      </c>
      <c r="E34" s="397">
        <v>8.2600813097461812E-2</v>
      </c>
      <c r="F34" s="195">
        <f t="shared" si="0"/>
        <v>6</v>
      </c>
    </row>
    <row r="35" spans="1:6">
      <c r="A35" s="195" t="s">
        <v>16</v>
      </c>
      <c r="B35" s="195">
        <v>222262</v>
      </c>
      <c r="C35" s="195">
        <v>241477</v>
      </c>
      <c r="D35" s="195">
        <v>19215</v>
      </c>
      <c r="E35" s="397">
        <v>8.6452025087509377E-2</v>
      </c>
      <c r="F35" s="195">
        <f t="shared" si="0"/>
        <v>5</v>
      </c>
    </row>
    <row r="36" spans="1:6">
      <c r="A36" s="195" t="s">
        <v>19</v>
      </c>
      <c r="B36" s="195">
        <v>147839</v>
      </c>
      <c r="C36" s="195">
        <v>162065</v>
      </c>
      <c r="D36" s="195">
        <v>14226</v>
      </c>
      <c r="E36" s="397">
        <v>9.6226300232009176E-2</v>
      </c>
      <c r="F36" s="195">
        <f t="shared" si="0"/>
        <v>4</v>
      </c>
    </row>
    <row r="37" spans="1:6">
      <c r="A37" s="195" t="s">
        <v>5</v>
      </c>
      <c r="B37" s="195">
        <v>175792</v>
      </c>
      <c r="C37" s="195">
        <v>197205</v>
      </c>
      <c r="D37" s="195">
        <v>21413</v>
      </c>
      <c r="E37" s="397">
        <v>0.12180872849731506</v>
      </c>
      <c r="F37" s="195">
        <f t="shared" si="0"/>
        <v>3</v>
      </c>
    </row>
    <row r="38" spans="1:6">
      <c r="A38" s="195" t="s">
        <v>28</v>
      </c>
      <c r="B38" s="195">
        <v>175679</v>
      </c>
      <c r="C38" s="195">
        <v>208396</v>
      </c>
      <c r="D38" s="195">
        <v>32717</v>
      </c>
      <c r="E38" s="397">
        <v>0.18623170669231959</v>
      </c>
      <c r="F38" s="195">
        <f t="shared" si="0"/>
        <v>2</v>
      </c>
    </row>
    <row r="39" spans="1:6">
      <c r="A39" s="195" t="s">
        <v>24</v>
      </c>
      <c r="B39" s="195">
        <v>361787</v>
      </c>
      <c r="C39" s="195">
        <v>431755</v>
      </c>
      <c r="D39" s="195">
        <v>69968</v>
      </c>
      <c r="E39" s="397">
        <v>0.19339556147678061</v>
      </c>
      <c r="F39" s="195">
        <f t="shared" si="0"/>
        <v>1</v>
      </c>
    </row>
    <row r="40" spans="1:6">
      <c r="E40" s="195">
        <f>C39/B39-1</f>
        <v>0.19339556147678061</v>
      </c>
    </row>
  </sheetData>
  <autoFilter ref="A6:F6" xr:uid="{C1A95A58-0D2F-4EDF-AF89-C6E57C757850}"/>
  <mergeCells count="1">
    <mergeCell ref="H1:I1"/>
  </mergeCells>
  <hyperlinks>
    <hyperlink ref="H1:I1" location="Index!A1" display="Regresar al Índice" xr:uid="{9A89670C-71F0-409C-B662-BB678AB99A07}"/>
  </hyperlinks>
  <pageMargins left="0.7" right="0.7" top="0.75" bottom="0.75" header="0.3" footer="0.3"/>
  <pageSetup paperSize="9" orientation="portrait" horizontalDpi="300" verticalDpi="300"/>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772E8-6F68-4D01-A0B2-4473CDF61036}">
  <sheetPr codeName="Hoja193"/>
  <dimension ref="A1:I68"/>
  <sheetViews>
    <sheetView topLeftCell="B13" workbookViewId="0"/>
  </sheetViews>
  <sheetFormatPr baseColWidth="10" defaultColWidth="9.140625" defaultRowHeight="14.25"/>
  <cols>
    <col min="1" max="1" width="60.7109375" style="195" customWidth="1"/>
    <col min="2" max="2" width="5.7109375" style="195" customWidth="1"/>
    <col min="3" max="3" width="7.7109375" style="195" customWidth="1"/>
    <col min="4" max="4" width="10.7109375" style="195" customWidth="1"/>
    <col min="5" max="8" width="3.7109375" style="195" customWidth="1"/>
    <col min="9" max="21" width="9.28515625" style="195" customWidth="1"/>
    <col min="22" max="16384" width="9.140625" style="195"/>
  </cols>
  <sheetData>
    <row r="1" spans="1:9">
      <c r="A1" s="20" t="s">
        <v>1638</v>
      </c>
      <c r="B1" s="195" t="s">
        <v>54</v>
      </c>
      <c r="C1" s="195" t="s">
        <v>54</v>
      </c>
      <c r="D1" s="195" t="s">
        <v>54</v>
      </c>
      <c r="E1" s="195" t="s">
        <v>54</v>
      </c>
      <c r="F1" s="195" t="s">
        <v>54</v>
      </c>
      <c r="G1" s="195" t="s">
        <v>54</v>
      </c>
      <c r="H1" s="545" t="s">
        <v>38</v>
      </c>
      <c r="I1" s="545"/>
    </row>
    <row r="2" spans="1:9">
      <c r="A2" s="195" t="s">
        <v>153</v>
      </c>
      <c r="B2" s="195" t="s">
        <v>54</v>
      </c>
      <c r="C2" s="195" t="s">
        <v>54</v>
      </c>
      <c r="D2" s="195" t="s">
        <v>54</v>
      </c>
      <c r="E2" s="195" t="s">
        <v>54</v>
      </c>
      <c r="F2" s="195" t="s">
        <v>54</v>
      </c>
      <c r="G2" s="195" t="s">
        <v>54</v>
      </c>
      <c r="H2" s="195" t="s">
        <v>54</v>
      </c>
    </row>
    <row r="6" spans="1:9">
      <c r="A6" s="195" t="s">
        <v>686</v>
      </c>
      <c r="B6" s="195" t="s">
        <v>483</v>
      </c>
      <c r="C6" s="195" t="s">
        <v>0</v>
      </c>
      <c r="D6" s="195" t="s">
        <v>691</v>
      </c>
    </row>
    <row r="7" spans="1:9">
      <c r="A7" s="195">
        <v>2000</v>
      </c>
      <c r="B7" s="401">
        <v>36799.791666666664</v>
      </c>
      <c r="C7" s="195">
        <v>1046247</v>
      </c>
      <c r="D7" s="396">
        <v>60126</v>
      </c>
      <c r="E7" s="402"/>
    </row>
    <row r="8" spans="1:9">
      <c r="A8" s="195">
        <v>2001</v>
      </c>
      <c r="B8" s="401">
        <v>37164.75</v>
      </c>
      <c r="C8" s="195">
        <v>1023232</v>
      </c>
      <c r="D8" s="396">
        <v>-10983</v>
      </c>
      <c r="E8" s="402"/>
    </row>
    <row r="9" spans="1:9">
      <c r="A9" s="195">
        <v>2002</v>
      </c>
      <c r="B9" s="401">
        <v>37529.791666666664</v>
      </c>
      <c r="C9" s="195">
        <v>1038774</v>
      </c>
      <c r="D9" s="396">
        <v>27051</v>
      </c>
      <c r="E9" s="402"/>
    </row>
    <row r="10" spans="1:9">
      <c r="A10" s="195">
        <v>2003</v>
      </c>
      <c r="B10" s="401">
        <v>37894.791666666664</v>
      </c>
      <c r="C10" s="195">
        <v>1044767</v>
      </c>
      <c r="D10" s="396">
        <v>15076</v>
      </c>
      <c r="E10" s="402"/>
    </row>
    <row r="11" spans="1:9">
      <c r="A11" s="195">
        <v>2004</v>
      </c>
      <c r="B11" s="401">
        <v>38260.791666666664</v>
      </c>
      <c r="C11" s="195">
        <v>1064156</v>
      </c>
      <c r="D11" s="396">
        <v>22875</v>
      </c>
      <c r="E11" s="402"/>
    </row>
    <row r="12" spans="1:9">
      <c r="A12" s="195">
        <v>2005</v>
      </c>
      <c r="B12" s="401">
        <v>38625.791666666664</v>
      </c>
      <c r="C12" s="195">
        <v>1099330</v>
      </c>
      <c r="D12" s="396">
        <v>36435</v>
      </c>
      <c r="E12" s="402"/>
    </row>
    <row r="13" spans="1:9">
      <c r="A13" s="195">
        <v>2006</v>
      </c>
      <c r="B13" s="401">
        <v>38990.791666666664</v>
      </c>
      <c r="C13" s="195">
        <v>1157739</v>
      </c>
      <c r="D13" s="396">
        <v>61993</v>
      </c>
      <c r="E13" s="402"/>
    </row>
    <row r="14" spans="1:9">
      <c r="A14" s="195">
        <v>2007</v>
      </c>
      <c r="B14" s="401">
        <v>39355.791666666664</v>
      </c>
      <c r="C14" s="195">
        <v>1210081</v>
      </c>
      <c r="D14" s="396">
        <v>62938</v>
      </c>
      <c r="E14" s="402"/>
    </row>
    <row r="15" spans="1:9">
      <c r="A15" s="195">
        <v>2008</v>
      </c>
      <c r="B15" s="401">
        <v>39721.791666666664</v>
      </c>
      <c r="C15" s="195">
        <v>1228030</v>
      </c>
      <c r="D15" s="396">
        <v>33644</v>
      </c>
      <c r="E15" s="402"/>
    </row>
    <row r="16" spans="1:9">
      <c r="A16" s="195">
        <v>2009</v>
      </c>
      <c r="B16" s="401">
        <v>40086.791666666664</v>
      </c>
      <c r="C16" s="195">
        <v>1210664</v>
      </c>
      <c r="D16" s="396">
        <v>6074</v>
      </c>
      <c r="E16" s="402"/>
    </row>
    <row r="17" spans="1:5">
      <c r="A17" s="195">
        <v>2010</v>
      </c>
      <c r="B17" s="401">
        <v>40451.791666666664</v>
      </c>
      <c r="C17" s="195">
        <v>1268034</v>
      </c>
      <c r="D17" s="396">
        <v>60015</v>
      </c>
      <c r="E17" s="402"/>
    </row>
    <row r="18" spans="1:5">
      <c r="A18" s="195">
        <v>2011</v>
      </c>
      <c r="B18" s="401">
        <v>40816.791666666664</v>
      </c>
      <c r="C18" s="195">
        <v>1317875</v>
      </c>
      <c r="D18" s="396">
        <v>54388</v>
      </c>
      <c r="E18" s="402"/>
    </row>
    <row r="19" spans="1:5">
      <c r="A19" s="195">
        <v>2012</v>
      </c>
      <c r="B19" s="401">
        <v>41182.791666666664</v>
      </c>
      <c r="C19" s="195">
        <v>1349654</v>
      </c>
      <c r="D19" s="396">
        <v>41372</v>
      </c>
      <c r="E19" s="402"/>
    </row>
    <row r="20" spans="1:5">
      <c r="A20" s="195">
        <v>2013</v>
      </c>
      <c r="B20" s="401">
        <v>41547.791666666664</v>
      </c>
      <c r="C20" s="195">
        <v>1403518</v>
      </c>
      <c r="D20" s="396">
        <v>53861</v>
      </c>
      <c r="E20" s="402"/>
    </row>
    <row r="21" spans="1:5">
      <c r="A21" s="195">
        <v>2014</v>
      </c>
      <c r="B21" s="401">
        <v>41912.791666666664</v>
      </c>
      <c r="C21" s="195">
        <v>1463050</v>
      </c>
      <c r="D21" s="396">
        <v>65802</v>
      </c>
      <c r="E21" s="402"/>
    </row>
    <row r="22" spans="1:5">
      <c r="A22" s="195">
        <v>2015</v>
      </c>
      <c r="B22" s="401">
        <v>42277.791666666664</v>
      </c>
      <c r="C22" s="195">
        <v>1530447</v>
      </c>
      <c r="D22" s="396">
        <v>67107</v>
      </c>
      <c r="E22" s="402"/>
    </row>
    <row r="23" spans="1:5">
      <c r="A23" s="195">
        <v>2016</v>
      </c>
      <c r="B23" s="401">
        <v>42643.791666666664</v>
      </c>
      <c r="C23" s="195">
        <v>1627392</v>
      </c>
      <c r="D23" s="396">
        <v>92137</v>
      </c>
      <c r="E23" s="402"/>
    </row>
    <row r="24" spans="1:5">
      <c r="A24" s="195">
        <v>2017</v>
      </c>
      <c r="B24" s="401">
        <v>43008.791666666664</v>
      </c>
      <c r="C24" s="195">
        <v>1728026</v>
      </c>
      <c r="D24" s="396">
        <v>103789</v>
      </c>
      <c r="E24" s="402"/>
    </row>
    <row r="25" spans="1:5">
      <c r="A25" s="195">
        <v>2018</v>
      </c>
      <c r="B25" s="401">
        <v>43373.791666666664</v>
      </c>
      <c r="C25" s="195">
        <v>1782918</v>
      </c>
      <c r="D25" s="396">
        <v>65050</v>
      </c>
      <c r="E25" s="402"/>
    </row>
    <row r="26" spans="1:5">
      <c r="A26" s="195">
        <v>2019</v>
      </c>
      <c r="B26" s="401">
        <v>43738.791666666664</v>
      </c>
      <c r="C26" s="195">
        <v>1828691</v>
      </c>
      <c r="D26" s="396">
        <v>67691</v>
      </c>
      <c r="E26" s="402"/>
    </row>
    <row r="27" spans="1:5">
      <c r="A27" s="195">
        <v>2020</v>
      </c>
      <c r="B27" s="401">
        <v>44104.791666666664</v>
      </c>
      <c r="C27" s="195">
        <v>1788334</v>
      </c>
      <c r="D27" s="396">
        <v>-24365</v>
      </c>
      <c r="E27" s="402"/>
    </row>
    <row r="28" spans="1:5">
      <c r="A28" s="195">
        <v>2021</v>
      </c>
      <c r="B28" s="401">
        <v>44469.791666666664</v>
      </c>
      <c r="C28" s="195">
        <v>1858235</v>
      </c>
      <c r="D28" s="396">
        <v>77868</v>
      </c>
    </row>
    <row r="29" spans="1:5">
      <c r="B29" s="401"/>
      <c r="D29" s="396"/>
    </row>
    <row r="30" spans="1:5">
      <c r="B30" s="401"/>
      <c r="D30" s="396"/>
    </row>
    <row r="31" spans="1:5">
      <c r="B31" s="401"/>
      <c r="D31" s="396"/>
    </row>
    <row r="32" spans="1:5">
      <c r="B32" s="401"/>
      <c r="D32" s="396"/>
    </row>
    <row r="33" spans="2:4">
      <c r="B33" s="401"/>
      <c r="D33" s="396"/>
    </row>
    <row r="34" spans="2:4">
      <c r="B34" s="401"/>
      <c r="D34" s="396"/>
    </row>
    <row r="35" spans="2:4">
      <c r="B35" s="401"/>
      <c r="D35" s="396"/>
    </row>
    <row r="36" spans="2:4">
      <c r="B36" s="401"/>
      <c r="D36" s="396"/>
    </row>
    <row r="37" spans="2:4">
      <c r="B37" s="401"/>
      <c r="D37" s="396"/>
    </row>
    <row r="38" spans="2:4">
      <c r="B38" s="401"/>
      <c r="D38" s="396"/>
    </row>
    <row r="39" spans="2:4">
      <c r="B39" s="401"/>
      <c r="D39" s="396"/>
    </row>
    <row r="40" spans="2:4">
      <c r="B40" s="401"/>
      <c r="D40" s="396"/>
    </row>
    <row r="41" spans="2:4">
      <c r="B41" s="401"/>
      <c r="D41" s="396"/>
    </row>
    <row r="42" spans="2:4">
      <c r="B42" s="401"/>
      <c r="D42" s="396"/>
    </row>
    <row r="43" spans="2:4">
      <c r="B43" s="401"/>
      <c r="D43" s="396"/>
    </row>
    <row r="44" spans="2:4">
      <c r="B44" s="401"/>
      <c r="D44" s="396"/>
    </row>
    <row r="45" spans="2:4">
      <c r="B45" s="401"/>
      <c r="D45" s="396"/>
    </row>
    <row r="46" spans="2:4">
      <c r="B46" s="401"/>
      <c r="D46" s="396"/>
    </row>
    <row r="47" spans="2:4">
      <c r="B47" s="401"/>
      <c r="D47" s="396"/>
    </row>
    <row r="48" spans="2:4">
      <c r="D48" s="396"/>
    </row>
    <row r="49" spans="4:4">
      <c r="D49" s="396"/>
    </row>
    <row r="50" spans="4:4">
      <c r="D50" s="396"/>
    </row>
    <row r="51" spans="4:4">
      <c r="D51" s="396"/>
    </row>
    <row r="52" spans="4:4">
      <c r="D52" s="396"/>
    </row>
    <row r="53" spans="4:4">
      <c r="D53" s="396"/>
    </row>
    <row r="54" spans="4:4">
      <c r="D54" s="396"/>
    </row>
    <row r="55" spans="4:4">
      <c r="D55" s="396"/>
    </row>
    <row r="56" spans="4:4">
      <c r="D56" s="396"/>
    </row>
    <row r="57" spans="4:4">
      <c r="D57" s="396"/>
    </row>
    <row r="58" spans="4:4">
      <c r="D58" s="396"/>
    </row>
    <row r="59" spans="4:4">
      <c r="D59" s="396"/>
    </row>
    <row r="60" spans="4:4">
      <c r="D60" s="396"/>
    </row>
    <row r="61" spans="4:4">
      <c r="D61" s="396"/>
    </row>
    <row r="62" spans="4:4">
      <c r="D62" s="396"/>
    </row>
    <row r="63" spans="4:4">
      <c r="D63" s="396"/>
    </row>
    <row r="64" spans="4:4">
      <c r="D64" s="396"/>
    </row>
    <row r="65" spans="4:4">
      <c r="D65" s="396"/>
    </row>
    <row r="66" spans="4:4">
      <c r="D66" s="396"/>
    </row>
    <row r="67" spans="4:4">
      <c r="D67" s="396"/>
    </row>
    <row r="68" spans="4:4">
      <c r="D68" s="396"/>
    </row>
  </sheetData>
  <mergeCells count="1">
    <mergeCell ref="H1:I1"/>
  </mergeCells>
  <hyperlinks>
    <hyperlink ref="H1:I1" location="Index!A1" display="Regresar al Índice" xr:uid="{EC314192-A2DF-415B-B31F-B4C03830E9A3}"/>
  </hyperlinks>
  <pageMargins left="0.7" right="0.7" top="0.75" bottom="0.75" header="0.3" footer="0.3"/>
  <pageSetup paperSize="9" orientation="portrait" horizontalDpi="300" verticalDpi="300"/>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E2448-FA9B-45CE-87A4-2661AA43AEFC}">
  <sheetPr codeName="Hoja194"/>
  <dimension ref="A1:I39"/>
  <sheetViews>
    <sheetView topLeftCell="C4" workbookViewId="0"/>
  </sheetViews>
  <sheetFormatPr baseColWidth="10" defaultColWidth="9.140625" defaultRowHeight="14.25"/>
  <cols>
    <col min="1" max="1" width="60.7109375" style="195" customWidth="1"/>
    <col min="2" max="3" width="20.7109375" style="195" customWidth="1"/>
    <col min="4" max="4" width="8.28515625" style="195" bestFit="1" customWidth="1"/>
    <col min="5" max="5" width="4.7109375" style="195" customWidth="1"/>
    <col min="6" max="8" width="3.7109375" style="195" customWidth="1"/>
    <col min="9" max="10" width="9.140625" style="195" customWidth="1"/>
    <col min="11" max="16384" width="9.140625" style="195"/>
  </cols>
  <sheetData>
    <row r="1" spans="1:9">
      <c r="A1" s="20" t="s">
        <v>1639</v>
      </c>
      <c r="B1" s="195" t="s">
        <v>54</v>
      </c>
      <c r="C1" s="195" t="s">
        <v>54</v>
      </c>
      <c r="D1" s="195" t="s">
        <v>54</v>
      </c>
      <c r="E1" s="195" t="s">
        <v>54</v>
      </c>
      <c r="F1" s="195" t="s">
        <v>54</v>
      </c>
      <c r="G1" s="195" t="s">
        <v>54</v>
      </c>
      <c r="H1" s="545" t="s">
        <v>38</v>
      </c>
      <c r="I1" s="545"/>
    </row>
    <row r="2" spans="1:9">
      <c r="A2" s="195" t="s">
        <v>153</v>
      </c>
      <c r="B2" s="195" t="s">
        <v>54</v>
      </c>
      <c r="C2" s="195" t="s">
        <v>54</v>
      </c>
      <c r="D2" s="195" t="s">
        <v>54</v>
      </c>
      <c r="E2" s="195" t="s">
        <v>54</v>
      </c>
      <c r="F2" s="195" t="s">
        <v>54</v>
      </c>
      <c r="G2" s="195" t="s">
        <v>54</v>
      </c>
      <c r="H2" s="195" t="s">
        <v>54</v>
      </c>
    </row>
    <row r="6" spans="1:9">
      <c r="A6" s="195" t="s">
        <v>2</v>
      </c>
      <c r="B6" s="195" t="s">
        <v>696</v>
      </c>
      <c r="C6" s="195" t="s">
        <v>1535</v>
      </c>
      <c r="D6" s="195" t="s">
        <v>697</v>
      </c>
    </row>
    <row r="7" spans="1:9">
      <c r="A7" s="195" t="s">
        <v>31</v>
      </c>
      <c r="B7" s="195">
        <v>725198</v>
      </c>
      <c r="C7" s="195">
        <v>726153</v>
      </c>
      <c r="D7" s="396">
        <v>955</v>
      </c>
    </row>
    <row r="8" spans="1:9">
      <c r="A8" s="195" t="s">
        <v>21</v>
      </c>
      <c r="B8" s="195">
        <v>208539</v>
      </c>
      <c r="C8" s="195">
        <v>210691</v>
      </c>
      <c r="D8" s="396">
        <v>2152</v>
      </c>
      <c r="E8" s="195">
        <f>_xlfn.RANK.EQ(D8,$D$8:$D$39,0)</f>
        <v>32</v>
      </c>
    </row>
    <row r="9" spans="1:9">
      <c r="A9" s="195" t="s">
        <v>15</v>
      </c>
      <c r="B9" s="195">
        <v>146771</v>
      </c>
      <c r="C9" s="195">
        <v>149637</v>
      </c>
      <c r="D9" s="396">
        <v>2866</v>
      </c>
      <c r="E9" s="195">
        <f t="shared" ref="E9:E39" si="0">_xlfn.RANK.EQ(D9,$D$8:$D$39,0)</f>
        <v>31</v>
      </c>
    </row>
    <row r="10" spans="1:9">
      <c r="A10" s="195" t="s">
        <v>17</v>
      </c>
      <c r="B10" s="195">
        <v>461602</v>
      </c>
      <c r="C10" s="195">
        <v>466916</v>
      </c>
      <c r="D10" s="396">
        <v>5314</v>
      </c>
      <c r="E10" s="195">
        <f t="shared" si="0"/>
        <v>30</v>
      </c>
    </row>
    <row r="11" spans="1:9">
      <c r="A11" s="195" t="s">
        <v>11</v>
      </c>
      <c r="B11" s="195">
        <v>135945</v>
      </c>
      <c r="C11" s="195">
        <v>141776</v>
      </c>
      <c r="D11" s="396">
        <v>5831</v>
      </c>
      <c r="E11" s="195">
        <f t="shared" si="0"/>
        <v>29</v>
      </c>
    </row>
    <row r="12" spans="1:9">
      <c r="A12" s="195" t="s">
        <v>30</v>
      </c>
      <c r="B12" s="195">
        <v>99057</v>
      </c>
      <c r="C12" s="195">
        <v>105205</v>
      </c>
      <c r="D12" s="396">
        <v>6148</v>
      </c>
      <c r="E12" s="195">
        <f t="shared" si="0"/>
        <v>28</v>
      </c>
    </row>
    <row r="13" spans="1:9">
      <c r="A13" s="195" t="s">
        <v>6</v>
      </c>
      <c r="B13" s="195">
        <v>125731</v>
      </c>
      <c r="C13" s="195">
        <v>132469</v>
      </c>
      <c r="D13" s="396">
        <v>6738</v>
      </c>
      <c r="E13" s="195">
        <f t="shared" si="0"/>
        <v>27</v>
      </c>
    </row>
    <row r="14" spans="1:9">
      <c r="A14" s="195" t="s">
        <v>18</v>
      </c>
      <c r="B14" s="195">
        <v>205308</v>
      </c>
      <c r="C14" s="195">
        <v>212465</v>
      </c>
      <c r="D14" s="396">
        <v>7157</v>
      </c>
      <c r="E14" s="195">
        <f t="shared" si="0"/>
        <v>26</v>
      </c>
    </row>
    <row r="15" spans="1:9">
      <c r="A15" s="195" t="s">
        <v>33</v>
      </c>
      <c r="B15" s="195">
        <v>187080</v>
      </c>
      <c r="C15" s="195">
        <v>196947</v>
      </c>
      <c r="D15" s="396">
        <v>9867</v>
      </c>
      <c r="E15" s="195">
        <f t="shared" si="0"/>
        <v>25</v>
      </c>
    </row>
    <row r="16" spans="1:9">
      <c r="A16" s="195" t="s">
        <v>7</v>
      </c>
      <c r="B16" s="195">
        <v>221463</v>
      </c>
      <c r="C16" s="195">
        <v>233795</v>
      </c>
      <c r="D16" s="396">
        <v>12332</v>
      </c>
      <c r="E16" s="195">
        <f t="shared" si="0"/>
        <v>24</v>
      </c>
    </row>
    <row r="17" spans="1:5">
      <c r="A17" s="195" t="s">
        <v>19</v>
      </c>
      <c r="B17" s="195">
        <v>149477</v>
      </c>
      <c r="C17" s="195">
        <v>162065</v>
      </c>
      <c r="D17" s="396">
        <v>12588</v>
      </c>
      <c r="E17" s="195">
        <f t="shared" si="0"/>
        <v>23</v>
      </c>
    </row>
    <row r="18" spans="1:5">
      <c r="A18" s="195" t="s">
        <v>25</v>
      </c>
      <c r="B18" s="195">
        <v>440501</v>
      </c>
      <c r="C18" s="195">
        <v>455226</v>
      </c>
      <c r="D18" s="396">
        <v>14725</v>
      </c>
      <c r="E18" s="195">
        <f t="shared" si="0"/>
        <v>22</v>
      </c>
    </row>
    <row r="19" spans="1:5">
      <c r="A19" s="195" t="s">
        <v>26</v>
      </c>
      <c r="B19" s="195">
        <v>570100</v>
      </c>
      <c r="C19" s="195">
        <v>584987</v>
      </c>
      <c r="D19" s="396">
        <v>14887</v>
      </c>
      <c r="E19" s="195">
        <f t="shared" si="0"/>
        <v>21</v>
      </c>
    </row>
    <row r="20" spans="1:5">
      <c r="A20" s="195" t="s">
        <v>12</v>
      </c>
      <c r="B20" s="195">
        <v>239136</v>
      </c>
      <c r="C20" s="195">
        <v>255635</v>
      </c>
      <c r="D20" s="396">
        <v>16499</v>
      </c>
      <c r="E20" s="195">
        <f t="shared" si="0"/>
        <v>20</v>
      </c>
    </row>
    <row r="21" spans="1:5">
      <c r="A21" s="195" t="s">
        <v>22</v>
      </c>
      <c r="B21" s="195">
        <v>590229</v>
      </c>
      <c r="C21" s="195">
        <v>608050</v>
      </c>
      <c r="D21" s="396">
        <v>17821</v>
      </c>
      <c r="E21" s="195">
        <f t="shared" si="0"/>
        <v>19</v>
      </c>
    </row>
    <row r="22" spans="1:5">
      <c r="A22" s="195" t="s">
        <v>3</v>
      </c>
      <c r="B22" s="195">
        <v>321424</v>
      </c>
      <c r="C22" s="195">
        <v>339787</v>
      </c>
      <c r="D22" s="396">
        <v>18363</v>
      </c>
      <c r="E22" s="195">
        <f t="shared" si="0"/>
        <v>18</v>
      </c>
    </row>
    <row r="23" spans="1:5">
      <c r="A23" s="195" t="s">
        <v>16</v>
      </c>
      <c r="B23" s="195">
        <v>218499</v>
      </c>
      <c r="C23" s="195">
        <v>241477</v>
      </c>
      <c r="D23" s="396">
        <v>22978</v>
      </c>
      <c r="E23" s="195">
        <f t="shared" si="0"/>
        <v>17</v>
      </c>
    </row>
    <row r="24" spans="1:5">
      <c r="A24" s="195" t="s">
        <v>5</v>
      </c>
      <c r="B24" s="195">
        <v>170112</v>
      </c>
      <c r="C24" s="195">
        <v>197205</v>
      </c>
      <c r="D24" s="396">
        <v>27093</v>
      </c>
      <c r="E24" s="195">
        <f t="shared" si="0"/>
        <v>16</v>
      </c>
    </row>
    <row r="25" spans="1:5">
      <c r="A25" s="195" t="s">
        <v>32</v>
      </c>
      <c r="B25" s="195">
        <v>364449</v>
      </c>
      <c r="C25" s="195">
        <v>394110</v>
      </c>
      <c r="D25" s="396">
        <v>29661</v>
      </c>
      <c r="E25" s="195">
        <f t="shared" si="0"/>
        <v>15</v>
      </c>
    </row>
    <row r="26" spans="1:5">
      <c r="A26" s="195" t="s">
        <v>28</v>
      </c>
      <c r="B26" s="195">
        <v>174213</v>
      </c>
      <c r="C26" s="195">
        <v>208396</v>
      </c>
      <c r="D26" s="396">
        <v>34183</v>
      </c>
      <c r="E26" s="195">
        <f t="shared" si="0"/>
        <v>14</v>
      </c>
    </row>
    <row r="27" spans="1:5">
      <c r="A27" s="195" t="s">
        <v>29</v>
      </c>
      <c r="B27" s="195">
        <v>672536</v>
      </c>
      <c r="C27" s="195">
        <v>706964</v>
      </c>
      <c r="D27" s="396">
        <v>34428</v>
      </c>
      <c r="E27" s="195">
        <f t="shared" si="0"/>
        <v>13</v>
      </c>
    </row>
    <row r="28" spans="1:5">
      <c r="A28" s="195" t="s">
        <v>27</v>
      </c>
      <c r="B28" s="195">
        <v>575636</v>
      </c>
      <c r="C28" s="195">
        <v>613932</v>
      </c>
      <c r="D28" s="396">
        <v>38296</v>
      </c>
      <c r="E28" s="195">
        <f t="shared" si="0"/>
        <v>12</v>
      </c>
    </row>
    <row r="29" spans="1:5">
      <c r="A29" s="195" t="s">
        <v>23</v>
      </c>
      <c r="B29" s="195">
        <v>595496</v>
      </c>
      <c r="C29" s="195">
        <v>634086</v>
      </c>
      <c r="D29" s="396">
        <v>38590</v>
      </c>
      <c r="E29" s="195">
        <f t="shared" si="0"/>
        <v>11</v>
      </c>
    </row>
    <row r="30" spans="1:5">
      <c r="A30" s="195" t="s">
        <v>8</v>
      </c>
      <c r="B30" s="195">
        <v>903594</v>
      </c>
      <c r="C30" s="195">
        <v>944986</v>
      </c>
      <c r="D30" s="396">
        <v>41392</v>
      </c>
      <c r="E30" s="195">
        <f t="shared" si="0"/>
        <v>10</v>
      </c>
    </row>
    <row r="31" spans="1:5">
      <c r="A31" s="195" t="s">
        <v>10</v>
      </c>
      <c r="B31" s="195">
        <v>757473</v>
      </c>
      <c r="C31" s="195">
        <v>800104</v>
      </c>
      <c r="D31" s="396">
        <v>42631</v>
      </c>
      <c r="E31" s="195">
        <f t="shared" si="0"/>
        <v>9</v>
      </c>
    </row>
    <row r="32" spans="1:5">
      <c r="A32" s="195" t="s">
        <v>14</v>
      </c>
      <c r="B32" s="195">
        <v>973396</v>
      </c>
      <c r="C32" s="195">
        <v>1024800</v>
      </c>
      <c r="D32" s="396">
        <v>51404</v>
      </c>
      <c r="E32" s="195">
        <f t="shared" si="0"/>
        <v>8</v>
      </c>
    </row>
    <row r="33" spans="1:5">
      <c r="A33" s="195" t="s">
        <v>9</v>
      </c>
      <c r="B33" s="195">
        <v>3246669</v>
      </c>
      <c r="C33" s="195">
        <v>3311635</v>
      </c>
      <c r="D33" s="396">
        <v>64966</v>
      </c>
      <c r="E33" s="195">
        <f t="shared" si="0"/>
        <v>7</v>
      </c>
    </row>
    <row r="34" spans="1:5">
      <c r="A34" s="195" t="s">
        <v>24</v>
      </c>
      <c r="B34" s="195">
        <v>365783</v>
      </c>
      <c r="C34" s="195">
        <v>431755</v>
      </c>
      <c r="D34" s="396">
        <v>65972</v>
      </c>
      <c r="E34" s="195">
        <f t="shared" si="0"/>
        <v>6</v>
      </c>
    </row>
    <row r="35" spans="1:5">
      <c r="A35" s="195" t="s">
        <v>13</v>
      </c>
      <c r="B35" s="195">
        <v>1593415</v>
      </c>
      <c r="C35" s="195">
        <v>1667919</v>
      </c>
      <c r="D35" s="396">
        <v>74504</v>
      </c>
      <c r="E35" s="195">
        <f t="shared" si="0"/>
        <v>5</v>
      </c>
    </row>
    <row r="36" spans="1:5">
      <c r="A36" s="195" t="s">
        <v>0</v>
      </c>
      <c r="B36" s="195">
        <v>1780367</v>
      </c>
      <c r="C36" s="195">
        <v>1858235</v>
      </c>
      <c r="D36" s="396">
        <v>77868</v>
      </c>
      <c r="E36" s="195">
        <f t="shared" si="0"/>
        <v>4</v>
      </c>
    </row>
    <row r="37" spans="1:5">
      <c r="A37" s="195" t="s">
        <v>4</v>
      </c>
      <c r="B37" s="195">
        <v>944174</v>
      </c>
      <c r="C37" s="195">
        <v>1029815</v>
      </c>
      <c r="D37" s="396">
        <v>85641</v>
      </c>
      <c r="E37" s="195">
        <f t="shared" si="0"/>
        <v>3</v>
      </c>
    </row>
    <row r="38" spans="1:5">
      <c r="A38" s="195" t="s">
        <v>20</v>
      </c>
      <c r="B38" s="195">
        <v>1610359</v>
      </c>
      <c r="C38" s="195">
        <v>1720364</v>
      </c>
      <c r="D38" s="396">
        <v>110005</v>
      </c>
      <c r="E38" s="195">
        <f t="shared" si="0"/>
        <v>2</v>
      </c>
    </row>
    <row r="39" spans="1:5">
      <c r="A39" s="195" t="s">
        <v>1</v>
      </c>
      <c r="B39" s="195">
        <v>19773732</v>
      </c>
      <c r="C39" s="195">
        <v>20767587</v>
      </c>
      <c r="D39" s="396">
        <v>993855</v>
      </c>
      <c r="E39" s="195">
        <f t="shared" si="0"/>
        <v>1</v>
      </c>
    </row>
  </sheetData>
  <mergeCells count="1">
    <mergeCell ref="H1:I1"/>
  </mergeCells>
  <hyperlinks>
    <hyperlink ref="H1:I1" location="Index!A1" display="Regresar al Índice" xr:uid="{BD1B6450-AA16-4B0F-BA6A-67E63EBA117B}"/>
  </hyperlinks>
  <pageMargins left="0.7" right="0.7" top="0.75" bottom="0.75" header="0.3" footer="0.3"/>
  <pageSetup paperSize="9" orientation="portrait" horizontalDpi="300" verticalDpi="300"/>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61F8B-7A51-4D02-AF9C-84D36C65B3E8}">
  <sheetPr codeName="Hoja195"/>
  <dimension ref="A1:I39"/>
  <sheetViews>
    <sheetView topLeftCell="D19" workbookViewId="0"/>
  </sheetViews>
  <sheetFormatPr baseColWidth="10" defaultColWidth="9.140625" defaultRowHeight="14.25"/>
  <cols>
    <col min="1" max="1" width="60.7109375" style="195" customWidth="1"/>
    <col min="2" max="3" width="20.7109375" style="195" customWidth="1"/>
    <col min="4" max="4" width="11.7109375" style="195" customWidth="1"/>
    <col min="5" max="5" width="4.7109375" style="195" customWidth="1"/>
    <col min="6" max="8" width="3.7109375" style="195" customWidth="1"/>
    <col min="9" max="10" width="9.140625" style="195" customWidth="1"/>
    <col min="11" max="16384" width="9.140625" style="195"/>
  </cols>
  <sheetData>
    <row r="1" spans="1:9">
      <c r="A1" s="20" t="s">
        <v>1640</v>
      </c>
      <c r="B1" s="195" t="s">
        <v>54</v>
      </c>
      <c r="C1" s="195" t="s">
        <v>54</v>
      </c>
      <c r="D1" s="195" t="s">
        <v>54</v>
      </c>
      <c r="E1" s="195" t="s">
        <v>54</v>
      </c>
      <c r="F1" s="195" t="s">
        <v>54</v>
      </c>
      <c r="G1" s="195" t="s">
        <v>54</v>
      </c>
      <c r="H1" s="545" t="s">
        <v>38</v>
      </c>
      <c r="I1" s="545"/>
    </row>
    <row r="2" spans="1:9">
      <c r="A2" s="195" t="s">
        <v>153</v>
      </c>
      <c r="B2" s="195" t="s">
        <v>54</v>
      </c>
      <c r="C2" s="195" t="s">
        <v>54</v>
      </c>
      <c r="D2" s="195" t="s">
        <v>54</v>
      </c>
      <c r="E2" s="195" t="s">
        <v>54</v>
      </c>
      <c r="F2" s="195" t="s">
        <v>54</v>
      </c>
      <c r="G2" s="195" t="s">
        <v>54</v>
      </c>
      <c r="H2" s="195" t="s">
        <v>54</v>
      </c>
    </row>
    <row r="6" spans="1:9">
      <c r="A6" s="195" t="s">
        <v>2</v>
      </c>
      <c r="B6" s="195" t="s">
        <v>696</v>
      </c>
      <c r="C6" s="195" t="s">
        <v>1535</v>
      </c>
      <c r="D6" s="195" t="s">
        <v>698</v>
      </c>
    </row>
    <row r="7" spans="1:9">
      <c r="A7" s="195" t="s">
        <v>31</v>
      </c>
      <c r="B7" s="195">
        <v>725198</v>
      </c>
      <c r="C7" s="195">
        <v>726153</v>
      </c>
      <c r="D7" s="397">
        <v>1.3168817343676142E-3</v>
      </c>
      <c r="E7" s="195">
        <f>_xlfn.RANK.EQ(D7,$D$7:$D$39,0)</f>
        <v>33</v>
      </c>
    </row>
    <row r="8" spans="1:9">
      <c r="A8" s="195" t="s">
        <v>21</v>
      </c>
      <c r="B8" s="195">
        <v>208539</v>
      </c>
      <c r="C8" s="195">
        <v>210691</v>
      </c>
      <c r="D8" s="397">
        <v>1.0319412675806383E-2</v>
      </c>
      <c r="E8" s="195">
        <f t="shared" ref="E8:E39" si="0">_xlfn.RANK.EQ(D8,$D$7:$D$39,0)</f>
        <v>32</v>
      </c>
    </row>
    <row r="9" spans="1:9">
      <c r="A9" s="195" t="s">
        <v>17</v>
      </c>
      <c r="B9" s="195">
        <v>461602</v>
      </c>
      <c r="C9" s="195">
        <v>466916</v>
      </c>
      <c r="D9" s="397">
        <v>1.1512081836733801E-2</v>
      </c>
      <c r="E9" s="195">
        <f t="shared" si="0"/>
        <v>31</v>
      </c>
    </row>
    <row r="10" spans="1:9">
      <c r="A10" s="195" t="s">
        <v>15</v>
      </c>
      <c r="B10" s="195">
        <v>146771</v>
      </c>
      <c r="C10" s="195">
        <v>149637</v>
      </c>
      <c r="D10" s="397">
        <v>1.9527018280177888E-2</v>
      </c>
      <c r="E10" s="195">
        <f t="shared" si="0"/>
        <v>30</v>
      </c>
    </row>
    <row r="11" spans="1:9">
      <c r="A11" s="195" t="s">
        <v>9</v>
      </c>
      <c r="B11" s="195">
        <v>3246669</v>
      </c>
      <c r="C11" s="195">
        <v>3311635</v>
      </c>
      <c r="D11" s="397">
        <v>2.0010047220705207E-2</v>
      </c>
      <c r="E11" s="195">
        <f t="shared" si="0"/>
        <v>29</v>
      </c>
    </row>
    <row r="12" spans="1:9">
      <c r="A12" s="195" t="s">
        <v>26</v>
      </c>
      <c r="B12" s="195">
        <v>570100</v>
      </c>
      <c r="C12" s="195">
        <v>584987</v>
      </c>
      <c r="D12" s="397">
        <v>2.6112962638133563E-2</v>
      </c>
      <c r="E12" s="195">
        <f t="shared" si="0"/>
        <v>28</v>
      </c>
    </row>
    <row r="13" spans="1:9">
      <c r="A13" s="195" t="s">
        <v>22</v>
      </c>
      <c r="B13" s="195">
        <v>590229</v>
      </c>
      <c r="C13" s="195">
        <v>608050</v>
      </c>
      <c r="D13" s="397">
        <v>3.019336562588415E-2</v>
      </c>
      <c r="E13" s="195">
        <f t="shared" si="0"/>
        <v>27</v>
      </c>
    </row>
    <row r="14" spans="1:9">
      <c r="A14" s="195" t="s">
        <v>25</v>
      </c>
      <c r="B14" s="195">
        <v>440501</v>
      </c>
      <c r="C14" s="195">
        <v>455226</v>
      </c>
      <c r="D14" s="397">
        <v>3.3427846928837823E-2</v>
      </c>
      <c r="E14" s="195">
        <f t="shared" si="0"/>
        <v>26</v>
      </c>
    </row>
    <row r="15" spans="1:9">
      <c r="A15" s="195" t="s">
        <v>18</v>
      </c>
      <c r="B15" s="195">
        <v>205308</v>
      </c>
      <c r="C15" s="195">
        <v>212465</v>
      </c>
      <c r="D15" s="397">
        <v>3.4859820367447947E-2</v>
      </c>
      <c r="E15" s="195">
        <f t="shared" si="0"/>
        <v>25</v>
      </c>
    </row>
    <row r="16" spans="1:9">
      <c r="A16" s="195" t="s">
        <v>11</v>
      </c>
      <c r="B16" s="195">
        <v>135945</v>
      </c>
      <c r="C16" s="195">
        <v>141776</v>
      </c>
      <c r="D16" s="397">
        <v>4.2892346169406848E-2</v>
      </c>
      <c r="E16" s="195">
        <f t="shared" si="0"/>
        <v>24</v>
      </c>
    </row>
    <row r="17" spans="1:5">
      <c r="A17" s="195" t="s">
        <v>0</v>
      </c>
      <c r="B17" s="195">
        <v>1780367</v>
      </c>
      <c r="C17" s="195">
        <v>1858235</v>
      </c>
      <c r="D17" s="397">
        <v>4.3737049720647514E-2</v>
      </c>
      <c r="E17" s="195">
        <f t="shared" si="0"/>
        <v>23</v>
      </c>
    </row>
    <row r="18" spans="1:5">
      <c r="A18" s="195" t="s">
        <v>8</v>
      </c>
      <c r="B18" s="195">
        <v>903594</v>
      </c>
      <c r="C18" s="195">
        <v>944986</v>
      </c>
      <c r="D18" s="397">
        <v>4.5808183763947019E-2</v>
      </c>
      <c r="E18" s="195">
        <f t="shared" si="0"/>
        <v>22</v>
      </c>
    </row>
    <row r="19" spans="1:5">
      <c r="A19" s="195" t="s">
        <v>13</v>
      </c>
      <c r="B19" s="195">
        <v>1593415</v>
      </c>
      <c r="C19" s="195">
        <v>1667919</v>
      </c>
      <c r="D19" s="397">
        <v>4.6757436072837333E-2</v>
      </c>
      <c r="E19" s="195">
        <f t="shared" si="0"/>
        <v>21</v>
      </c>
    </row>
    <row r="20" spans="1:5">
      <c r="A20" s="195" t="s">
        <v>1</v>
      </c>
      <c r="B20" s="195">
        <v>19773732</v>
      </c>
      <c r="C20" s="195">
        <v>20767587</v>
      </c>
      <c r="D20" s="397">
        <v>5.0261377063267609E-2</v>
      </c>
      <c r="E20" s="195">
        <f t="shared" si="0"/>
        <v>20</v>
      </c>
    </row>
    <row r="21" spans="1:5">
      <c r="A21" s="195" t="s">
        <v>29</v>
      </c>
      <c r="B21" s="195">
        <v>672536</v>
      </c>
      <c r="C21" s="195">
        <v>706964</v>
      </c>
      <c r="D21" s="397">
        <v>5.1191311691864749E-2</v>
      </c>
      <c r="E21" s="195">
        <f t="shared" si="0"/>
        <v>19</v>
      </c>
    </row>
    <row r="22" spans="1:5">
      <c r="A22" s="195" t="s">
        <v>33</v>
      </c>
      <c r="B22" s="195">
        <v>187080</v>
      </c>
      <c r="C22" s="195">
        <v>196947</v>
      </c>
      <c r="D22" s="397">
        <v>5.274214239897379E-2</v>
      </c>
      <c r="E22" s="195">
        <f t="shared" si="0"/>
        <v>18</v>
      </c>
    </row>
    <row r="23" spans="1:5">
      <c r="A23" s="195" t="s">
        <v>14</v>
      </c>
      <c r="B23" s="195">
        <v>973396</v>
      </c>
      <c r="C23" s="195">
        <v>1024800</v>
      </c>
      <c r="D23" s="397">
        <v>5.2808928740204486E-2</v>
      </c>
      <c r="E23" s="195">
        <f t="shared" si="0"/>
        <v>17</v>
      </c>
    </row>
    <row r="24" spans="1:5">
      <c r="A24" s="195" t="s">
        <v>6</v>
      </c>
      <c r="B24" s="195">
        <v>125731</v>
      </c>
      <c r="C24" s="195">
        <v>132469</v>
      </c>
      <c r="D24" s="397">
        <v>5.3590602158576583E-2</v>
      </c>
      <c r="E24" s="195">
        <f t="shared" si="0"/>
        <v>16</v>
      </c>
    </row>
    <row r="25" spans="1:5">
      <c r="A25" s="195" t="s">
        <v>7</v>
      </c>
      <c r="B25" s="195">
        <v>221463</v>
      </c>
      <c r="C25" s="195">
        <v>233795</v>
      </c>
      <c r="D25" s="397">
        <v>5.5684245223807105E-2</v>
      </c>
      <c r="E25" s="195">
        <f t="shared" si="0"/>
        <v>15</v>
      </c>
    </row>
    <row r="26" spans="1:5">
      <c r="A26" s="195" t="s">
        <v>10</v>
      </c>
      <c r="B26" s="195">
        <v>757473</v>
      </c>
      <c r="C26" s="195">
        <v>800104</v>
      </c>
      <c r="D26" s="397">
        <v>5.6280553894330287E-2</v>
      </c>
      <c r="E26" s="195">
        <f t="shared" si="0"/>
        <v>14</v>
      </c>
    </row>
    <row r="27" spans="1:5">
      <c r="A27" s="195" t="s">
        <v>3</v>
      </c>
      <c r="B27" s="195">
        <v>321424</v>
      </c>
      <c r="C27" s="195">
        <v>339787</v>
      </c>
      <c r="D27" s="397">
        <v>5.713014585096321E-2</v>
      </c>
      <c r="E27" s="195">
        <f t="shared" si="0"/>
        <v>13</v>
      </c>
    </row>
    <row r="28" spans="1:5">
      <c r="A28" s="195" t="s">
        <v>30</v>
      </c>
      <c r="B28" s="195">
        <v>99057</v>
      </c>
      <c r="C28" s="195">
        <v>105205</v>
      </c>
      <c r="D28" s="397">
        <v>6.2065275548421672E-2</v>
      </c>
      <c r="E28" s="195">
        <f t="shared" si="0"/>
        <v>12</v>
      </c>
    </row>
    <row r="29" spans="1:5">
      <c r="A29" s="195" t="s">
        <v>23</v>
      </c>
      <c r="B29" s="195">
        <v>595496</v>
      </c>
      <c r="C29" s="195">
        <v>634086</v>
      </c>
      <c r="D29" s="397">
        <v>6.4803122103255006E-2</v>
      </c>
      <c r="E29" s="195">
        <f t="shared" si="0"/>
        <v>11</v>
      </c>
    </row>
    <row r="30" spans="1:5">
      <c r="A30" s="195" t="s">
        <v>27</v>
      </c>
      <c r="B30" s="195">
        <v>575636</v>
      </c>
      <c r="C30" s="195">
        <v>613932</v>
      </c>
      <c r="D30" s="397">
        <v>6.6528153207930041E-2</v>
      </c>
      <c r="E30" s="195">
        <f t="shared" si="0"/>
        <v>10</v>
      </c>
    </row>
    <row r="31" spans="1:5">
      <c r="A31" s="195" t="s">
        <v>20</v>
      </c>
      <c r="B31" s="195">
        <v>1610359</v>
      </c>
      <c r="C31" s="195">
        <v>1720364</v>
      </c>
      <c r="D31" s="397">
        <v>6.8310854908750107E-2</v>
      </c>
      <c r="E31" s="195">
        <f t="shared" si="0"/>
        <v>9</v>
      </c>
    </row>
    <row r="32" spans="1:5">
      <c r="A32" s="195" t="s">
        <v>12</v>
      </c>
      <c r="B32" s="195">
        <v>239136</v>
      </c>
      <c r="C32" s="195">
        <v>255635</v>
      </c>
      <c r="D32" s="397">
        <v>6.8994212498327379E-2</v>
      </c>
      <c r="E32" s="195">
        <f t="shared" si="0"/>
        <v>8</v>
      </c>
    </row>
    <row r="33" spans="1:5">
      <c r="A33" s="195" t="s">
        <v>32</v>
      </c>
      <c r="B33" s="195">
        <v>364449</v>
      </c>
      <c r="C33" s="195">
        <v>394110</v>
      </c>
      <c r="D33" s="397">
        <v>8.1385872920491042E-2</v>
      </c>
      <c r="E33" s="195">
        <f t="shared" si="0"/>
        <v>7</v>
      </c>
    </row>
    <row r="34" spans="1:5">
      <c r="A34" s="195" t="s">
        <v>19</v>
      </c>
      <c r="B34" s="195">
        <v>149477</v>
      </c>
      <c r="C34" s="195">
        <v>162065</v>
      </c>
      <c r="D34" s="397">
        <v>8.421362483860384E-2</v>
      </c>
      <c r="E34" s="195">
        <f t="shared" si="0"/>
        <v>6</v>
      </c>
    </row>
    <row r="35" spans="1:5">
      <c r="A35" s="195" t="s">
        <v>4</v>
      </c>
      <c r="B35" s="195">
        <v>944174</v>
      </c>
      <c r="C35" s="195">
        <v>1029815</v>
      </c>
      <c r="D35" s="397">
        <v>9.0704679434087332E-2</v>
      </c>
      <c r="E35" s="195">
        <f t="shared" si="0"/>
        <v>5</v>
      </c>
    </row>
    <row r="36" spans="1:5">
      <c r="A36" s="195" t="s">
        <v>16</v>
      </c>
      <c r="B36" s="195">
        <v>218499</v>
      </c>
      <c r="C36" s="195">
        <v>241477</v>
      </c>
      <c r="D36" s="397">
        <v>0.10516295269085907</v>
      </c>
      <c r="E36" s="195">
        <f t="shared" si="0"/>
        <v>4</v>
      </c>
    </row>
    <row r="37" spans="1:5">
      <c r="A37" s="195" t="s">
        <v>5</v>
      </c>
      <c r="B37" s="195">
        <v>170112</v>
      </c>
      <c r="C37" s="195">
        <v>197205</v>
      </c>
      <c r="D37" s="397">
        <v>0.1592656602708804</v>
      </c>
      <c r="E37" s="195">
        <f t="shared" si="0"/>
        <v>3</v>
      </c>
    </row>
    <row r="38" spans="1:5">
      <c r="A38" s="195" t="s">
        <v>24</v>
      </c>
      <c r="B38" s="195">
        <v>365783</v>
      </c>
      <c r="C38" s="195">
        <v>431755</v>
      </c>
      <c r="D38" s="397">
        <v>0.18035829986631424</v>
      </c>
      <c r="E38" s="195">
        <f t="shared" si="0"/>
        <v>2</v>
      </c>
    </row>
    <row r="39" spans="1:5">
      <c r="A39" s="195" t="s">
        <v>28</v>
      </c>
      <c r="B39" s="195">
        <v>174213</v>
      </c>
      <c r="C39" s="195">
        <v>208396</v>
      </c>
      <c r="D39" s="397">
        <v>0.19621383019636873</v>
      </c>
      <c r="E39" s="195">
        <f t="shared" si="0"/>
        <v>1</v>
      </c>
    </row>
  </sheetData>
  <mergeCells count="1">
    <mergeCell ref="H1:I1"/>
  </mergeCells>
  <hyperlinks>
    <hyperlink ref="H1:I1" location="Index!A1" display="Regresar al Índice" xr:uid="{8D75A17E-CBEE-4448-8187-93A50483E017}"/>
  </hyperlinks>
  <pageMargins left="0.7" right="0.7" top="0.75" bottom="0.75" header="0.3" footer="0.3"/>
  <pageSetup paperSize="9" orientation="portrait" horizontalDpi="300" verticalDpi="300"/>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8E375-3DB4-4F01-906B-CA0BD30AA409}">
  <sheetPr codeName="Hoja196"/>
  <dimension ref="A1:I46"/>
  <sheetViews>
    <sheetView topLeftCell="H1" zoomScaleNormal="100" workbookViewId="0"/>
  </sheetViews>
  <sheetFormatPr baseColWidth="10" defaultColWidth="9.140625" defaultRowHeight="14.25"/>
  <cols>
    <col min="1" max="1" width="60.7109375" style="195" customWidth="1"/>
    <col min="2" max="2" width="17.7109375" style="195" customWidth="1"/>
    <col min="3" max="3" width="14.7109375" style="195" customWidth="1"/>
    <col min="4" max="4" width="8.28515625" style="195" bestFit="1" customWidth="1"/>
    <col min="5" max="5" width="22.7109375" style="195" customWidth="1"/>
    <col min="6" max="6" width="19.7109375" style="195" customWidth="1"/>
    <col min="7" max="7" width="11.7109375" style="195" customWidth="1"/>
    <col min="8" max="8" width="10.7109375" style="195" customWidth="1"/>
    <col min="9" max="16384" width="9.140625" style="195"/>
  </cols>
  <sheetData>
    <row r="1" spans="1:9">
      <c r="A1" s="20" t="s">
        <v>1641</v>
      </c>
      <c r="B1" s="195" t="s">
        <v>54</v>
      </c>
      <c r="C1" s="195" t="s">
        <v>54</v>
      </c>
      <c r="D1" s="195" t="s">
        <v>54</v>
      </c>
      <c r="E1" s="195" t="s">
        <v>54</v>
      </c>
      <c r="F1" s="195" t="s">
        <v>54</v>
      </c>
      <c r="G1" s="195" t="s">
        <v>54</v>
      </c>
      <c r="H1" s="545" t="s">
        <v>38</v>
      </c>
      <c r="I1" s="545"/>
    </row>
    <row r="2" spans="1:9">
      <c r="A2" s="195" t="s">
        <v>153</v>
      </c>
      <c r="B2" s="195" t="s">
        <v>54</v>
      </c>
      <c r="C2" s="195" t="s">
        <v>54</v>
      </c>
      <c r="D2" s="195" t="s">
        <v>54</v>
      </c>
      <c r="E2" s="195" t="s">
        <v>54</v>
      </c>
      <c r="F2" s="195" t="s">
        <v>54</v>
      </c>
      <c r="G2" s="195" t="s">
        <v>54</v>
      </c>
      <c r="H2" s="195" t="s">
        <v>54</v>
      </c>
    </row>
    <row r="6" spans="1:9">
      <c r="A6" s="195" t="s">
        <v>2</v>
      </c>
      <c r="B6" s="195" t="s">
        <v>1011</v>
      </c>
      <c r="C6" s="195" t="s">
        <v>1537</v>
      </c>
      <c r="D6" s="195" t="s">
        <v>699</v>
      </c>
      <c r="E6" s="195" t="s">
        <v>1012</v>
      </c>
      <c r="F6" s="195" t="s">
        <v>1538</v>
      </c>
      <c r="G6" s="195" t="s">
        <v>700</v>
      </c>
      <c r="H6" s="195" t="s">
        <v>701</v>
      </c>
    </row>
    <row r="7" spans="1:9">
      <c r="A7" s="195" t="s">
        <v>1</v>
      </c>
      <c r="B7" s="396">
        <v>20594919</v>
      </c>
      <c r="C7" s="396">
        <v>20767587</v>
      </c>
      <c r="D7" s="396">
        <v>172668</v>
      </c>
      <c r="E7" s="396">
        <v>17927247</v>
      </c>
      <c r="F7" s="396">
        <v>18039383</v>
      </c>
      <c r="G7" s="396">
        <v>112136</v>
      </c>
      <c r="H7" s="396">
        <v>60532</v>
      </c>
    </row>
    <row r="8" spans="1:9">
      <c r="A8" s="195" t="s">
        <v>25</v>
      </c>
      <c r="B8" s="396">
        <v>456972</v>
      </c>
      <c r="C8" s="396">
        <v>455226</v>
      </c>
      <c r="D8" s="396">
        <v>-1746</v>
      </c>
      <c r="E8" s="396">
        <v>382720</v>
      </c>
      <c r="F8" s="396">
        <v>382509</v>
      </c>
      <c r="G8" s="396">
        <v>-211</v>
      </c>
      <c r="H8" s="396">
        <v>-1535</v>
      </c>
    </row>
    <row r="9" spans="1:9">
      <c r="A9" s="195" t="s">
        <v>11</v>
      </c>
      <c r="B9" s="396">
        <v>142090</v>
      </c>
      <c r="C9" s="396">
        <v>141776</v>
      </c>
      <c r="D9" s="396">
        <v>-314</v>
      </c>
      <c r="E9" s="396">
        <v>117249</v>
      </c>
      <c r="F9" s="396">
        <v>117638</v>
      </c>
      <c r="G9" s="396">
        <v>389</v>
      </c>
      <c r="H9" s="396">
        <v>-703</v>
      </c>
    </row>
    <row r="10" spans="1:9">
      <c r="A10" s="195" t="s">
        <v>30</v>
      </c>
      <c r="B10" s="396">
        <v>104775</v>
      </c>
      <c r="C10" s="396">
        <v>105205</v>
      </c>
      <c r="D10" s="396">
        <v>430</v>
      </c>
      <c r="E10" s="396">
        <v>82605</v>
      </c>
      <c r="F10" s="396">
        <v>82938</v>
      </c>
      <c r="G10" s="396">
        <v>333</v>
      </c>
      <c r="H10" s="396">
        <v>97</v>
      </c>
    </row>
    <row r="11" spans="1:9">
      <c r="A11" s="195" t="s">
        <v>6</v>
      </c>
      <c r="B11" s="396">
        <v>131815</v>
      </c>
      <c r="C11" s="396">
        <v>132469</v>
      </c>
      <c r="D11" s="396">
        <v>654</v>
      </c>
      <c r="E11" s="396">
        <v>106697</v>
      </c>
      <c r="F11" s="396">
        <v>106768</v>
      </c>
      <c r="G11" s="396">
        <v>71</v>
      </c>
      <c r="H11" s="396">
        <v>583</v>
      </c>
    </row>
    <row r="12" spans="1:9">
      <c r="A12" s="195" t="s">
        <v>3</v>
      </c>
      <c r="B12" s="396">
        <v>338890</v>
      </c>
      <c r="C12" s="396">
        <v>339787</v>
      </c>
      <c r="D12" s="396">
        <v>897</v>
      </c>
      <c r="E12" s="396">
        <v>312311</v>
      </c>
      <c r="F12" s="396">
        <v>313323</v>
      </c>
      <c r="G12" s="396">
        <v>1012</v>
      </c>
      <c r="H12" s="396">
        <v>-115</v>
      </c>
    </row>
    <row r="13" spans="1:9">
      <c r="A13" s="195" t="s">
        <v>21</v>
      </c>
      <c r="B13" s="396">
        <v>209202</v>
      </c>
      <c r="C13" s="396">
        <v>210691</v>
      </c>
      <c r="D13" s="396">
        <v>1489</v>
      </c>
      <c r="E13" s="396">
        <v>184441</v>
      </c>
      <c r="F13" s="396">
        <v>185002</v>
      </c>
      <c r="G13" s="396">
        <v>561</v>
      </c>
      <c r="H13" s="396">
        <v>928</v>
      </c>
    </row>
    <row r="14" spans="1:9">
      <c r="A14" s="195" t="s">
        <v>19</v>
      </c>
      <c r="B14" s="396">
        <v>160256</v>
      </c>
      <c r="C14" s="396">
        <v>162065</v>
      </c>
      <c r="D14" s="396">
        <v>1809</v>
      </c>
      <c r="E14" s="396">
        <v>123519</v>
      </c>
      <c r="F14" s="396">
        <v>124059</v>
      </c>
      <c r="G14" s="396">
        <v>540</v>
      </c>
      <c r="H14" s="396">
        <v>1269</v>
      </c>
    </row>
    <row r="15" spans="1:9">
      <c r="A15" s="195" t="s">
        <v>10</v>
      </c>
      <c r="B15" s="396">
        <v>798128</v>
      </c>
      <c r="C15" s="396">
        <v>800104</v>
      </c>
      <c r="D15" s="396">
        <v>1976</v>
      </c>
      <c r="E15" s="396">
        <v>719179</v>
      </c>
      <c r="F15" s="396">
        <v>720775</v>
      </c>
      <c r="G15" s="396">
        <v>1596</v>
      </c>
      <c r="H15" s="396">
        <v>380</v>
      </c>
    </row>
    <row r="16" spans="1:9">
      <c r="A16" s="195" t="s">
        <v>7</v>
      </c>
      <c r="B16" s="396">
        <v>231748</v>
      </c>
      <c r="C16" s="396">
        <v>233795</v>
      </c>
      <c r="D16" s="396">
        <v>2047</v>
      </c>
      <c r="E16" s="396">
        <v>206251</v>
      </c>
      <c r="F16" s="396">
        <v>207914</v>
      </c>
      <c r="G16" s="396">
        <v>1663</v>
      </c>
      <c r="H16" s="396">
        <v>384</v>
      </c>
    </row>
    <row r="17" spans="1:8">
      <c r="A17" s="195" t="s">
        <v>17</v>
      </c>
      <c r="B17" s="396">
        <v>464742</v>
      </c>
      <c r="C17" s="396">
        <v>466916</v>
      </c>
      <c r="D17" s="396">
        <v>2174</v>
      </c>
      <c r="E17" s="396">
        <v>385839</v>
      </c>
      <c r="F17" s="396">
        <v>387386</v>
      </c>
      <c r="G17" s="396">
        <v>1547</v>
      </c>
      <c r="H17" s="396">
        <v>627</v>
      </c>
    </row>
    <row r="18" spans="1:8">
      <c r="A18" s="195" t="s">
        <v>12</v>
      </c>
      <c r="B18" s="396">
        <v>253375</v>
      </c>
      <c r="C18" s="396">
        <v>255635</v>
      </c>
      <c r="D18" s="396">
        <v>2260</v>
      </c>
      <c r="E18" s="396">
        <v>230538</v>
      </c>
      <c r="F18" s="396">
        <v>231585</v>
      </c>
      <c r="G18" s="396">
        <v>1047</v>
      </c>
      <c r="H18" s="396">
        <v>1213</v>
      </c>
    </row>
    <row r="19" spans="1:8">
      <c r="A19" s="195" t="s">
        <v>18</v>
      </c>
      <c r="B19" s="396">
        <v>210063</v>
      </c>
      <c r="C19" s="396">
        <v>212465</v>
      </c>
      <c r="D19" s="396">
        <v>2402</v>
      </c>
      <c r="E19" s="396">
        <v>184014</v>
      </c>
      <c r="F19" s="396">
        <v>185693</v>
      </c>
      <c r="G19" s="396">
        <v>1679</v>
      </c>
      <c r="H19" s="396">
        <v>723</v>
      </c>
    </row>
    <row r="20" spans="1:8">
      <c r="A20" s="195" t="s">
        <v>22</v>
      </c>
      <c r="B20" s="396">
        <v>605406</v>
      </c>
      <c r="C20" s="396">
        <v>608050</v>
      </c>
      <c r="D20" s="396">
        <v>2644</v>
      </c>
      <c r="E20" s="396">
        <v>531680</v>
      </c>
      <c r="F20" s="396">
        <v>533884</v>
      </c>
      <c r="G20" s="396">
        <v>2204</v>
      </c>
      <c r="H20" s="396">
        <v>440</v>
      </c>
    </row>
    <row r="21" spans="1:8">
      <c r="A21" s="195" t="s">
        <v>15</v>
      </c>
      <c r="B21" s="396">
        <v>146786</v>
      </c>
      <c r="C21" s="396">
        <v>149637</v>
      </c>
      <c r="D21" s="396">
        <v>2851</v>
      </c>
      <c r="E21" s="396">
        <v>121507</v>
      </c>
      <c r="F21" s="396">
        <v>122862</v>
      </c>
      <c r="G21" s="396">
        <v>1355</v>
      </c>
      <c r="H21" s="396">
        <v>1496</v>
      </c>
    </row>
    <row r="22" spans="1:8">
      <c r="A22" s="195" t="s">
        <v>29</v>
      </c>
      <c r="B22" s="396">
        <v>703988</v>
      </c>
      <c r="C22" s="396">
        <v>706964</v>
      </c>
      <c r="D22" s="396">
        <v>2976</v>
      </c>
      <c r="E22" s="396">
        <v>640074</v>
      </c>
      <c r="F22" s="396">
        <v>642057</v>
      </c>
      <c r="G22" s="396">
        <v>1983</v>
      </c>
      <c r="H22" s="396">
        <v>993</v>
      </c>
    </row>
    <row r="23" spans="1:8">
      <c r="A23" s="195" t="s">
        <v>16</v>
      </c>
      <c r="B23" s="396">
        <v>238463</v>
      </c>
      <c r="C23" s="396">
        <v>241477</v>
      </c>
      <c r="D23" s="396">
        <v>3014</v>
      </c>
      <c r="E23" s="396">
        <v>196451</v>
      </c>
      <c r="F23" s="396">
        <v>199232</v>
      </c>
      <c r="G23" s="396">
        <v>2781</v>
      </c>
      <c r="H23" s="396">
        <v>233</v>
      </c>
    </row>
    <row r="24" spans="1:8">
      <c r="A24" s="195" t="s">
        <v>28</v>
      </c>
      <c r="B24" s="396">
        <v>205088</v>
      </c>
      <c r="C24" s="396">
        <v>208396</v>
      </c>
      <c r="D24" s="396">
        <v>3308</v>
      </c>
      <c r="E24" s="396">
        <v>160131</v>
      </c>
      <c r="F24" s="396">
        <v>162351</v>
      </c>
      <c r="G24" s="396">
        <v>2220</v>
      </c>
      <c r="H24" s="396">
        <v>1088</v>
      </c>
    </row>
    <row r="25" spans="1:8">
      <c r="A25" s="195" t="s">
        <v>4</v>
      </c>
      <c r="B25" s="396">
        <v>1026466</v>
      </c>
      <c r="C25" s="396">
        <v>1029815</v>
      </c>
      <c r="D25" s="396">
        <v>3349</v>
      </c>
      <c r="E25" s="396">
        <v>930198</v>
      </c>
      <c r="F25" s="396">
        <v>935191</v>
      </c>
      <c r="G25" s="396">
        <v>4993</v>
      </c>
      <c r="H25" s="396">
        <v>-1644</v>
      </c>
    </row>
    <row r="26" spans="1:8">
      <c r="A26" s="195" t="s">
        <v>33</v>
      </c>
      <c r="B26" s="396">
        <v>193441</v>
      </c>
      <c r="C26" s="396">
        <v>196947</v>
      </c>
      <c r="D26" s="396">
        <v>3506</v>
      </c>
      <c r="E26" s="396">
        <v>165050</v>
      </c>
      <c r="F26" s="396">
        <v>166888</v>
      </c>
      <c r="G26" s="396">
        <v>1838</v>
      </c>
      <c r="H26" s="396">
        <v>1668</v>
      </c>
    </row>
    <row r="27" spans="1:8">
      <c r="A27" s="195" t="s">
        <v>23</v>
      </c>
      <c r="B27" s="396">
        <v>629751</v>
      </c>
      <c r="C27" s="396">
        <v>634086</v>
      </c>
      <c r="D27" s="396">
        <v>4335</v>
      </c>
      <c r="E27" s="396">
        <v>525359</v>
      </c>
      <c r="F27" s="396">
        <v>527660</v>
      </c>
      <c r="G27" s="396">
        <v>2301</v>
      </c>
      <c r="H27" s="396">
        <v>2034</v>
      </c>
    </row>
    <row r="28" spans="1:8">
      <c r="A28" s="195" t="s">
        <v>8</v>
      </c>
      <c r="B28" s="396">
        <v>939840</v>
      </c>
      <c r="C28" s="396">
        <v>944986</v>
      </c>
      <c r="D28" s="396">
        <v>5146</v>
      </c>
      <c r="E28" s="396">
        <v>861916</v>
      </c>
      <c r="F28" s="396">
        <v>866882</v>
      </c>
      <c r="G28" s="396">
        <v>4966</v>
      </c>
      <c r="H28" s="396">
        <v>180</v>
      </c>
    </row>
    <row r="29" spans="1:8">
      <c r="A29" s="195" t="s">
        <v>5</v>
      </c>
      <c r="B29" s="396">
        <v>191774</v>
      </c>
      <c r="C29" s="396">
        <v>197205</v>
      </c>
      <c r="D29" s="396">
        <v>5431</v>
      </c>
      <c r="E29" s="396">
        <v>134948</v>
      </c>
      <c r="F29" s="396">
        <v>137141</v>
      </c>
      <c r="G29" s="396">
        <v>2193</v>
      </c>
      <c r="H29" s="396">
        <v>3238</v>
      </c>
    </row>
    <row r="30" spans="1:8">
      <c r="A30" s="195" t="s">
        <v>32</v>
      </c>
      <c r="B30" s="396">
        <v>388454</v>
      </c>
      <c r="C30" s="396">
        <v>394110</v>
      </c>
      <c r="D30" s="396">
        <v>5656</v>
      </c>
      <c r="E30" s="396">
        <v>344128</v>
      </c>
      <c r="F30" s="396">
        <v>348842</v>
      </c>
      <c r="G30" s="396">
        <v>4714</v>
      </c>
      <c r="H30" s="396">
        <v>942</v>
      </c>
    </row>
    <row r="31" spans="1:8">
      <c r="A31" s="195" t="s">
        <v>27</v>
      </c>
      <c r="B31" s="396">
        <v>607439</v>
      </c>
      <c r="C31" s="396">
        <v>613932</v>
      </c>
      <c r="D31" s="396">
        <v>6493</v>
      </c>
      <c r="E31" s="396">
        <v>523785</v>
      </c>
      <c r="F31" s="396">
        <v>526711</v>
      </c>
      <c r="G31" s="396">
        <v>2926</v>
      </c>
      <c r="H31" s="396">
        <v>3567</v>
      </c>
    </row>
    <row r="32" spans="1:8">
      <c r="A32" s="195" t="s">
        <v>31</v>
      </c>
      <c r="B32" s="396">
        <v>719657</v>
      </c>
      <c r="C32" s="396">
        <v>726153</v>
      </c>
      <c r="D32" s="396">
        <v>6496</v>
      </c>
      <c r="E32" s="396">
        <v>619215</v>
      </c>
      <c r="F32" s="396">
        <v>622775</v>
      </c>
      <c r="G32" s="396">
        <v>3560</v>
      </c>
      <c r="H32" s="396">
        <v>2936</v>
      </c>
    </row>
    <row r="33" spans="1:8">
      <c r="A33" s="195" t="s">
        <v>14</v>
      </c>
      <c r="B33" s="396">
        <v>1015502</v>
      </c>
      <c r="C33" s="396">
        <v>1024800</v>
      </c>
      <c r="D33" s="396">
        <v>9298</v>
      </c>
      <c r="E33" s="396">
        <v>897397</v>
      </c>
      <c r="F33" s="396">
        <v>903481</v>
      </c>
      <c r="G33" s="396">
        <v>6084</v>
      </c>
      <c r="H33" s="396">
        <v>3214</v>
      </c>
    </row>
    <row r="34" spans="1:8">
      <c r="A34" s="195" t="s">
        <v>26</v>
      </c>
      <c r="B34" s="396">
        <v>575501</v>
      </c>
      <c r="C34" s="396">
        <v>584987</v>
      </c>
      <c r="D34" s="396">
        <v>9486</v>
      </c>
      <c r="E34" s="396">
        <v>478899</v>
      </c>
      <c r="F34" s="396">
        <v>481325</v>
      </c>
      <c r="G34" s="396">
        <v>2426</v>
      </c>
      <c r="H34" s="396">
        <v>7060</v>
      </c>
    </row>
    <row r="35" spans="1:8">
      <c r="A35" s="195" t="s">
        <v>24</v>
      </c>
      <c r="B35" s="396">
        <v>421962</v>
      </c>
      <c r="C35" s="396">
        <v>431755</v>
      </c>
      <c r="D35" s="396">
        <v>9793</v>
      </c>
      <c r="E35" s="396">
        <v>302881</v>
      </c>
      <c r="F35" s="396">
        <v>307301</v>
      </c>
      <c r="G35" s="396">
        <v>4420</v>
      </c>
      <c r="H35" s="396">
        <v>5373</v>
      </c>
    </row>
    <row r="36" spans="1:8">
      <c r="A36" s="195" t="s">
        <v>0</v>
      </c>
      <c r="B36" s="396">
        <v>1847731</v>
      </c>
      <c r="C36" s="396">
        <v>1858235</v>
      </c>
      <c r="D36" s="396">
        <v>10504</v>
      </c>
      <c r="E36" s="396">
        <v>1609588</v>
      </c>
      <c r="F36" s="396">
        <v>1616036</v>
      </c>
      <c r="G36" s="396">
        <v>6448</v>
      </c>
      <c r="H36" s="396">
        <v>4056</v>
      </c>
    </row>
    <row r="37" spans="1:8">
      <c r="A37" s="195" t="s">
        <v>20</v>
      </c>
      <c r="B37" s="396">
        <v>1705536</v>
      </c>
      <c r="C37" s="396">
        <v>1720364</v>
      </c>
      <c r="D37" s="396">
        <v>14828</v>
      </c>
      <c r="E37" s="396">
        <v>1547613</v>
      </c>
      <c r="F37" s="396">
        <v>1560088</v>
      </c>
      <c r="G37" s="396">
        <v>12475</v>
      </c>
      <c r="H37" s="396">
        <v>2353</v>
      </c>
    </row>
    <row r="38" spans="1:8">
      <c r="A38" s="195" t="s">
        <v>13</v>
      </c>
      <c r="B38" s="396">
        <v>1644896</v>
      </c>
      <c r="C38" s="396">
        <v>1667919</v>
      </c>
      <c r="D38" s="396">
        <v>23023</v>
      </c>
      <c r="E38" s="396">
        <v>1402487</v>
      </c>
      <c r="F38" s="396">
        <v>1419028</v>
      </c>
      <c r="G38" s="396">
        <v>16541</v>
      </c>
      <c r="H38" s="396">
        <v>6482</v>
      </c>
    </row>
    <row r="39" spans="1:8">
      <c r="A39" s="195" t="s">
        <v>9</v>
      </c>
      <c r="B39" s="396">
        <v>3285182</v>
      </c>
      <c r="C39" s="396">
        <v>3311635</v>
      </c>
      <c r="D39" s="396">
        <v>26453</v>
      </c>
      <c r="E39" s="396">
        <v>2898577</v>
      </c>
      <c r="F39" s="396">
        <v>2914058</v>
      </c>
      <c r="G39" s="396">
        <v>15481</v>
      </c>
      <c r="H39" s="396">
        <v>10972</v>
      </c>
    </row>
    <row r="40" spans="1:8">
      <c r="G40" s="400">
        <f>G37/D37</f>
        <v>0.84131373077960614</v>
      </c>
      <c r="H40" s="400">
        <f>H37/D37</f>
        <v>0.15868626922039386</v>
      </c>
    </row>
    <row r="44" spans="1:8">
      <c r="E44" s="195" t="s">
        <v>699</v>
      </c>
      <c r="F44" s="195" t="s">
        <v>700</v>
      </c>
      <c r="G44" s="195" t="s">
        <v>701</v>
      </c>
    </row>
    <row r="45" spans="1:8">
      <c r="E45" s="396">
        <v>7265</v>
      </c>
      <c r="F45" s="396">
        <v>6125</v>
      </c>
      <c r="G45" s="396">
        <v>1140</v>
      </c>
    </row>
    <row r="46" spans="1:8">
      <c r="F46" s="400">
        <f>F45/E45</f>
        <v>0.84308327598072952</v>
      </c>
      <c r="G46" s="400">
        <f>G45/E45</f>
        <v>0.15691672401927048</v>
      </c>
    </row>
  </sheetData>
  <mergeCells count="1">
    <mergeCell ref="H1:I1"/>
  </mergeCells>
  <hyperlinks>
    <hyperlink ref="H1:I1" location="Index!A1" display="Regresar al Índice" xr:uid="{F245718A-DEC0-4270-86FF-77C1A36588C1}"/>
  </hyperlinks>
  <pageMargins left="0.7" right="0.7" top="0.75" bottom="0.75" header="0.3" footer="0.3"/>
  <pageSetup paperSize="9" orientation="portrait" horizontalDpi="300" verticalDpi="300"/>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3ACEF-3EBB-4F9D-8AD8-D842365BC2FA}">
  <sheetPr codeName="Hoja197"/>
  <dimension ref="A1:J136"/>
  <sheetViews>
    <sheetView workbookViewId="0"/>
  </sheetViews>
  <sheetFormatPr baseColWidth="10" defaultColWidth="9.140625" defaultRowHeight="14.25"/>
  <cols>
    <col min="1" max="1" width="44.7109375" style="195" customWidth="1"/>
    <col min="2" max="2" width="32.7109375" style="195" customWidth="1"/>
    <col min="3" max="6" width="8.7109375" style="195" customWidth="1"/>
    <col min="7" max="7" width="10" style="195" bestFit="1" customWidth="1"/>
    <col min="8" max="8" width="11.7109375" style="195" customWidth="1"/>
    <col min="9" max="9" width="10.7109375" style="195" customWidth="1"/>
    <col min="10" max="12" width="9.140625" style="195"/>
    <col min="13" max="15" width="11.85546875" style="195" bestFit="1" customWidth="1"/>
    <col min="16" max="16" width="9.140625" style="195"/>
    <col min="17" max="17" width="11.85546875" style="195" bestFit="1" customWidth="1"/>
    <col min="18" max="16384" width="9.140625" style="195"/>
  </cols>
  <sheetData>
    <row r="1" spans="1:10">
      <c r="A1" s="20" t="s">
        <v>1642</v>
      </c>
      <c r="B1" s="195" t="s">
        <v>54</v>
      </c>
      <c r="C1" s="195" t="s">
        <v>54</v>
      </c>
      <c r="D1" s="195" t="s">
        <v>54</v>
      </c>
      <c r="E1" s="195" t="s">
        <v>54</v>
      </c>
      <c r="F1" s="195" t="s">
        <v>54</v>
      </c>
      <c r="G1" s="195" t="s">
        <v>54</v>
      </c>
      <c r="H1" s="545" t="s">
        <v>38</v>
      </c>
      <c r="I1" s="545"/>
    </row>
    <row r="2" spans="1:10">
      <c r="A2" s="195" t="s">
        <v>153</v>
      </c>
      <c r="B2" s="195" t="s">
        <v>54</v>
      </c>
      <c r="C2" s="195" t="s">
        <v>54</v>
      </c>
      <c r="D2" s="195" t="s">
        <v>54</v>
      </c>
      <c r="E2" s="195" t="s">
        <v>54</v>
      </c>
      <c r="F2" s="195" t="s">
        <v>54</v>
      </c>
      <c r="G2" s="195" t="s">
        <v>54</v>
      </c>
      <c r="H2" s="195" t="s">
        <v>54</v>
      </c>
    </row>
    <row r="6" spans="1:10">
      <c r="A6" s="195" t="s">
        <v>715</v>
      </c>
      <c r="B6" s="195" t="s">
        <v>716</v>
      </c>
      <c r="C6" s="195" t="s">
        <v>1014</v>
      </c>
      <c r="D6" s="195" t="s">
        <v>1015</v>
      </c>
      <c r="E6" s="195" t="s">
        <v>913</v>
      </c>
      <c r="F6" s="195" t="s">
        <v>912</v>
      </c>
      <c r="G6" s="195" t="s">
        <v>699</v>
      </c>
      <c r="H6" s="195" t="s">
        <v>700</v>
      </c>
      <c r="I6" s="195" t="s">
        <v>701</v>
      </c>
    </row>
    <row r="7" spans="1:10">
      <c r="A7" s="195">
        <v>83</v>
      </c>
      <c r="B7" s="195" t="s">
        <v>172</v>
      </c>
      <c r="C7" s="396">
        <v>13893</v>
      </c>
      <c r="D7" s="396">
        <v>11478</v>
      </c>
      <c r="E7" s="396">
        <v>14202</v>
      </c>
      <c r="F7" s="396">
        <v>11726</v>
      </c>
      <c r="G7" s="396">
        <v>-309</v>
      </c>
      <c r="H7" s="396">
        <v>-248</v>
      </c>
      <c r="I7" s="396">
        <v>-61</v>
      </c>
      <c r="J7" s="396"/>
    </row>
    <row r="8" spans="1:10">
      <c r="A8" s="195">
        <v>101</v>
      </c>
      <c r="B8" s="195" t="s">
        <v>166</v>
      </c>
      <c r="C8" s="396">
        <v>30771</v>
      </c>
      <c r="D8" s="396">
        <v>29018</v>
      </c>
      <c r="E8" s="396">
        <v>30964</v>
      </c>
      <c r="F8" s="396">
        <v>29205</v>
      </c>
      <c r="G8" s="396">
        <v>-193</v>
      </c>
      <c r="H8" s="396">
        <v>-187</v>
      </c>
      <c r="I8" s="396">
        <v>-6</v>
      </c>
      <c r="J8" s="396"/>
    </row>
    <row r="9" spans="1:10">
      <c r="A9" s="195">
        <v>16</v>
      </c>
      <c r="B9" s="195" t="s">
        <v>273</v>
      </c>
      <c r="C9" s="396">
        <v>3609</v>
      </c>
      <c r="D9" s="396">
        <v>3408</v>
      </c>
      <c r="E9" s="396">
        <v>3783</v>
      </c>
      <c r="F9" s="396">
        <v>3424</v>
      </c>
      <c r="G9" s="396">
        <v>-174</v>
      </c>
      <c r="H9" s="396">
        <v>-16</v>
      </c>
      <c r="I9" s="396">
        <v>-158</v>
      </c>
      <c r="J9" s="396"/>
    </row>
    <row r="10" spans="1:10">
      <c r="A10" s="195">
        <v>94</v>
      </c>
      <c r="B10" s="195" t="s">
        <v>263</v>
      </c>
      <c r="C10" s="396">
        <v>7785</v>
      </c>
      <c r="D10" s="396">
        <v>4900</v>
      </c>
      <c r="E10" s="396">
        <v>7884</v>
      </c>
      <c r="F10" s="396">
        <v>4850</v>
      </c>
      <c r="G10" s="396">
        <v>-99</v>
      </c>
      <c r="H10" s="396">
        <v>50</v>
      </c>
      <c r="I10" s="396">
        <v>-149</v>
      </c>
      <c r="J10" s="396"/>
    </row>
    <row r="11" spans="1:10">
      <c r="A11" s="195">
        <v>88</v>
      </c>
      <c r="B11" s="195" t="s">
        <v>200</v>
      </c>
      <c r="C11" s="396">
        <v>1061</v>
      </c>
      <c r="D11" s="396">
        <v>1024</v>
      </c>
      <c r="E11" s="396">
        <v>1151</v>
      </c>
      <c r="F11" s="396">
        <v>1029</v>
      </c>
      <c r="G11" s="396">
        <v>-90</v>
      </c>
      <c r="H11" s="396">
        <v>-5</v>
      </c>
      <c r="I11" s="396">
        <v>-85</v>
      </c>
      <c r="J11" s="396"/>
    </row>
    <row r="12" spans="1:10">
      <c r="A12" s="195">
        <v>67</v>
      </c>
      <c r="B12" s="195" t="s">
        <v>156</v>
      </c>
      <c r="C12" s="396">
        <v>70791</v>
      </c>
      <c r="D12" s="396">
        <v>52018</v>
      </c>
      <c r="E12" s="396">
        <v>70877</v>
      </c>
      <c r="F12" s="396">
        <v>52413</v>
      </c>
      <c r="G12" s="396">
        <v>-86</v>
      </c>
      <c r="H12" s="396">
        <v>-395</v>
      </c>
      <c r="I12" s="396">
        <v>309</v>
      </c>
      <c r="J12" s="396"/>
    </row>
    <row r="13" spans="1:10">
      <c r="A13" s="195">
        <v>8</v>
      </c>
      <c r="B13" s="195" t="s">
        <v>160</v>
      </c>
      <c r="C13" s="396">
        <v>12692</v>
      </c>
      <c r="D13" s="396">
        <v>12140</v>
      </c>
      <c r="E13" s="396">
        <v>12767</v>
      </c>
      <c r="F13" s="396">
        <v>12181</v>
      </c>
      <c r="G13" s="396">
        <v>-75</v>
      </c>
      <c r="H13" s="396">
        <v>-41</v>
      </c>
      <c r="I13" s="396">
        <v>-34</v>
      </c>
      <c r="J13" s="396"/>
    </row>
    <row r="14" spans="1:10">
      <c r="A14" s="195">
        <v>66</v>
      </c>
      <c r="B14" s="195" t="s">
        <v>174</v>
      </c>
      <c r="C14" s="396">
        <v>4718</v>
      </c>
      <c r="D14" s="396">
        <v>3064</v>
      </c>
      <c r="E14" s="396">
        <v>4766</v>
      </c>
      <c r="F14" s="396">
        <v>3038</v>
      </c>
      <c r="G14" s="396">
        <v>-48</v>
      </c>
      <c r="H14" s="396">
        <v>26</v>
      </c>
      <c r="I14" s="396">
        <v>-74</v>
      </c>
      <c r="J14" s="396"/>
    </row>
    <row r="15" spans="1:10">
      <c r="A15" s="195">
        <v>22</v>
      </c>
      <c r="B15" s="195" t="s">
        <v>182</v>
      </c>
      <c r="C15" s="396">
        <v>2337</v>
      </c>
      <c r="D15" s="396">
        <v>1846</v>
      </c>
      <c r="E15" s="396">
        <v>2382</v>
      </c>
      <c r="F15" s="396">
        <v>1914</v>
      </c>
      <c r="G15" s="396">
        <v>-45</v>
      </c>
      <c r="H15" s="396">
        <v>-68</v>
      </c>
      <c r="I15" s="396">
        <v>23</v>
      </c>
      <c r="J15" s="396"/>
    </row>
    <row r="16" spans="1:10">
      <c r="A16" s="195">
        <v>61</v>
      </c>
      <c r="B16" s="195" t="s">
        <v>228</v>
      </c>
      <c r="C16" s="396">
        <v>154</v>
      </c>
      <c r="D16" s="396">
        <v>143</v>
      </c>
      <c r="E16" s="396">
        <v>199</v>
      </c>
      <c r="F16" s="396">
        <v>188</v>
      </c>
      <c r="G16" s="396">
        <v>-45</v>
      </c>
      <c r="H16" s="396">
        <v>-45</v>
      </c>
      <c r="I16" s="396">
        <v>0</v>
      </c>
      <c r="J16" s="396"/>
    </row>
    <row r="17" spans="1:10">
      <c r="A17" s="195">
        <v>21</v>
      </c>
      <c r="B17" s="195" t="s">
        <v>199</v>
      </c>
      <c r="C17" s="396">
        <v>2896</v>
      </c>
      <c r="D17" s="396">
        <v>2566</v>
      </c>
      <c r="E17" s="396">
        <v>2936</v>
      </c>
      <c r="F17" s="396">
        <v>2563</v>
      </c>
      <c r="G17" s="396">
        <v>-40</v>
      </c>
      <c r="H17" s="396">
        <v>3</v>
      </c>
      <c r="I17" s="396">
        <v>-43</v>
      </c>
      <c r="J17" s="396"/>
    </row>
    <row r="18" spans="1:10">
      <c r="A18" s="195">
        <v>5</v>
      </c>
      <c r="B18" s="195" t="s">
        <v>188</v>
      </c>
      <c r="C18" s="396">
        <v>2778</v>
      </c>
      <c r="D18" s="396">
        <v>2372</v>
      </c>
      <c r="E18" s="396">
        <v>2809</v>
      </c>
      <c r="F18" s="396">
        <v>2304</v>
      </c>
      <c r="G18" s="396">
        <v>-31</v>
      </c>
      <c r="H18" s="396">
        <v>68</v>
      </c>
      <c r="I18" s="396">
        <v>-99</v>
      </c>
      <c r="J18" s="396"/>
    </row>
    <row r="19" spans="1:10">
      <c r="A19" s="195">
        <v>119</v>
      </c>
      <c r="B19" s="195" t="s">
        <v>276</v>
      </c>
      <c r="C19" s="396">
        <v>2552</v>
      </c>
      <c r="D19" s="396">
        <v>1109</v>
      </c>
      <c r="E19" s="396">
        <v>2582</v>
      </c>
      <c r="F19" s="396">
        <v>1055</v>
      </c>
      <c r="G19" s="396">
        <v>-30</v>
      </c>
      <c r="H19" s="396">
        <v>54</v>
      </c>
      <c r="I19" s="396">
        <v>-84</v>
      </c>
      <c r="J19" s="396"/>
    </row>
    <row r="20" spans="1:10">
      <c r="A20" s="195">
        <v>123</v>
      </c>
      <c r="B20" s="195" t="s">
        <v>162</v>
      </c>
      <c r="C20" s="396">
        <v>2363</v>
      </c>
      <c r="D20" s="396">
        <v>2356</v>
      </c>
      <c r="E20" s="396">
        <v>2391</v>
      </c>
      <c r="F20" s="396">
        <v>2384</v>
      </c>
      <c r="G20" s="396">
        <v>-28</v>
      </c>
      <c r="H20" s="396">
        <v>-28</v>
      </c>
      <c r="I20" s="396">
        <v>0</v>
      </c>
      <c r="J20" s="396"/>
    </row>
    <row r="21" spans="1:10">
      <c r="A21" s="195">
        <v>96</v>
      </c>
      <c r="B21" s="195" t="s">
        <v>206</v>
      </c>
      <c r="C21" s="396">
        <v>455</v>
      </c>
      <c r="D21" s="396">
        <v>411</v>
      </c>
      <c r="E21" s="396">
        <v>481</v>
      </c>
      <c r="F21" s="396">
        <v>438</v>
      </c>
      <c r="G21" s="396">
        <v>-26</v>
      </c>
      <c r="H21" s="396">
        <v>-27</v>
      </c>
      <c r="I21" s="396">
        <v>1</v>
      </c>
      <c r="J21" s="396"/>
    </row>
    <row r="22" spans="1:10">
      <c r="A22" s="195">
        <v>14</v>
      </c>
      <c r="B22" s="195" t="s">
        <v>265</v>
      </c>
      <c r="C22" s="396">
        <v>619</v>
      </c>
      <c r="D22" s="396">
        <v>538</v>
      </c>
      <c r="E22" s="396">
        <v>643</v>
      </c>
      <c r="F22" s="396">
        <v>556</v>
      </c>
      <c r="G22" s="396">
        <v>-24</v>
      </c>
      <c r="H22" s="396">
        <v>-18</v>
      </c>
      <c r="I22" s="396">
        <v>-6</v>
      </c>
      <c r="J22" s="396"/>
    </row>
    <row r="23" spans="1:10">
      <c r="A23" s="195">
        <v>65</v>
      </c>
      <c r="B23" s="195" t="s">
        <v>209</v>
      </c>
      <c r="C23" s="396">
        <v>545</v>
      </c>
      <c r="D23" s="396">
        <v>533</v>
      </c>
      <c r="E23" s="396">
        <v>564</v>
      </c>
      <c r="F23" s="396">
        <v>535</v>
      </c>
      <c r="G23" s="396">
        <v>-19</v>
      </c>
      <c r="H23" s="396">
        <v>-2</v>
      </c>
      <c r="I23" s="396">
        <v>-17</v>
      </c>
      <c r="J23" s="396"/>
    </row>
    <row r="24" spans="1:10">
      <c r="A24" s="195">
        <v>18</v>
      </c>
      <c r="B24" s="195" t="s">
        <v>277</v>
      </c>
      <c r="C24" s="396">
        <v>5147</v>
      </c>
      <c r="D24" s="396">
        <v>4451</v>
      </c>
      <c r="E24" s="396">
        <v>5165</v>
      </c>
      <c r="F24" s="396">
        <v>4480</v>
      </c>
      <c r="G24" s="396">
        <v>-18</v>
      </c>
      <c r="H24" s="396">
        <v>-29</v>
      </c>
      <c r="I24" s="396">
        <v>11</v>
      </c>
      <c r="J24" s="396"/>
    </row>
    <row r="25" spans="1:10">
      <c r="A25" s="195">
        <v>85</v>
      </c>
      <c r="B25" s="195" t="s">
        <v>165</v>
      </c>
      <c r="C25" s="396">
        <v>7164</v>
      </c>
      <c r="D25" s="396">
        <v>5883</v>
      </c>
      <c r="E25" s="396">
        <v>7182</v>
      </c>
      <c r="F25" s="396">
        <v>5847</v>
      </c>
      <c r="G25" s="396">
        <v>-18</v>
      </c>
      <c r="H25" s="396">
        <v>36</v>
      </c>
      <c r="I25" s="396">
        <v>-54</v>
      </c>
      <c r="J25" s="396"/>
    </row>
    <row r="26" spans="1:10">
      <c r="A26" s="195">
        <v>108</v>
      </c>
      <c r="B26" s="195" t="s">
        <v>170</v>
      </c>
      <c r="C26" s="396">
        <v>2868</v>
      </c>
      <c r="D26" s="396">
        <v>2352</v>
      </c>
      <c r="E26" s="396">
        <v>2883</v>
      </c>
      <c r="F26" s="396">
        <v>2379</v>
      </c>
      <c r="G26" s="396">
        <v>-15</v>
      </c>
      <c r="H26" s="396">
        <v>-27</v>
      </c>
      <c r="I26" s="396">
        <v>12</v>
      </c>
      <c r="J26" s="396"/>
    </row>
    <row r="27" spans="1:10">
      <c r="A27" s="195">
        <v>117</v>
      </c>
      <c r="B27" s="195" t="s">
        <v>222</v>
      </c>
      <c r="C27" s="396">
        <v>100</v>
      </c>
      <c r="D27" s="396">
        <v>97</v>
      </c>
      <c r="E27" s="396">
        <v>114</v>
      </c>
      <c r="F27" s="396">
        <v>113</v>
      </c>
      <c r="G27" s="396">
        <v>-14</v>
      </c>
      <c r="H27" s="396">
        <v>-16</v>
      </c>
      <c r="I27" s="396">
        <v>2</v>
      </c>
      <c r="J27" s="396"/>
    </row>
    <row r="28" spans="1:10">
      <c r="A28" s="195">
        <v>26</v>
      </c>
      <c r="B28" s="195" t="s">
        <v>246</v>
      </c>
      <c r="C28" s="396">
        <v>114</v>
      </c>
      <c r="D28" s="396">
        <v>101</v>
      </c>
      <c r="E28" s="396">
        <v>124</v>
      </c>
      <c r="F28" s="396">
        <v>111</v>
      </c>
      <c r="G28" s="396">
        <v>-10</v>
      </c>
      <c r="H28" s="396">
        <v>-10</v>
      </c>
      <c r="I28" s="396">
        <v>0</v>
      </c>
      <c r="J28" s="396"/>
    </row>
    <row r="29" spans="1:10">
      <c r="A29" s="195">
        <v>44</v>
      </c>
      <c r="B29" s="195" t="s">
        <v>258</v>
      </c>
      <c r="C29" s="396">
        <v>4653</v>
      </c>
      <c r="D29" s="396">
        <v>4086</v>
      </c>
      <c r="E29" s="396">
        <v>4663</v>
      </c>
      <c r="F29" s="396">
        <v>4063</v>
      </c>
      <c r="G29" s="396">
        <v>-10</v>
      </c>
      <c r="H29" s="396">
        <v>23</v>
      </c>
      <c r="I29" s="396">
        <v>-33</v>
      </c>
      <c r="J29" s="396"/>
    </row>
    <row r="30" spans="1:10">
      <c r="A30" s="195">
        <v>107</v>
      </c>
      <c r="B30" s="195" t="s">
        <v>266</v>
      </c>
      <c r="C30" s="396">
        <v>387</v>
      </c>
      <c r="D30" s="396">
        <v>89</v>
      </c>
      <c r="E30" s="396">
        <v>393</v>
      </c>
      <c r="F30" s="396">
        <v>92</v>
      </c>
      <c r="G30" s="396">
        <v>-6</v>
      </c>
      <c r="H30" s="396">
        <v>-3</v>
      </c>
      <c r="I30" s="396">
        <v>-3</v>
      </c>
      <c r="J30" s="396"/>
    </row>
    <row r="31" spans="1:10">
      <c r="A31" s="195">
        <v>3</v>
      </c>
      <c r="B31" s="195" t="s">
        <v>169</v>
      </c>
      <c r="C31" s="396">
        <v>1512</v>
      </c>
      <c r="D31" s="396">
        <v>1168</v>
      </c>
      <c r="E31" s="396">
        <v>1517</v>
      </c>
      <c r="F31" s="396">
        <v>1154</v>
      </c>
      <c r="G31" s="396">
        <v>-5</v>
      </c>
      <c r="H31" s="396">
        <v>14</v>
      </c>
      <c r="I31" s="396">
        <v>-19</v>
      </c>
      <c r="J31" s="396"/>
    </row>
    <row r="32" spans="1:10">
      <c r="A32" s="195">
        <v>40</v>
      </c>
      <c r="B32" s="195" t="s">
        <v>217</v>
      </c>
      <c r="C32" s="396">
        <v>205</v>
      </c>
      <c r="D32" s="396">
        <v>128</v>
      </c>
      <c r="E32" s="396">
        <v>210</v>
      </c>
      <c r="F32" s="396">
        <v>137</v>
      </c>
      <c r="G32" s="396">
        <v>-5</v>
      </c>
      <c r="H32" s="396">
        <v>-9</v>
      </c>
      <c r="I32" s="396">
        <v>4</v>
      </c>
      <c r="J32" s="396"/>
    </row>
    <row r="33" spans="1:10">
      <c r="A33" s="195">
        <v>100</v>
      </c>
      <c r="B33" s="195" t="s">
        <v>274</v>
      </c>
      <c r="C33" s="396">
        <v>1057</v>
      </c>
      <c r="D33" s="396">
        <v>949</v>
      </c>
      <c r="E33" s="396">
        <v>1061</v>
      </c>
      <c r="F33" s="396">
        <v>932</v>
      </c>
      <c r="G33" s="396">
        <v>-4</v>
      </c>
      <c r="H33" s="396">
        <v>17</v>
      </c>
      <c r="I33" s="396">
        <v>-21</v>
      </c>
      <c r="J33" s="396"/>
    </row>
    <row r="34" spans="1:10">
      <c r="A34" s="195">
        <v>29</v>
      </c>
      <c r="B34" s="195" t="s">
        <v>224</v>
      </c>
      <c r="C34" s="396">
        <v>232</v>
      </c>
      <c r="D34" s="396">
        <v>208</v>
      </c>
      <c r="E34" s="396">
        <v>236</v>
      </c>
      <c r="F34" s="396">
        <v>212</v>
      </c>
      <c r="G34" s="396">
        <v>-4</v>
      </c>
      <c r="H34" s="396">
        <v>-4</v>
      </c>
      <c r="I34" s="396">
        <v>0</v>
      </c>
      <c r="J34" s="396"/>
    </row>
    <row r="35" spans="1:10">
      <c r="A35" s="195">
        <v>54</v>
      </c>
      <c r="B35" s="195" t="s">
        <v>213</v>
      </c>
      <c r="C35" s="396">
        <v>156</v>
      </c>
      <c r="D35" s="396">
        <v>148</v>
      </c>
      <c r="E35" s="396">
        <v>160</v>
      </c>
      <c r="F35" s="396">
        <v>152</v>
      </c>
      <c r="G35" s="396">
        <v>-4</v>
      </c>
      <c r="H35" s="396">
        <v>-4</v>
      </c>
      <c r="I35" s="396">
        <v>0</v>
      </c>
      <c r="J35" s="396"/>
    </row>
    <row r="36" spans="1:10">
      <c r="A36" s="195">
        <v>105</v>
      </c>
      <c r="B36" s="195" t="s">
        <v>260</v>
      </c>
      <c r="C36" s="396">
        <v>1948</v>
      </c>
      <c r="D36" s="396">
        <v>1741</v>
      </c>
      <c r="E36" s="396">
        <v>1951</v>
      </c>
      <c r="F36" s="396">
        <v>1745</v>
      </c>
      <c r="G36" s="396">
        <v>-3</v>
      </c>
      <c r="H36" s="396">
        <v>-4</v>
      </c>
      <c r="I36" s="396">
        <v>1</v>
      </c>
      <c r="J36" s="396"/>
    </row>
    <row r="37" spans="1:10">
      <c r="A37" s="195">
        <v>33</v>
      </c>
      <c r="B37" s="195" t="s">
        <v>203</v>
      </c>
      <c r="C37" s="396">
        <v>991</v>
      </c>
      <c r="D37" s="396">
        <v>976</v>
      </c>
      <c r="E37" s="396">
        <v>994</v>
      </c>
      <c r="F37" s="396">
        <v>979</v>
      </c>
      <c r="G37" s="396">
        <v>-3</v>
      </c>
      <c r="H37" s="396">
        <v>-3</v>
      </c>
      <c r="I37" s="396">
        <v>0</v>
      </c>
      <c r="J37" s="396"/>
    </row>
    <row r="38" spans="1:10">
      <c r="A38" s="195">
        <v>28</v>
      </c>
      <c r="B38" s="195" t="s">
        <v>241</v>
      </c>
      <c r="C38" s="396">
        <v>59</v>
      </c>
      <c r="D38" s="396">
        <v>13</v>
      </c>
      <c r="E38" s="396">
        <v>61</v>
      </c>
      <c r="F38" s="396">
        <v>13</v>
      </c>
      <c r="G38" s="396">
        <v>-2</v>
      </c>
      <c r="H38" s="396">
        <v>0</v>
      </c>
      <c r="I38" s="396">
        <v>-2</v>
      </c>
      <c r="J38" s="396"/>
    </row>
    <row r="39" spans="1:10">
      <c r="A39" s="195">
        <v>38</v>
      </c>
      <c r="B39" s="195" t="s">
        <v>211</v>
      </c>
      <c r="C39" s="396">
        <v>159</v>
      </c>
      <c r="D39" s="396">
        <v>115</v>
      </c>
      <c r="E39" s="396">
        <v>161</v>
      </c>
      <c r="F39" s="396">
        <v>117</v>
      </c>
      <c r="G39" s="396">
        <v>-2</v>
      </c>
      <c r="H39" s="396">
        <v>-2</v>
      </c>
      <c r="I39" s="396">
        <v>0</v>
      </c>
      <c r="J39" s="396"/>
    </row>
    <row r="40" spans="1:10">
      <c r="A40" s="195">
        <v>45</v>
      </c>
      <c r="B40" s="195" t="s">
        <v>212</v>
      </c>
      <c r="C40" s="396">
        <v>594</v>
      </c>
      <c r="D40" s="396">
        <v>588</v>
      </c>
      <c r="E40" s="396">
        <v>596</v>
      </c>
      <c r="F40" s="396">
        <v>590</v>
      </c>
      <c r="G40" s="396">
        <v>-2</v>
      </c>
      <c r="H40" s="396">
        <v>-2</v>
      </c>
      <c r="I40" s="396">
        <v>0</v>
      </c>
      <c r="J40" s="396"/>
    </row>
    <row r="41" spans="1:10">
      <c r="A41" s="195">
        <v>76</v>
      </c>
      <c r="B41" s="195" t="s">
        <v>219</v>
      </c>
      <c r="C41" s="396">
        <v>102</v>
      </c>
      <c r="D41" s="396">
        <v>91</v>
      </c>
      <c r="E41" s="396">
        <v>104</v>
      </c>
      <c r="F41" s="396">
        <v>91</v>
      </c>
      <c r="G41" s="396">
        <v>-2</v>
      </c>
      <c r="H41" s="396">
        <v>0</v>
      </c>
      <c r="I41" s="396">
        <v>-2</v>
      </c>
      <c r="J41" s="396"/>
    </row>
    <row r="42" spans="1:10">
      <c r="A42" s="195">
        <v>78</v>
      </c>
      <c r="B42" s="195" t="s">
        <v>193</v>
      </c>
      <c r="C42" s="396">
        <v>4028</v>
      </c>
      <c r="D42" s="396">
        <v>3905</v>
      </c>
      <c r="E42" s="396">
        <v>4030</v>
      </c>
      <c r="F42" s="396">
        <v>3927</v>
      </c>
      <c r="G42" s="396">
        <v>-2</v>
      </c>
      <c r="H42" s="396">
        <v>-22</v>
      </c>
      <c r="I42" s="396">
        <v>20</v>
      </c>
      <c r="J42" s="396"/>
    </row>
    <row r="43" spans="1:10">
      <c r="A43" s="195">
        <v>87</v>
      </c>
      <c r="B43" s="195" t="s">
        <v>245</v>
      </c>
      <c r="C43" s="396">
        <v>677</v>
      </c>
      <c r="D43" s="396">
        <v>648</v>
      </c>
      <c r="E43" s="396">
        <v>679</v>
      </c>
      <c r="F43" s="396">
        <v>653</v>
      </c>
      <c r="G43" s="396">
        <v>-2</v>
      </c>
      <c r="H43" s="396">
        <v>-5</v>
      </c>
      <c r="I43" s="396">
        <v>3</v>
      </c>
      <c r="J43" s="396"/>
    </row>
    <row r="44" spans="1:10">
      <c r="A44" s="195">
        <v>11</v>
      </c>
      <c r="B44" s="195" t="s">
        <v>237</v>
      </c>
      <c r="C44" s="396">
        <v>27</v>
      </c>
      <c r="D44" s="396">
        <v>27</v>
      </c>
      <c r="E44" s="396">
        <v>28</v>
      </c>
      <c r="F44" s="396">
        <v>28</v>
      </c>
      <c r="G44" s="396">
        <v>-1</v>
      </c>
      <c r="H44" s="396">
        <v>-1</v>
      </c>
      <c r="I44" s="396">
        <v>0</v>
      </c>
      <c r="J44" s="396"/>
    </row>
    <row r="45" spans="1:10">
      <c r="A45" s="195">
        <v>75</v>
      </c>
      <c r="B45" s="195" t="s">
        <v>234</v>
      </c>
      <c r="C45" s="396">
        <v>29</v>
      </c>
      <c r="D45" s="396">
        <v>29</v>
      </c>
      <c r="E45" s="396">
        <v>30</v>
      </c>
      <c r="F45" s="396">
        <v>30</v>
      </c>
      <c r="G45" s="396">
        <v>-1</v>
      </c>
      <c r="H45" s="396">
        <v>-1</v>
      </c>
      <c r="I45" s="396">
        <v>0</v>
      </c>
      <c r="J45" s="396"/>
    </row>
    <row r="46" spans="1:10">
      <c r="A46" s="195">
        <v>92</v>
      </c>
      <c r="B46" s="195" t="s">
        <v>175</v>
      </c>
      <c r="C46" s="396">
        <v>590</v>
      </c>
      <c r="D46" s="396">
        <v>263</v>
      </c>
      <c r="E46" s="396">
        <v>591</v>
      </c>
      <c r="F46" s="396">
        <v>252</v>
      </c>
      <c r="G46" s="396">
        <v>-1</v>
      </c>
      <c r="H46" s="396">
        <v>11</v>
      </c>
      <c r="I46" s="396">
        <v>-12</v>
      </c>
      <c r="J46" s="396"/>
    </row>
    <row r="47" spans="1:10">
      <c r="A47" s="195">
        <v>1</v>
      </c>
      <c r="B47" s="195" t="s">
        <v>186</v>
      </c>
      <c r="C47" s="396">
        <v>4973</v>
      </c>
      <c r="D47" s="396">
        <v>4447</v>
      </c>
      <c r="E47" s="396">
        <v>4973</v>
      </c>
      <c r="F47" s="396">
        <v>4457</v>
      </c>
      <c r="G47" s="396">
        <v>0</v>
      </c>
      <c r="H47" s="396">
        <v>-10</v>
      </c>
      <c r="I47" s="396">
        <v>10</v>
      </c>
      <c r="J47" s="396"/>
    </row>
    <row r="48" spans="1:10">
      <c r="A48" s="195">
        <v>34</v>
      </c>
      <c r="B48" s="195" t="s">
        <v>249</v>
      </c>
      <c r="C48" s="396">
        <v>8</v>
      </c>
      <c r="D48" s="396">
        <v>8</v>
      </c>
      <c r="E48" s="396">
        <v>8</v>
      </c>
      <c r="F48" s="396">
        <v>8</v>
      </c>
      <c r="G48" s="396">
        <v>0</v>
      </c>
      <c r="H48" s="396">
        <v>0</v>
      </c>
      <c r="I48" s="396">
        <v>0</v>
      </c>
      <c r="J48" s="396"/>
    </row>
    <row r="49" spans="1:10">
      <c r="A49" s="195">
        <v>49</v>
      </c>
      <c r="B49" s="195" t="s">
        <v>247</v>
      </c>
      <c r="C49" s="396">
        <v>64</v>
      </c>
      <c r="D49" s="396">
        <v>62</v>
      </c>
      <c r="E49" s="396">
        <v>64</v>
      </c>
      <c r="F49" s="396">
        <v>62</v>
      </c>
      <c r="G49" s="396">
        <v>0</v>
      </c>
      <c r="H49" s="396">
        <v>0</v>
      </c>
      <c r="I49" s="396">
        <v>0</v>
      </c>
      <c r="J49" s="396"/>
    </row>
    <row r="50" spans="1:10">
      <c r="A50" s="195">
        <v>56</v>
      </c>
      <c r="B50" s="195" t="s">
        <v>225</v>
      </c>
      <c r="C50" s="396">
        <v>0</v>
      </c>
      <c r="D50" s="396">
        <v>0</v>
      </c>
      <c r="E50" s="396">
        <v>0</v>
      </c>
      <c r="F50" s="396">
        <v>0</v>
      </c>
      <c r="G50" s="396">
        <v>0</v>
      </c>
      <c r="H50" s="396">
        <v>0</v>
      </c>
      <c r="I50" s="396">
        <v>0</v>
      </c>
      <c r="J50" s="396"/>
    </row>
    <row r="51" spans="1:10">
      <c r="A51" s="195">
        <v>60</v>
      </c>
      <c r="B51" s="195" t="s">
        <v>227</v>
      </c>
      <c r="C51" s="396">
        <v>13</v>
      </c>
      <c r="D51" s="396">
        <v>12</v>
      </c>
      <c r="E51" s="396">
        <v>13</v>
      </c>
      <c r="F51" s="396">
        <v>12</v>
      </c>
      <c r="G51" s="396">
        <v>0</v>
      </c>
      <c r="H51" s="396">
        <v>0</v>
      </c>
      <c r="I51" s="396">
        <v>0</v>
      </c>
      <c r="J51" s="396"/>
    </row>
    <row r="52" spans="1:10">
      <c r="A52" s="195">
        <v>69</v>
      </c>
      <c r="B52" s="195" t="s">
        <v>231</v>
      </c>
      <c r="C52" s="396">
        <v>12</v>
      </c>
      <c r="D52" s="396">
        <v>10</v>
      </c>
      <c r="E52" s="396">
        <v>12</v>
      </c>
      <c r="F52" s="396">
        <v>10</v>
      </c>
      <c r="G52" s="396">
        <v>0</v>
      </c>
      <c r="H52" s="396">
        <v>0</v>
      </c>
      <c r="I52" s="396">
        <v>0</v>
      </c>
      <c r="J52" s="396"/>
    </row>
    <row r="53" spans="1:10">
      <c r="A53" s="195">
        <v>72</v>
      </c>
      <c r="B53" s="195" t="s">
        <v>243</v>
      </c>
      <c r="C53" s="396">
        <v>73</v>
      </c>
      <c r="D53" s="396">
        <v>69</v>
      </c>
      <c r="E53" s="396">
        <v>73</v>
      </c>
      <c r="F53" s="396">
        <v>69</v>
      </c>
      <c r="G53" s="396">
        <v>0</v>
      </c>
      <c r="H53" s="396">
        <v>0</v>
      </c>
      <c r="I53" s="396">
        <v>0</v>
      </c>
      <c r="J53" s="396"/>
    </row>
    <row r="54" spans="1:10">
      <c r="A54" s="195">
        <v>81</v>
      </c>
      <c r="B54" s="195" t="s">
        <v>235</v>
      </c>
      <c r="C54" s="396">
        <v>1</v>
      </c>
      <c r="D54" s="396">
        <v>1</v>
      </c>
      <c r="E54" s="396">
        <v>1</v>
      </c>
      <c r="F54" s="396">
        <v>1</v>
      </c>
      <c r="G54" s="396">
        <v>0</v>
      </c>
      <c r="H54" s="396">
        <v>0</v>
      </c>
      <c r="I54" s="396">
        <v>0</v>
      </c>
      <c r="J54" s="396"/>
    </row>
    <row r="55" spans="1:10">
      <c r="A55" s="195">
        <v>104</v>
      </c>
      <c r="B55" s="195" t="s">
        <v>221</v>
      </c>
      <c r="C55" s="396">
        <v>51</v>
      </c>
      <c r="D55" s="396">
        <v>46</v>
      </c>
      <c r="E55" s="396">
        <v>50</v>
      </c>
      <c r="F55" s="396">
        <v>45</v>
      </c>
      <c r="G55" s="396">
        <v>1</v>
      </c>
      <c r="H55" s="396">
        <v>1</v>
      </c>
      <c r="I55" s="396">
        <v>0</v>
      </c>
      <c r="J55" s="396"/>
    </row>
    <row r="56" spans="1:10">
      <c r="A56" s="195">
        <v>20</v>
      </c>
      <c r="B56" s="195" t="s">
        <v>185</v>
      </c>
      <c r="C56" s="396">
        <v>332</v>
      </c>
      <c r="D56" s="396">
        <v>278</v>
      </c>
      <c r="E56" s="396">
        <v>331</v>
      </c>
      <c r="F56" s="396">
        <v>274</v>
      </c>
      <c r="G56" s="396">
        <v>1</v>
      </c>
      <c r="H56" s="396">
        <v>4</v>
      </c>
      <c r="I56" s="396">
        <v>-3</v>
      </c>
      <c r="J56" s="396"/>
    </row>
    <row r="57" spans="1:10">
      <c r="A57" s="195">
        <v>31</v>
      </c>
      <c r="B57" s="195" t="s">
        <v>242</v>
      </c>
      <c r="C57" s="396">
        <v>3</v>
      </c>
      <c r="D57" s="396">
        <v>3</v>
      </c>
      <c r="E57" s="396">
        <v>2</v>
      </c>
      <c r="F57" s="396">
        <v>2</v>
      </c>
      <c r="G57" s="396">
        <v>1</v>
      </c>
      <c r="H57" s="396">
        <v>1</v>
      </c>
      <c r="I57" s="396">
        <v>0</v>
      </c>
      <c r="J57" s="396"/>
    </row>
    <row r="58" spans="1:10">
      <c r="A58" s="195">
        <v>41</v>
      </c>
      <c r="B58" s="195" t="s">
        <v>218</v>
      </c>
      <c r="C58" s="396">
        <v>109</v>
      </c>
      <c r="D58" s="396">
        <v>108</v>
      </c>
      <c r="E58" s="396">
        <v>108</v>
      </c>
      <c r="F58" s="396">
        <v>107</v>
      </c>
      <c r="G58" s="396">
        <v>1</v>
      </c>
      <c r="H58" s="396">
        <v>1</v>
      </c>
      <c r="I58" s="396">
        <v>0</v>
      </c>
      <c r="J58" s="396"/>
    </row>
    <row r="59" spans="1:10">
      <c r="A59" s="195">
        <v>52</v>
      </c>
      <c r="B59" s="195" t="s">
        <v>204</v>
      </c>
      <c r="C59" s="396">
        <v>92</v>
      </c>
      <c r="D59" s="396">
        <v>90</v>
      </c>
      <c r="E59" s="396">
        <v>91</v>
      </c>
      <c r="F59" s="396">
        <v>89</v>
      </c>
      <c r="G59" s="396">
        <v>1</v>
      </c>
      <c r="H59" s="396">
        <v>1</v>
      </c>
      <c r="I59" s="396">
        <v>0</v>
      </c>
      <c r="J59" s="396"/>
    </row>
    <row r="60" spans="1:10">
      <c r="A60" s="195">
        <v>62</v>
      </c>
      <c r="B60" s="195" t="s">
        <v>229</v>
      </c>
      <c r="C60" s="396">
        <v>24</v>
      </c>
      <c r="D60" s="396">
        <v>23</v>
      </c>
      <c r="E60" s="396">
        <v>23</v>
      </c>
      <c r="F60" s="396">
        <v>22</v>
      </c>
      <c r="G60" s="396">
        <v>1</v>
      </c>
      <c r="H60" s="396">
        <v>1</v>
      </c>
      <c r="I60" s="396">
        <v>0</v>
      </c>
      <c r="J60" s="396"/>
    </row>
    <row r="61" spans="1:10">
      <c r="A61" s="195">
        <v>115</v>
      </c>
      <c r="B61" s="195" t="s">
        <v>215</v>
      </c>
      <c r="C61" s="396">
        <v>42</v>
      </c>
      <c r="D61" s="396">
        <v>42</v>
      </c>
      <c r="E61" s="396">
        <v>40</v>
      </c>
      <c r="F61" s="396">
        <v>40</v>
      </c>
      <c r="G61" s="396">
        <v>2</v>
      </c>
      <c r="H61" s="396">
        <v>2</v>
      </c>
      <c r="I61" s="396">
        <v>0</v>
      </c>
      <c r="J61" s="396"/>
    </row>
    <row r="62" spans="1:10">
      <c r="A62" s="195">
        <v>12</v>
      </c>
      <c r="B62" s="195" t="s">
        <v>223</v>
      </c>
      <c r="C62" s="396">
        <v>100</v>
      </c>
      <c r="D62" s="396">
        <v>82</v>
      </c>
      <c r="E62" s="396">
        <v>98</v>
      </c>
      <c r="F62" s="396">
        <v>80</v>
      </c>
      <c r="G62" s="396">
        <v>2</v>
      </c>
      <c r="H62" s="396">
        <v>2</v>
      </c>
      <c r="I62" s="396">
        <v>0</v>
      </c>
      <c r="J62" s="396"/>
    </row>
    <row r="63" spans="1:10">
      <c r="A63" s="195">
        <v>122</v>
      </c>
      <c r="B63" s="195" t="s">
        <v>202</v>
      </c>
      <c r="C63" s="396">
        <v>51</v>
      </c>
      <c r="D63" s="396">
        <v>50</v>
      </c>
      <c r="E63" s="396">
        <v>49</v>
      </c>
      <c r="F63" s="396">
        <v>48</v>
      </c>
      <c r="G63" s="396">
        <v>2</v>
      </c>
      <c r="H63" s="396">
        <v>2</v>
      </c>
      <c r="I63" s="396">
        <v>0</v>
      </c>
      <c r="J63" s="396"/>
    </row>
    <row r="64" spans="1:10">
      <c r="A64" s="195">
        <v>68</v>
      </c>
      <c r="B64" s="195" t="s">
        <v>230</v>
      </c>
      <c r="C64" s="396">
        <v>130</v>
      </c>
      <c r="D64" s="396">
        <v>118</v>
      </c>
      <c r="E64" s="396">
        <v>128</v>
      </c>
      <c r="F64" s="396">
        <v>116</v>
      </c>
      <c r="G64" s="396">
        <v>2</v>
      </c>
      <c r="H64" s="396">
        <v>2</v>
      </c>
      <c r="I64" s="396">
        <v>0</v>
      </c>
      <c r="J64" s="396"/>
    </row>
    <row r="65" spans="1:10">
      <c r="A65" s="195">
        <v>111</v>
      </c>
      <c r="B65" s="195" t="s">
        <v>269</v>
      </c>
      <c r="C65" s="396">
        <v>2147</v>
      </c>
      <c r="D65" s="396">
        <v>2132</v>
      </c>
      <c r="E65" s="396">
        <v>2144</v>
      </c>
      <c r="F65" s="396">
        <v>2129</v>
      </c>
      <c r="G65" s="396">
        <v>3</v>
      </c>
      <c r="H65" s="396">
        <v>3</v>
      </c>
      <c r="I65" s="396">
        <v>0</v>
      </c>
      <c r="J65" s="396"/>
    </row>
    <row r="66" spans="1:10">
      <c r="A66" s="195">
        <v>80</v>
      </c>
      <c r="B66" s="195" t="s">
        <v>195</v>
      </c>
      <c r="C66" s="396">
        <v>151</v>
      </c>
      <c r="D66" s="396">
        <v>134</v>
      </c>
      <c r="E66" s="396">
        <v>148</v>
      </c>
      <c r="F66" s="396">
        <v>132</v>
      </c>
      <c r="G66" s="396">
        <v>3</v>
      </c>
      <c r="H66" s="396">
        <v>2</v>
      </c>
      <c r="I66" s="396">
        <v>1</v>
      </c>
      <c r="J66" s="396"/>
    </row>
    <row r="67" spans="1:10">
      <c r="A67" s="195">
        <v>84</v>
      </c>
      <c r="B67" s="195" t="s">
        <v>251</v>
      </c>
      <c r="C67" s="396">
        <v>408</v>
      </c>
      <c r="D67" s="396">
        <v>377</v>
      </c>
      <c r="E67" s="396">
        <v>405</v>
      </c>
      <c r="F67" s="396">
        <v>373</v>
      </c>
      <c r="G67" s="396">
        <v>3</v>
      </c>
      <c r="H67" s="396">
        <v>4</v>
      </c>
      <c r="I67" s="396">
        <v>-1</v>
      </c>
      <c r="J67" s="396"/>
    </row>
    <row r="68" spans="1:10">
      <c r="A68" s="195">
        <v>90</v>
      </c>
      <c r="B68" s="195" t="s">
        <v>220</v>
      </c>
      <c r="C68" s="396">
        <v>114</v>
      </c>
      <c r="D68" s="396">
        <v>102</v>
      </c>
      <c r="E68" s="396">
        <v>111</v>
      </c>
      <c r="F68" s="396">
        <v>96</v>
      </c>
      <c r="G68" s="396">
        <v>3</v>
      </c>
      <c r="H68" s="396">
        <v>6</v>
      </c>
      <c r="I68" s="396">
        <v>-3</v>
      </c>
      <c r="J68" s="396"/>
    </row>
    <row r="69" spans="1:10">
      <c r="A69" s="195">
        <v>102</v>
      </c>
      <c r="B69" s="195" t="s">
        <v>248</v>
      </c>
      <c r="C69" s="396">
        <v>930</v>
      </c>
      <c r="D69" s="396">
        <v>432</v>
      </c>
      <c r="E69" s="396">
        <v>926</v>
      </c>
      <c r="F69" s="396">
        <v>429</v>
      </c>
      <c r="G69" s="396">
        <v>4</v>
      </c>
      <c r="H69" s="396">
        <v>3</v>
      </c>
      <c r="I69" s="396">
        <v>1</v>
      </c>
      <c r="J69" s="396"/>
    </row>
    <row r="70" spans="1:10">
      <c r="A70" s="195">
        <v>27</v>
      </c>
      <c r="B70" s="195" t="s">
        <v>259</v>
      </c>
      <c r="C70" s="396">
        <v>47</v>
      </c>
      <c r="D70" s="396">
        <v>46</v>
      </c>
      <c r="E70" s="396">
        <v>43</v>
      </c>
      <c r="F70" s="396">
        <v>42</v>
      </c>
      <c r="G70" s="396">
        <v>4</v>
      </c>
      <c r="H70" s="396">
        <v>4</v>
      </c>
      <c r="I70" s="396">
        <v>0</v>
      </c>
      <c r="J70" s="396"/>
    </row>
    <row r="71" spans="1:10">
      <c r="A71" s="195">
        <v>4</v>
      </c>
      <c r="B71" s="195" t="s">
        <v>208</v>
      </c>
      <c r="C71" s="396">
        <v>89</v>
      </c>
      <c r="D71" s="396">
        <v>75</v>
      </c>
      <c r="E71" s="396">
        <v>85</v>
      </c>
      <c r="F71" s="396">
        <v>75</v>
      </c>
      <c r="G71" s="396">
        <v>4</v>
      </c>
      <c r="H71" s="396">
        <v>0</v>
      </c>
      <c r="I71" s="396">
        <v>4</v>
      </c>
      <c r="J71" s="396"/>
    </row>
    <row r="72" spans="1:10">
      <c r="A72" s="195">
        <v>57</v>
      </c>
      <c r="B72" s="195" t="s">
        <v>226</v>
      </c>
      <c r="C72" s="396">
        <v>126</v>
      </c>
      <c r="D72" s="396">
        <v>117</v>
      </c>
      <c r="E72" s="396">
        <v>122</v>
      </c>
      <c r="F72" s="396">
        <v>114</v>
      </c>
      <c r="G72" s="396">
        <v>4</v>
      </c>
      <c r="H72" s="396">
        <v>3</v>
      </c>
      <c r="I72" s="396">
        <v>1</v>
      </c>
      <c r="J72" s="396"/>
    </row>
    <row r="73" spans="1:10">
      <c r="A73" s="195">
        <v>71</v>
      </c>
      <c r="B73" s="195" t="s">
        <v>232</v>
      </c>
      <c r="C73" s="396">
        <v>49</v>
      </c>
      <c r="D73" s="396">
        <v>32</v>
      </c>
      <c r="E73" s="396">
        <v>45</v>
      </c>
      <c r="F73" s="396">
        <v>31</v>
      </c>
      <c r="G73" s="396">
        <v>4</v>
      </c>
      <c r="H73" s="396">
        <v>1</v>
      </c>
      <c r="I73" s="396">
        <v>3</v>
      </c>
      <c r="J73" s="396"/>
    </row>
    <row r="74" spans="1:10">
      <c r="A74" s="195">
        <v>125</v>
      </c>
      <c r="B74" s="195" t="s">
        <v>205</v>
      </c>
      <c r="C74" s="396">
        <v>922</v>
      </c>
      <c r="D74" s="396">
        <v>850</v>
      </c>
      <c r="E74" s="396">
        <v>917</v>
      </c>
      <c r="F74" s="396">
        <v>861</v>
      </c>
      <c r="G74" s="396">
        <v>5</v>
      </c>
      <c r="H74" s="396">
        <v>-11</v>
      </c>
      <c r="I74" s="396">
        <v>16</v>
      </c>
      <c r="J74" s="396"/>
    </row>
    <row r="75" spans="1:10">
      <c r="A75" s="195">
        <v>36</v>
      </c>
      <c r="B75" s="195" t="s">
        <v>207</v>
      </c>
      <c r="C75" s="396">
        <v>716</v>
      </c>
      <c r="D75" s="396">
        <v>660</v>
      </c>
      <c r="E75" s="396">
        <v>711</v>
      </c>
      <c r="F75" s="396">
        <v>655</v>
      </c>
      <c r="G75" s="396">
        <v>5</v>
      </c>
      <c r="H75" s="396">
        <v>5</v>
      </c>
      <c r="I75" s="396">
        <v>0</v>
      </c>
      <c r="J75" s="396"/>
    </row>
    <row r="76" spans="1:10">
      <c r="A76" s="195">
        <v>91</v>
      </c>
      <c r="B76" s="195" t="s">
        <v>190</v>
      </c>
      <c r="C76" s="396">
        <v>1450</v>
      </c>
      <c r="D76" s="396">
        <v>1370</v>
      </c>
      <c r="E76" s="396">
        <v>1444</v>
      </c>
      <c r="F76" s="396">
        <v>1363</v>
      </c>
      <c r="G76" s="396">
        <v>6</v>
      </c>
      <c r="H76" s="396">
        <v>7</v>
      </c>
      <c r="I76" s="396">
        <v>-1</v>
      </c>
      <c r="J76" s="396"/>
    </row>
    <row r="77" spans="1:10">
      <c r="A77" s="195">
        <v>19</v>
      </c>
      <c r="B77" s="195" t="s">
        <v>272</v>
      </c>
      <c r="C77" s="396">
        <v>690</v>
      </c>
      <c r="D77" s="396">
        <v>487</v>
      </c>
      <c r="E77" s="396">
        <v>683</v>
      </c>
      <c r="F77" s="396">
        <v>500</v>
      </c>
      <c r="G77" s="396">
        <v>7</v>
      </c>
      <c r="H77" s="396">
        <v>-13</v>
      </c>
      <c r="I77" s="396">
        <v>20</v>
      </c>
      <c r="J77" s="396"/>
    </row>
    <row r="78" spans="1:10">
      <c r="A78" s="195">
        <v>7</v>
      </c>
      <c r="B78" s="195" t="s">
        <v>253</v>
      </c>
      <c r="C78" s="396">
        <v>202</v>
      </c>
      <c r="D78" s="396">
        <v>151</v>
      </c>
      <c r="E78" s="396">
        <v>195</v>
      </c>
      <c r="F78" s="396">
        <v>152</v>
      </c>
      <c r="G78" s="396">
        <v>7</v>
      </c>
      <c r="H78" s="396">
        <v>-1</v>
      </c>
      <c r="I78" s="396">
        <v>8</v>
      </c>
      <c r="J78" s="396"/>
    </row>
    <row r="79" spans="1:10">
      <c r="A79" s="195">
        <v>95</v>
      </c>
      <c r="B79" s="195" t="s">
        <v>173</v>
      </c>
      <c r="C79" s="396">
        <v>586</v>
      </c>
      <c r="D79" s="396">
        <v>396</v>
      </c>
      <c r="E79" s="396">
        <v>579</v>
      </c>
      <c r="F79" s="396">
        <v>390</v>
      </c>
      <c r="G79" s="396">
        <v>7</v>
      </c>
      <c r="H79" s="396">
        <v>6</v>
      </c>
      <c r="I79" s="396">
        <v>1</v>
      </c>
      <c r="J79" s="396"/>
    </row>
    <row r="80" spans="1:10">
      <c r="A80" s="195">
        <v>17</v>
      </c>
      <c r="B80" s="195" t="s">
        <v>216</v>
      </c>
      <c r="C80" s="396">
        <v>360</v>
      </c>
      <c r="D80" s="396">
        <v>317</v>
      </c>
      <c r="E80" s="396">
        <v>352</v>
      </c>
      <c r="F80" s="396">
        <v>321</v>
      </c>
      <c r="G80" s="396">
        <v>8</v>
      </c>
      <c r="H80" s="396">
        <v>-4</v>
      </c>
      <c r="I80" s="396">
        <v>12</v>
      </c>
      <c r="J80" s="396"/>
    </row>
    <row r="81" spans="1:10">
      <c r="A81" s="195">
        <v>51</v>
      </c>
      <c r="B81" s="195" t="s">
        <v>178</v>
      </c>
      <c r="C81" s="396">
        <v>1343</v>
      </c>
      <c r="D81" s="396">
        <v>1312</v>
      </c>
      <c r="E81" s="396">
        <v>1335</v>
      </c>
      <c r="F81" s="396">
        <v>1305</v>
      </c>
      <c r="G81" s="396">
        <v>8</v>
      </c>
      <c r="H81" s="396">
        <v>7</v>
      </c>
      <c r="I81" s="396">
        <v>1</v>
      </c>
      <c r="J81" s="396"/>
    </row>
    <row r="82" spans="1:10">
      <c r="A82" s="195">
        <v>24</v>
      </c>
      <c r="B82" s="195" t="s">
        <v>177</v>
      </c>
      <c r="C82" s="396">
        <v>2437</v>
      </c>
      <c r="D82" s="396">
        <v>2329</v>
      </c>
      <c r="E82" s="396">
        <v>2427</v>
      </c>
      <c r="F82" s="396">
        <v>2320</v>
      </c>
      <c r="G82" s="396">
        <v>10</v>
      </c>
      <c r="H82" s="396">
        <v>9</v>
      </c>
      <c r="I82" s="396">
        <v>1</v>
      </c>
      <c r="J82" s="396"/>
    </row>
    <row r="83" spans="1:10">
      <c r="A83" s="195">
        <v>32</v>
      </c>
      <c r="B83" s="195" t="s">
        <v>197</v>
      </c>
      <c r="C83" s="396">
        <v>165</v>
      </c>
      <c r="D83" s="396">
        <v>134</v>
      </c>
      <c r="E83" s="396">
        <v>155</v>
      </c>
      <c r="F83" s="396">
        <v>133</v>
      </c>
      <c r="G83" s="396">
        <v>10</v>
      </c>
      <c r="H83" s="396">
        <v>1</v>
      </c>
      <c r="I83" s="396">
        <v>9</v>
      </c>
      <c r="J83" s="396"/>
    </row>
    <row r="84" spans="1:10">
      <c r="A84" s="195">
        <v>58</v>
      </c>
      <c r="B84" s="195" t="s">
        <v>244</v>
      </c>
      <c r="C84" s="396">
        <v>619</v>
      </c>
      <c r="D84" s="396">
        <v>541</v>
      </c>
      <c r="E84" s="396">
        <v>608</v>
      </c>
      <c r="F84" s="396">
        <v>536</v>
      </c>
      <c r="G84" s="396">
        <v>11</v>
      </c>
      <c r="H84" s="396">
        <v>5</v>
      </c>
      <c r="I84" s="396">
        <v>6</v>
      </c>
      <c r="J84" s="396"/>
    </row>
    <row r="85" spans="1:10">
      <c r="A85" s="195">
        <v>59</v>
      </c>
      <c r="B85" s="195" t="s">
        <v>252</v>
      </c>
      <c r="C85" s="396">
        <v>1098</v>
      </c>
      <c r="D85" s="396">
        <v>906</v>
      </c>
      <c r="E85" s="396">
        <v>1086</v>
      </c>
      <c r="F85" s="396">
        <v>898</v>
      </c>
      <c r="G85" s="396">
        <v>12</v>
      </c>
      <c r="H85" s="396">
        <v>8</v>
      </c>
      <c r="I85" s="396">
        <v>4</v>
      </c>
      <c r="J85" s="396"/>
    </row>
    <row r="86" spans="1:10">
      <c r="A86" s="195">
        <v>64</v>
      </c>
      <c r="B86" s="195" t="s">
        <v>257</v>
      </c>
      <c r="C86" s="396">
        <v>550</v>
      </c>
      <c r="D86" s="396">
        <v>446</v>
      </c>
      <c r="E86" s="396">
        <v>538</v>
      </c>
      <c r="F86" s="396">
        <v>439</v>
      </c>
      <c r="G86" s="396">
        <v>12</v>
      </c>
      <c r="H86" s="396">
        <v>7</v>
      </c>
      <c r="I86" s="396">
        <v>5</v>
      </c>
      <c r="J86" s="396"/>
    </row>
    <row r="87" spans="1:10">
      <c r="A87" s="195">
        <v>74</v>
      </c>
      <c r="B87" s="195" t="s">
        <v>233</v>
      </c>
      <c r="C87" s="396">
        <v>953</v>
      </c>
      <c r="D87" s="396">
        <v>813</v>
      </c>
      <c r="E87" s="396">
        <v>941</v>
      </c>
      <c r="F87" s="396">
        <v>817</v>
      </c>
      <c r="G87" s="396">
        <v>12</v>
      </c>
      <c r="H87" s="396">
        <v>-4</v>
      </c>
      <c r="I87" s="396">
        <v>16</v>
      </c>
      <c r="J87" s="396"/>
    </row>
    <row r="88" spans="1:10">
      <c r="A88" s="195">
        <v>103</v>
      </c>
      <c r="B88" s="195" t="s">
        <v>201</v>
      </c>
      <c r="C88" s="396">
        <v>399</v>
      </c>
      <c r="D88" s="396">
        <v>364</v>
      </c>
      <c r="E88" s="396">
        <v>386</v>
      </c>
      <c r="F88" s="396">
        <v>358</v>
      </c>
      <c r="G88" s="396">
        <v>13</v>
      </c>
      <c r="H88" s="396">
        <v>6</v>
      </c>
      <c r="I88" s="396">
        <v>7</v>
      </c>
      <c r="J88" s="396"/>
    </row>
    <row r="89" spans="1:10">
      <c r="A89" s="195">
        <v>114</v>
      </c>
      <c r="B89" s="195" t="s">
        <v>262</v>
      </c>
      <c r="C89" s="396">
        <v>1044</v>
      </c>
      <c r="D89" s="396">
        <v>906</v>
      </c>
      <c r="E89" s="396">
        <v>1031</v>
      </c>
      <c r="F89" s="396">
        <v>903</v>
      </c>
      <c r="G89" s="396">
        <v>13</v>
      </c>
      <c r="H89" s="396">
        <v>3</v>
      </c>
      <c r="I89" s="396">
        <v>10</v>
      </c>
      <c r="J89" s="396"/>
    </row>
    <row r="90" spans="1:10">
      <c r="A90" s="195">
        <v>25</v>
      </c>
      <c r="B90" s="195" t="s">
        <v>240</v>
      </c>
      <c r="C90" s="396">
        <v>627</v>
      </c>
      <c r="D90" s="396">
        <v>592</v>
      </c>
      <c r="E90" s="396">
        <v>614</v>
      </c>
      <c r="F90" s="396">
        <v>580</v>
      </c>
      <c r="G90" s="396">
        <v>13</v>
      </c>
      <c r="H90" s="396">
        <v>12</v>
      </c>
      <c r="I90" s="396">
        <v>1</v>
      </c>
      <c r="J90" s="396"/>
    </row>
    <row r="91" spans="1:10">
      <c r="A91" s="195">
        <v>35</v>
      </c>
      <c r="B91" s="195" t="s">
        <v>181</v>
      </c>
      <c r="C91" s="396">
        <v>3450</v>
      </c>
      <c r="D91" s="396">
        <v>3332</v>
      </c>
      <c r="E91" s="396">
        <v>3436</v>
      </c>
      <c r="F91" s="396">
        <v>3316</v>
      </c>
      <c r="G91" s="396">
        <v>14</v>
      </c>
      <c r="H91" s="396">
        <v>16</v>
      </c>
      <c r="I91" s="396">
        <v>-2</v>
      </c>
      <c r="J91" s="396"/>
    </row>
    <row r="92" spans="1:10">
      <c r="A92" s="195">
        <v>109</v>
      </c>
      <c r="B92" s="195" t="s">
        <v>196</v>
      </c>
      <c r="C92" s="396">
        <v>1524</v>
      </c>
      <c r="D92" s="396">
        <v>1489</v>
      </c>
      <c r="E92" s="396">
        <v>1508</v>
      </c>
      <c r="F92" s="396">
        <v>1476</v>
      </c>
      <c r="G92" s="396">
        <v>16</v>
      </c>
      <c r="H92" s="396">
        <v>13</v>
      </c>
      <c r="I92" s="396">
        <v>3</v>
      </c>
      <c r="J92" s="396"/>
    </row>
    <row r="93" spans="1:10">
      <c r="A93" s="195">
        <v>116</v>
      </c>
      <c r="B93" s="195" t="s">
        <v>189</v>
      </c>
      <c r="C93" s="396">
        <v>663</v>
      </c>
      <c r="D93" s="396">
        <v>638</v>
      </c>
      <c r="E93" s="396">
        <v>646</v>
      </c>
      <c r="F93" s="396">
        <v>625</v>
      </c>
      <c r="G93" s="396">
        <v>17</v>
      </c>
      <c r="H93" s="396">
        <v>13</v>
      </c>
      <c r="I93" s="396">
        <v>4</v>
      </c>
      <c r="J93" s="396"/>
    </row>
    <row r="94" spans="1:10">
      <c r="A94" s="195">
        <v>47</v>
      </c>
      <c r="B94" s="195" t="s">
        <v>191</v>
      </c>
      <c r="C94" s="396">
        <v>1386</v>
      </c>
      <c r="D94" s="396">
        <v>1341</v>
      </c>
      <c r="E94" s="396">
        <v>1368</v>
      </c>
      <c r="F94" s="396">
        <v>1323</v>
      </c>
      <c r="G94" s="396">
        <v>18</v>
      </c>
      <c r="H94" s="396">
        <v>18</v>
      </c>
      <c r="I94" s="396">
        <v>0</v>
      </c>
      <c r="J94" s="396"/>
    </row>
    <row r="95" spans="1:10">
      <c r="A95" s="195">
        <v>118</v>
      </c>
      <c r="B95" s="195" t="s">
        <v>254</v>
      </c>
      <c r="C95" s="396">
        <v>524</v>
      </c>
      <c r="D95" s="396">
        <v>490</v>
      </c>
      <c r="E95" s="396">
        <v>504</v>
      </c>
      <c r="F95" s="396">
        <v>494</v>
      </c>
      <c r="G95" s="396">
        <v>20</v>
      </c>
      <c r="H95" s="396">
        <v>-4</v>
      </c>
      <c r="I95" s="396">
        <v>24</v>
      </c>
      <c r="J95" s="396"/>
    </row>
    <row r="96" spans="1:10">
      <c r="A96" s="195">
        <v>48</v>
      </c>
      <c r="B96" s="195" t="s">
        <v>264</v>
      </c>
      <c r="C96" s="396">
        <v>1971</v>
      </c>
      <c r="D96" s="396">
        <v>1923</v>
      </c>
      <c r="E96" s="396">
        <v>1951</v>
      </c>
      <c r="F96" s="396">
        <v>1908</v>
      </c>
      <c r="G96" s="396">
        <v>20</v>
      </c>
      <c r="H96" s="396">
        <v>15</v>
      </c>
      <c r="I96" s="396">
        <v>5</v>
      </c>
      <c r="J96" s="396"/>
    </row>
    <row r="97" spans="1:10">
      <c r="A97" s="195">
        <v>106</v>
      </c>
      <c r="B97" s="195" t="s">
        <v>183</v>
      </c>
      <c r="C97" s="396">
        <v>3663</v>
      </c>
      <c r="D97" s="396">
        <v>1411</v>
      </c>
      <c r="E97" s="396">
        <v>3640</v>
      </c>
      <c r="F97" s="396">
        <v>1422</v>
      </c>
      <c r="G97" s="396">
        <v>23</v>
      </c>
      <c r="H97" s="396">
        <v>-11</v>
      </c>
      <c r="I97" s="396">
        <v>34</v>
      </c>
      <c r="J97" s="396"/>
    </row>
    <row r="98" spans="1:10">
      <c r="A98" s="195">
        <v>37</v>
      </c>
      <c r="B98" s="195" t="s">
        <v>210</v>
      </c>
      <c r="C98" s="396">
        <v>2538</v>
      </c>
      <c r="D98" s="396">
        <v>2115</v>
      </c>
      <c r="E98" s="396">
        <v>2512</v>
      </c>
      <c r="F98" s="396">
        <v>2100</v>
      </c>
      <c r="G98" s="396">
        <v>26</v>
      </c>
      <c r="H98" s="396">
        <v>15</v>
      </c>
      <c r="I98" s="396">
        <v>11</v>
      </c>
      <c r="J98" s="396"/>
    </row>
    <row r="99" spans="1:10">
      <c r="A99" s="195">
        <v>110</v>
      </c>
      <c r="B99" s="195" t="s">
        <v>238</v>
      </c>
      <c r="C99" s="396">
        <v>587</v>
      </c>
      <c r="D99" s="396">
        <v>491</v>
      </c>
      <c r="E99" s="396">
        <v>560</v>
      </c>
      <c r="F99" s="396">
        <v>494</v>
      </c>
      <c r="G99" s="396">
        <v>27</v>
      </c>
      <c r="H99" s="396">
        <v>-3</v>
      </c>
      <c r="I99" s="396">
        <v>30</v>
      </c>
      <c r="J99" s="396"/>
    </row>
    <row r="100" spans="1:10">
      <c r="A100" s="195">
        <v>112</v>
      </c>
      <c r="B100" s="195" t="s">
        <v>261</v>
      </c>
      <c r="C100" s="396">
        <v>502</v>
      </c>
      <c r="D100" s="396">
        <v>483</v>
      </c>
      <c r="E100" s="396">
        <v>473</v>
      </c>
      <c r="F100" s="396">
        <v>463</v>
      </c>
      <c r="G100" s="396">
        <v>29</v>
      </c>
      <c r="H100" s="396">
        <v>20</v>
      </c>
      <c r="I100" s="396">
        <v>9</v>
      </c>
      <c r="J100" s="396"/>
    </row>
    <row r="101" spans="1:10">
      <c r="A101" s="195">
        <v>55</v>
      </c>
      <c r="B101" s="195" t="s">
        <v>256</v>
      </c>
      <c r="C101" s="396">
        <v>1129</v>
      </c>
      <c r="D101" s="396">
        <v>1077</v>
      </c>
      <c r="E101" s="396">
        <v>1097</v>
      </c>
      <c r="F101" s="396">
        <v>1040</v>
      </c>
      <c r="G101" s="396">
        <v>32</v>
      </c>
      <c r="H101" s="396">
        <v>37</v>
      </c>
      <c r="I101" s="396">
        <v>-5</v>
      </c>
      <c r="J101" s="396"/>
    </row>
    <row r="102" spans="1:10">
      <c r="A102" s="195">
        <v>77</v>
      </c>
      <c r="B102" s="195" t="s">
        <v>192</v>
      </c>
      <c r="C102" s="396">
        <v>1155</v>
      </c>
      <c r="D102" s="396">
        <v>965</v>
      </c>
      <c r="E102" s="396">
        <v>1123</v>
      </c>
      <c r="F102" s="396">
        <v>946</v>
      </c>
      <c r="G102" s="396">
        <v>32</v>
      </c>
      <c r="H102" s="396">
        <v>19</v>
      </c>
      <c r="I102" s="396">
        <v>13</v>
      </c>
      <c r="J102" s="396"/>
    </row>
    <row r="103" spans="1:10">
      <c r="A103" s="195">
        <v>53</v>
      </c>
      <c r="B103" s="195" t="s">
        <v>163</v>
      </c>
      <c r="C103" s="396">
        <v>35098</v>
      </c>
      <c r="D103" s="396">
        <v>28109</v>
      </c>
      <c r="E103" s="396">
        <v>35065</v>
      </c>
      <c r="F103" s="396">
        <v>28062</v>
      </c>
      <c r="G103" s="396">
        <v>33</v>
      </c>
      <c r="H103" s="396">
        <v>47</v>
      </c>
      <c r="I103" s="396">
        <v>-14</v>
      </c>
      <c r="J103" s="396"/>
    </row>
    <row r="104" spans="1:10">
      <c r="A104" s="195">
        <v>99</v>
      </c>
      <c r="B104" s="195" t="s">
        <v>268</v>
      </c>
      <c r="C104" s="396">
        <v>997</v>
      </c>
      <c r="D104" s="396">
        <v>424</v>
      </c>
      <c r="E104" s="396">
        <v>962</v>
      </c>
      <c r="F104" s="396">
        <v>429</v>
      </c>
      <c r="G104" s="396">
        <v>35</v>
      </c>
      <c r="H104" s="396">
        <v>-5</v>
      </c>
      <c r="I104" s="396">
        <v>40</v>
      </c>
      <c r="J104" s="396"/>
    </row>
    <row r="105" spans="1:10">
      <c r="A105" s="195">
        <v>30</v>
      </c>
      <c r="B105" s="195" t="s">
        <v>180</v>
      </c>
      <c r="C105" s="396">
        <v>6020</v>
      </c>
      <c r="D105" s="396">
        <v>5061</v>
      </c>
      <c r="E105" s="396">
        <v>5980</v>
      </c>
      <c r="F105" s="396">
        <v>5019</v>
      </c>
      <c r="G105" s="396">
        <v>40</v>
      </c>
      <c r="H105" s="396">
        <v>42</v>
      </c>
      <c r="I105" s="396">
        <v>-2</v>
      </c>
      <c r="J105" s="396"/>
    </row>
    <row r="106" spans="1:10">
      <c r="A106" s="195">
        <v>43</v>
      </c>
      <c r="B106" s="195" t="s">
        <v>171</v>
      </c>
      <c r="C106" s="396">
        <v>2424</v>
      </c>
      <c r="D106" s="396">
        <v>1345</v>
      </c>
      <c r="E106" s="396">
        <v>2384</v>
      </c>
      <c r="F106" s="396">
        <v>1309</v>
      </c>
      <c r="G106" s="396">
        <v>40</v>
      </c>
      <c r="H106" s="396">
        <v>36</v>
      </c>
      <c r="I106" s="396">
        <v>4</v>
      </c>
      <c r="J106" s="396"/>
    </row>
    <row r="107" spans="1:10">
      <c r="A107" s="195">
        <v>89</v>
      </c>
      <c r="B107" s="195" t="s">
        <v>236</v>
      </c>
      <c r="C107" s="396">
        <v>339</v>
      </c>
      <c r="D107" s="396">
        <v>45</v>
      </c>
      <c r="E107" s="396">
        <v>293</v>
      </c>
      <c r="F107" s="396">
        <v>45</v>
      </c>
      <c r="G107" s="396">
        <v>46</v>
      </c>
      <c r="H107" s="396">
        <v>0</v>
      </c>
      <c r="I107" s="396">
        <v>46</v>
      </c>
      <c r="J107" s="396"/>
    </row>
    <row r="108" spans="1:10">
      <c r="A108" s="195">
        <v>46</v>
      </c>
      <c r="B108" s="195" t="s">
        <v>179</v>
      </c>
      <c r="C108" s="396">
        <v>2759</v>
      </c>
      <c r="D108" s="396">
        <v>2709</v>
      </c>
      <c r="E108" s="396">
        <v>2709</v>
      </c>
      <c r="F108" s="396">
        <v>2658</v>
      </c>
      <c r="G108" s="396">
        <v>50</v>
      </c>
      <c r="H108" s="396">
        <v>51</v>
      </c>
      <c r="I108" s="396">
        <v>-1</v>
      </c>
      <c r="J108" s="396"/>
    </row>
    <row r="109" spans="1:10">
      <c r="A109" s="195">
        <v>63</v>
      </c>
      <c r="B109" s="195" t="s">
        <v>159</v>
      </c>
      <c r="C109" s="396">
        <v>21530</v>
      </c>
      <c r="D109" s="396">
        <v>20173</v>
      </c>
      <c r="E109" s="396">
        <v>21476</v>
      </c>
      <c r="F109" s="396">
        <v>20172</v>
      </c>
      <c r="G109" s="396">
        <v>54</v>
      </c>
      <c r="H109" s="396">
        <v>1</v>
      </c>
      <c r="I109" s="396">
        <v>53</v>
      </c>
      <c r="J109" s="396"/>
    </row>
    <row r="110" spans="1:10">
      <c r="A110" s="195">
        <v>10</v>
      </c>
      <c r="B110" s="195" t="s">
        <v>214</v>
      </c>
      <c r="C110" s="396">
        <v>517</v>
      </c>
      <c r="D110" s="396">
        <v>517</v>
      </c>
      <c r="E110" s="396">
        <v>441</v>
      </c>
      <c r="F110" s="396">
        <v>436</v>
      </c>
      <c r="G110" s="396">
        <v>76</v>
      </c>
      <c r="H110" s="396">
        <v>81</v>
      </c>
      <c r="I110" s="396">
        <v>-5</v>
      </c>
      <c r="J110" s="396"/>
    </row>
    <row r="111" spans="1:10">
      <c r="A111" s="195">
        <v>42</v>
      </c>
      <c r="B111" s="195" t="s">
        <v>187</v>
      </c>
      <c r="C111" s="396">
        <v>1004</v>
      </c>
      <c r="D111" s="396">
        <v>961</v>
      </c>
      <c r="E111" s="396">
        <v>924</v>
      </c>
      <c r="F111" s="396">
        <v>882</v>
      </c>
      <c r="G111" s="396">
        <v>80</v>
      </c>
      <c r="H111" s="396">
        <v>79</v>
      </c>
      <c r="I111" s="396">
        <v>1</v>
      </c>
      <c r="J111" s="396"/>
    </row>
    <row r="112" spans="1:10">
      <c r="A112" s="195">
        <v>9</v>
      </c>
      <c r="B112" s="195" t="s">
        <v>270</v>
      </c>
      <c r="C112" s="396">
        <v>3390</v>
      </c>
      <c r="D112" s="396">
        <v>2832</v>
      </c>
      <c r="E112" s="396">
        <v>3305</v>
      </c>
      <c r="F112" s="396">
        <v>2768</v>
      </c>
      <c r="G112" s="396">
        <v>85</v>
      </c>
      <c r="H112" s="396">
        <v>64</v>
      </c>
      <c r="I112" s="396">
        <v>21</v>
      </c>
      <c r="J112" s="396"/>
    </row>
    <row r="113" spans="1:10">
      <c r="A113" s="195">
        <v>2</v>
      </c>
      <c r="B113" s="195" t="s">
        <v>255</v>
      </c>
      <c r="C113" s="396">
        <v>6657</v>
      </c>
      <c r="D113" s="396">
        <v>5519</v>
      </c>
      <c r="E113" s="396">
        <v>6568</v>
      </c>
      <c r="F113" s="396">
        <v>5462</v>
      </c>
      <c r="G113" s="396">
        <v>89</v>
      </c>
      <c r="H113" s="396">
        <v>57</v>
      </c>
      <c r="I113" s="396">
        <v>32</v>
      </c>
      <c r="J113" s="396"/>
    </row>
    <row r="114" spans="1:10">
      <c r="A114" s="195">
        <v>79</v>
      </c>
      <c r="B114" s="195" t="s">
        <v>250</v>
      </c>
      <c r="C114" s="396">
        <v>2544</v>
      </c>
      <c r="D114" s="396">
        <v>1260</v>
      </c>
      <c r="E114" s="396">
        <v>2424</v>
      </c>
      <c r="F114" s="396">
        <v>1227</v>
      </c>
      <c r="G114" s="396">
        <v>120</v>
      </c>
      <c r="H114" s="396">
        <v>33</v>
      </c>
      <c r="I114" s="396">
        <v>87</v>
      </c>
      <c r="J114" s="396"/>
    </row>
    <row r="115" spans="1:10">
      <c r="A115" s="195">
        <v>6</v>
      </c>
      <c r="B115" s="195" t="s">
        <v>184</v>
      </c>
      <c r="C115" s="396">
        <v>6668</v>
      </c>
      <c r="D115" s="396">
        <v>6237</v>
      </c>
      <c r="E115" s="396">
        <v>6518</v>
      </c>
      <c r="F115" s="396">
        <v>6084</v>
      </c>
      <c r="G115" s="396">
        <v>150</v>
      </c>
      <c r="H115" s="396">
        <v>153</v>
      </c>
      <c r="I115" s="396">
        <v>-3</v>
      </c>
      <c r="J115" s="396"/>
    </row>
    <row r="116" spans="1:10">
      <c r="A116" s="195">
        <v>86</v>
      </c>
      <c r="B116" s="195" t="s">
        <v>167</v>
      </c>
      <c r="C116" s="396">
        <v>2750</v>
      </c>
      <c r="D116" s="396">
        <v>1371</v>
      </c>
      <c r="E116" s="396">
        <v>2565</v>
      </c>
      <c r="F116" s="396">
        <v>1365</v>
      </c>
      <c r="G116" s="396">
        <v>185</v>
      </c>
      <c r="H116" s="396">
        <v>6</v>
      </c>
      <c r="I116" s="396">
        <v>179</v>
      </c>
      <c r="J116" s="396"/>
    </row>
    <row r="117" spans="1:10">
      <c r="A117" s="195">
        <v>121</v>
      </c>
      <c r="B117" s="195" t="s">
        <v>161</v>
      </c>
      <c r="C117" s="396">
        <v>6225</v>
      </c>
      <c r="D117" s="396">
        <v>3511</v>
      </c>
      <c r="E117" s="396">
        <v>6004</v>
      </c>
      <c r="F117" s="396">
        <v>3488</v>
      </c>
      <c r="G117" s="396">
        <v>221</v>
      </c>
      <c r="H117" s="396">
        <v>23</v>
      </c>
      <c r="I117" s="396">
        <v>198</v>
      </c>
      <c r="J117" s="396"/>
    </row>
    <row r="118" spans="1:10">
      <c r="A118" s="195">
        <v>13</v>
      </c>
      <c r="B118" s="195" t="s">
        <v>198</v>
      </c>
      <c r="C118" s="396">
        <v>11040</v>
      </c>
      <c r="D118" s="396">
        <v>9382</v>
      </c>
      <c r="E118" s="396">
        <v>10794</v>
      </c>
      <c r="F118" s="396">
        <v>9202</v>
      </c>
      <c r="G118" s="396">
        <v>246</v>
      </c>
      <c r="H118" s="396">
        <v>180</v>
      </c>
      <c r="I118" s="396">
        <v>66</v>
      </c>
      <c r="J118" s="396"/>
    </row>
    <row r="119" spans="1:10">
      <c r="A119" s="195">
        <v>82</v>
      </c>
      <c r="B119" s="195" t="s">
        <v>176</v>
      </c>
      <c r="C119" s="396">
        <v>5303</v>
      </c>
      <c r="D119" s="396">
        <v>2568</v>
      </c>
      <c r="E119" s="396">
        <v>5044</v>
      </c>
      <c r="F119" s="396">
        <v>2509</v>
      </c>
      <c r="G119" s="396">
        <v>259</v>
      </c>
      <c r="H119" s="396">
        <v>59</v>
      </c>
      <c r="I119" s="396">
        <v>200</v>
      </c>
      <c r="J119" s="396"/>
    </row>
    <row r="120" spans="1:10">
      <c r="A120" s="195">
        <v>93</v>
      </c>
      <c r="B120" s="195" t="s">
        <v>271</v>
      </c>
      <c r="C120" s="396">
        <v>37794</v>
      </c>
      <c r="D120" s="396">
        <v>34040</v>
      </c>
      <c r="E120" s="396">
        <v>37524</v>
      </c>
      <c r="F120" s="396">
        <v>33915</v>
      </c>
      <c r="G120" s="396">
        <v>270</v>
      </c>
      <c r="H120" s="396">
        <v>125</v>
      </c>
      <c r="I120" s="396">
        <v>145</v>
      </c>
      <c r="J120" s="396"/>
    </row>
    <row r="121" spans="1:10">
      <c r="A121" s="195">
        <v>15</v>
      </c>
      <c r="B121" s="195" t="s">
        <v>267</v>
      </c>
      <c r="C121" s="396">
        <v>11720</v>
      </c>
      <c r="D121" s="396">
        <v>8617</v>
      </c>
      <c r="E121" s="396">
        <v>11406</v>
      </c>
      <c r="F121" s="396">
        <v>8370</v>
      </c>
      <c r="G121" s="396">
        <v>314</v>
      </c>
      <c r="H121" s="396">
        <v>247</v>
      </c>
      <c r="I121" s="396">
        <v>67</v>
      </c>
      <c r="J121" s="396"/>
    </row>
    <row r="122" spans="1:10">
      <c r="A122" s="195">
        <v>113</v>
      </c>
      <c r="B122" s="195" t="s">
        <v>275</v>
      </c>
      <c r="C122" s="396">
        <v>4685</v>
      </c>
      <c r="D122" s="396">
        <v>1659</v>
      </c>
      <c r="E122" s="396">
        <v>4355</v>
      </c>
      <c r="F122" s="396">
        <v>1659</v>
      </c>
      <c r="G122" s="396">
        <v>330</v>
      </c>
      <c r="H122" s="396">
        <v>0</v>
      </c>
      <c r="I122" s="396">
        <v>330</v>
      </c>
      <c r="J122" s="396"/>
    </row>
    <row r="123" spans="1:10">
      <c r="A123" s="195">
        <v>73</v>
      </c>
      <c r="B123" s="195" t="s">
        <v>194</v>
      </c>
      <c r="C123" s="396">
        <v>15813</v>
      </c>
      <c r="D123" s="396">
        <v>15426</v>
      </c>
      <c r="E123" s="396">
        <v>15470</v>
      </c>
      <c r="F123" s="396">
        <v>15253</v>
      </c>
      <c r="G123" s="396">
        <v>343</v>
      </c>
      <c r="H123" s="396">
        <v>173</v>
      </c>
      <c r="I123" s="396">
        <v>170</v>
      </c>
      <c r="J123" s="396"/>
    </row>
    <row r="124" spans="1:10">
      <c r="A124" s="195">
        <v>39</v>
      </c>
      <c r="B124" s="195" t="s">
        <v>57</v>
      </c>
      <c r="C124" s="396">
        <v>668952</v>
      </c>
      <c r="D124" s="396">
        <v>614669</v>
      </c>
      <c r="E124" s="396">
        <v>668474</v>
      </c>
      <c r="F124" s="396">
        <v>614748</v>
      </c>
      <c r="G124" s="396">
        <v>478</v>
      </c>
      <c r="H124" s="396">
        <v>-79</v>
      </c>
      <c r="I124" s="396">
        <v>557</v>
      </c>
      <c r="J124" s="396"/>
    </row>
    <row r="125" spans="1:10">
      <c r="A125" s="195">
        <v>70</v>
      </c>
      <c r="B125" s="195" t="s">
        <v>168</v>
      </c>
      <c r="C125" s="396">
        <v>61509</v>
      </c>
      <c r="D125" s="396">
        <v>52079</v>
      </c>
      <c r="E125" s="396">
        <v>61029</v>
      </c>
      <c r="F125" s="396">
        <v>51742</v>
      </c>
      <c r="G125" s="396">
        <v>480</v>
      </c>
      <c r="H125" s="396">
        <v>337</v>
      </c>
      <c r="I125" s="396">
        <v>143</v>
      </c>
      <c r="J125" s="396"/>
    </row>
    <row r="126" spans="1:10">
      <c r="A126" s="195">
        <v>50</v>
      </c>
      <c r="B126" s="195" t="s">
        <v>164</v>
      </c>
      <c r="C126" s="396">
        <v>7774</v>
      </c>
      <c r="D126" s="396">
        <v>4006</v>
      </c>
      <c r="E126" s="396">
        <v>7219</v>
      </c>
      <c r="F126" s="396">
        <v>3863</v>
      </c>
      <c r="G126" s="396">
        <v>555</v>
      </c>
      <c r="H126" s="396">
        <v>143</v>
      </c>
      <c r="I126" s="396">
        <v>412</v>
      </c>
      <c r="J126" s="396"/>
    </row>
    <row r="127" spans="1:10">
      <c r="A127" s="195">
        <v>124</v>
      </c>
      <c r="B127" s="195" t="s">
        <v>239</v>
      </c>
      <c r="C127" s="396">
        <v>6998</v>
      </c>
      <c r="D127" s="396">
        <v>6447</v>
      </c>
      <c r="E127" s="396">
        <v>6390</v>
      </c>
      <c r="F127" s="396">
        <v>5858</v>
      </c>
      <c r="G127" s="396">
        <v>608</v>
      </c>
      <c r="H127" s="396">
        <v>589</v>
      </c>
      <c r="I127" s="396">
        <v>19</v>
      </c>
      <c r="J127" s="396"/>
    </row>
    <row r="128" spans="1:10">
      <c r="A128" s="195">
        <v>23</v>
      </c>
      <c r="B128" s="195" t="s">
        <v>158</v>
      </c>
      <c r="C128" s="396">
        <v>36913</v>
      </c>
      <c r="D128" s="396">
        <v>24942</v>
      </c>
      <c r="E128" s="396">
        <v>36265</v>
      </c>
      <c r="F128" s="396">
        <v>24769</v>
      </c>
      <c r="G128" s="396">
        <v>648</v>
      </c>
      <c r="H128" s="396">
        <v>173</v>
      </c>
      <c r="I128" s="396">
        <v>475</v>
      </c>
      <c r="J128" s="396"/>
    </row>
    <row r="129" spans="1:10">
      <c r="A129" s="195">
        <v>98</v>
      </c>
      <c r="B129" s="195" t="s">
        <v>157</v>
      </c>
      <c r="C129" s="396">
        <v>127941</v>
      </c>
      <c r="D129" s="396">
        <v>109897</v>
      </c>
      <c r="E129" s="396">
        <v>127272</v>
      </c>
      <c r="F129" s="396">
        <v>109625</v>
      </c>
      <c r="G129" s="396">
        <v>669</v>
      </c>
      <c r="H129" s="396">
        <v>272</v>
      </c>
      <c r="I129" s="396">
        <v>397</v>
      </c>
      <c r="J129" s="396"/>
    </row>
    <row r="130" spans="1:10">
      <c r="A130" s="195">
        <v>97</v>
      </c>
      <c r="B130" s="195" t="s">
        <v>155</v>
      </c>
      <c r="C130" s="396">
        <v>104669</v>
      </c>
      <c r="D130" s="396">
        <v>90924</v>
      </c>
      <c r="E130" s="396">
        <v>103798</v>
      </c>
      <c r="F130" s="396">
        <v>90432</v>
      </c>
      <c r="G130" s="396">
        <v>871</v>
      </c>
      <c r="H130" s="396">
        <v>492</v>
      </c>
      <c r="I130" s="396">
        <v>379</v>
      </c>
      <c r="J130" s="396"/>
    </row>
    <row r="131" spans="1:10">
      <c r="A131" s="398">
        <v>120</v>
      </c>
      <c r="B131" s="398" t="s">
        <v>154</v>
      </c>
      <c r="C131" s="399">
        <v>421992</v>
      </c>
      <c r="D131" s="399">
        <v>367101</v>
      </c>
      <c r="E131" s="399">
        <v>417846</v>
      </c>
      <c r="F131" s="399">
        <v>363336</v>
      </c>
      <c r="G131" s="399">
        <v>4146</v>
      </c>
      <c r="H131" s="399">
        <v>3765</v>
      </c>
      <c r="I131" s="399">
        <v>381</v>
      </c>
      <c r="J131" s="396"/>
    </row>
    <row r="133" spans="1:10">
      <c r="G133" s="195">
        <f>64/125</f>
        <v>0.51200000000000001</v>
      </c>
    </row>
    <row r="134" spans="1:10">
      <c r="G134" s="195">
        <f>53/125</f>
        <v>0.42399999999999999</v>
      </c>
    </row>
    <row r="135" spans="1:10">
      <c r="G135" s="396">
        <f>SUM(C127+C128+C126+C124+C131+C129)</f>
        <v>1270570</v>
      </c>
    </row>
    <row r="136" spans="1:10">
      <c r="G136" s="195">
        <f>G135/1810884</f>
        <v>0.70162970129505808</v>
      </c>
    </row>
  </sheetData>
  <mergeCells count="1">
    <mergeCell ref="H1:I1"/>
  </mergeCells>
  <hyperlinks>
    <hyperlink ref="H1:I1" location="Index!A1" display="Regresar al Índice" xr:uid="{AF4A4FB0-0D9E-4ABF-B2D7-8EE0B786D0C9}"/>
  </hyperlinks>
  <pageMargins left="0.7" right="0.7" top="0.75" bottom="0.75" header="0.3" footer="0.3"/>
  <pageSetup paperSize="9" orientation="portrait" horizontalDpi="300" verticalDpi="300"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45D44-1A11-4350-94DF-B79B370E5C6B}">
  <sheetPr codeName="Hoja198"/>
  <dimension ref="A1:I1"/>
  <sheetViews>
    <sheetView workbookViewId="0"/>
  </sheetViews>
  <sheetFormatPr baseColWidth="10" defaultRowHeight="14.25"/>
  <cols>
    <col min="1" max="16384" width="11.42578125" style="20"/>
  </cols>
  <sheetData>
    <row r="1" spans="1:9">
      <c r="A1" s="20" t="s">
        <v>1643</v>
      </c>
      <c r="H1" s="554" t="s">
        <v>38</v>
      </c>
      <c r="I1" s="554"/>
    </row>
  </sheetData>
  <mergeCells count="1">
    <mergeCell ref="H1:I1"/>
  </mergeCells>
  <hyperlinks>
    <hyperlink ref="H1:I1" location="Index!A1" display="Regresar al Índice" xr:uid="{78FB5FEC-9BCB-40C0-A017-3B248427A171}"/>
  </hyperlink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46AE9-1F76-4379-9C6E-D08409B02747}">
  <sheetPr codeName="Hoja199"/>
  <dimension ref="A1:I1"/>
  <sheetViews>
    <sheetView workbookViewId="0"/>
  </sheetViews>
  <sheetFormatPr baseColWidth="10" defaultRowHeight="14.25"/>
  <cols>
    <col min="1" max="16384" width="11.42578125" style="20"/>
  </cols>
  <sheetData>
    <row r="1" spans="1:9">
      <c r="A1" s="20" t="s">
        <v>1644</v>
      </c>
      <c r="H1" s="554" t="s">
        <v>38</v>
      </c>
      <c r="I1" s="554"/>
    </row>
  </sheetData>
  <mergeCells count="1">
    <mergeCell ref="H1:I1"/>
  </mergeCells>
  <hyperlinks>
    <hyperlink ref="H1:I1" location="Index!A1" display="Regresar al Índice" xr:uid="{48A0D309-1BA3-46DE-918F-57AA9214D564}"/>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84652-78B7-4C45-AC0D-4740500170BF}">
  <sheetPr codeName="Hoja200"/>
  <dimension ref="A1:I1"/>
  <sheetViews>
    <sheetView workbookViewId="0"/>
  </sheetViews>
  <sheetFormatPr baseColWidth="10" defaultRowHeight="14.25"/>
  <cols>
    <col min="1" max="16384" width="11.42578125" style="20"/>
  </cols>
  <sheetData>
    <row r="1" spans="1:9">
      <c r="A1" s="20" t="s">
        <v>1645</v>
      </c>
      <c r="H1" s="554" t="s">
        <v>38</v>
      </c>
      <c r="I1" s="554"/>
    </row>
  </sheetData>
  <mergeCells count="1">
    <mergeCell ref="H1:I1"/>
  </mergeCells>
  <hyperlinks>
    <hyperlink ref="H1:I1" location="Index!A1" display="Regresar al Índice" xr:uid="{2C00338B-0D97-446F-ABFF-7FF7CCE25D38}"/>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791"/>
  <dimension ref="A1:R30"/>
  <sheetViews>
    <sheetView zoomScale="106" zoomScaleNormal="106" workbookViewId="0">
      <pane xSplit="12" topLeftCell="M1" activePane="topRight" state="frozen"/>
      <selection pane="topRight"/>
    </sheetView>
  </sheetViews>
  <sheetFormatPr baseColWidth="10" defaultColWidth="15.28515625" defaultRowHeight="14.25"/>
  <cols>
    <col min="1" max="10" width="15.28515625" style="92"/>
    <col min="11" max="11" width="5" style="92" customWidth="1"/>
    <col min="12" max="12" width="21.42578125" style="92" customWidth="1"/>
    <col min="13" max="13" width="13.85546875" style="92" customWidth="1"/>
    <col min="14" max="14" width="12.42578125" style="92" customWidth="1"/>
    <col min="15" max="15" width="9.7109375" style="92" customWidth="1"/>
    <col min="16" max="16" width="10.7109375" style="92" customWidth="1"/>
    <col min="17" max="17" width="9.7109375" style="92" customWidth="1"/>
    <col min="18" max="19" width="14.5703125" style="92" customWidth="1"/>
    <col min="20" max="24" width="15.28515625" style="92" customWidth="1"/>
    <col min="25" max="16384" width="15.28515625" style="92"/>
  </cols>
  <sheetData>
    <row r="1" spans="1:18">
      <c r="A1" s="20" t="s">
        <v>1646</v>
      </c>
      <c r="H1" s="545" t="s">
        <v>38</v>
      </c>
      <c r="I1" s="545"/>
      <c r="P1" s="557"/>
      <c r="Q1" s="557"/>
      <c r="R1" s="557"/>
    </row>
    <row r="2" spans="1:18">
      <c r="A2" s="92" t="s">
        <v>153</v>
      </c>
    </row>
    <row r="5" spans="1:18">
      <c r="A5" s="92" t="s">
        <v>325</v>
      </c>
      <c r="B5" s="93" t="s">
        <v>326</v>
      </c>
      <c r="C5" s="93" t="s">
        <v>283</v>
      </c>
      <c r="D5" s="93" t="s">
        <v>327</v>
      </c>
      <c r="E5" s="93" t="s">
        <v>328</v>
      </c>
      <c r="F5" s="93" t="s">
        <v>329</v>
      </c>
      <c r="G5" s="93" t="s">
        <v>330</v>
      </c>
      <c r="H5" s="93" t="s">
        <v>288</v>
      </c>
      <c r="I5" s="93" t="s">
        <v>331</v>
      </c>
    </row>
    <row r="6" spans="1:18">
      <c r="A6" s="92">
        <v>2013</v>
      </c>
      <c r="B6" s="98">
        <v>70246</v>
      </c>
      <c r="C6" s="98">
        <v>282499</v>
      </c>
      <c r="D6" s="98">
        <v>98394</v>
      </c>
      <c r="E6" s="98">
        <v>9369</v>
      </c>
      <c r="F6" s="98">
        <v>347298</v>
      </c>
      <c r="G6" s="98">
        <v>3034</v>
      </c>
      <c r="H6" s="98">
        <v>523456</v>
      </c>
      <c r="I6" s="98">
        <v>62952</v>
      </c>
      <c r="L6" s="143" t="s">
        <v>332</v>
      </c>
      <c r="M6" s="156" t="s">
        <v>540</v>
      </c>
      <c r="N6" s="156" t="s">
        <v>1065</v>
      </c>
    </row>
    <row r="7" spans="1:18">
      <c r="A7" s="92">
        <v>2014</v>
      </c>
      <c r="B7" s="98">
        <v>77509</v>
      </c>
      <c r="C7" s="98">
        <v>295797</v>
      </c>
      <c r="D7" s="98">
        <v>107248</v>
      </c>
      <c r="E7" s="98">
        <v>9548</v>
      </c>
      <c r="F7" s="98">
        <v>363344</v>
      </c>
      <c r="G7" s="98">
        <v>2860</v>
      </c>
      <c r="H7" s="98">
        <v>540644</v>
      </c>
      <c r="I7" s="98">
        <v>66390</v>
      </c>
      <c r="K7" s="157"/>
      <c r="L7" s="143" t="s">
        <v>326</v>
      </c>
      <c r="M7" s="92">
        <v>111767</v>
      </c>
      <c r="N7" s="92">
        <v>117212</v>
      </c>
      <c r="O7" s="94">
        <f>N7/$N$15</f>
        <v>6.3077059682978734E-2</v>
      </c>
    </row>
    <row r="8" spans="1:18">
      <c r="A8" s="92">
        <v>2015</v>
      </c>
      <c r="B8" s="98">
        <v>82606</v>
      </c>
      <c r="C8" s="98">
        <v>312586</v>
      </c>
      <c r="D8" s="98">
        <v>119587</v>
      </c>
      <c r="E8" s="98">
        <v>9329</v>
      </c>
      <c r="F8" s="98">
        <v>385457</v>
      </c>
      <c r="G8" s="98">
        <v>2875</v>
      </c>
      <c r="H8" s="98">
        <v>551836</v>
      </c>
      <c r="I8" s="98">
        <v>70979</v>
      </c>
      <c r="K8" s="157"/>
      <c r="L8" s="143" t="s">
        <v>283</v>
      </c>
      <c r="M8" s="92">
        <v>366999</v>
      </c>
      <c r="N8" s="92">
        <v>388373</v>
      </c>
      <c r="O8" s="94">
        <f t="shared" ref="O8:O14" si="0">N8/$N$15</f>
        <v>0.20900101440345273</v>
      </c>
    </row>
    <row r="9" spans="1:18">
      <c r="A9" s="92">
        <v>2016</v>
      </c>
      <c r="B9" s="98">
        <v>89558</v>
      </c>
      <c r="C9" s="98">
        <v>334254</v>
      </c>
      <c r="D9" s="98">
        <v>130890</v>
      </c>
      <c r="E9" s="98">
        <v>9329</v>
      </c>
      <c r="F9" s="98">
        <v>407270</v>
      </c>
      <c r="G9" s="98">
        <v>3040</v>
      </c>
      <c r="H9" s="98">
        <v>575641</v>
      </c>
      <c r="I9" s="98">
        <v>74255</v>
      </c>
      <c r="K9" s="157"/>
      <c r="L9" s="143" t="s">
        <v>327</v>
      </c>
      <c r="M9" s="92">
        <v>133149</v>
      </c>
      <c r="N9" s="92">
        <v>141565</v>
      </c>
      <c r="O9" s="94">
        <f t="shared" si="0"/>
        <v>7.6182506518282136E-2</v>
      </c>
    </row>
    <row r="10" spans="1:18">
      <c r="A10" s="92">
        <v>2017</v>
      </c>
      <c r="B10" s="98">
        <v>96726</v>
      </c>
      <c r="C10" s="98">
        <v>343480</v>
      </c>
      <c r="D10" s="98">
        <v>144472</v>
      </c>
      <c r="E10" s="98">
        <v>9194</v>
      </c>
      <c r="F10" s="98">
        <v>435724</v>
      </c>
      <c r="G10" s="98">
        <v>3204</v>
      </c>
      <c r="H10" s="98">
        <v>605107</v>
      </c>
      <c r="I10" s="98">
        <v>79961</v>
      </c>
      <c r="K10" s="157"/>
      <c r="L10" s="143" t="s">
        <v>328</v>
      </c>
      <c r="M10" s="92">
        <v>9984</v>
      </c>
      <c r="N10" s="92">
        <v>9508</v>
      </c>
      <c r="O10" s="94">
        <f t="shared" si="0"/>
        <v>5.1166833043183452E-3</v>
      </c>
    </row>
    <row r="11" spans="1:18">
      <c r="A11" s="92">
        <v>2018</v>
      </c>
      <c r="B11" s="98">
        <v>104065</v>
      </c>
      <c r="C11" s="98">
        <v>354114</v>
      </c>
      <c r="D11" s="98">
        <v>141254</v>
      </c>
      <c r="E11" s="98">
        <v>9458</v>
      </c>
      <c r="F11" s="98">
        <v>452017</v>
      </c>
      <c r="G11" s="98">
        <v>2703</v>
      </c>
      <c r="H11" s="98">
        <v>614655</v>
      </c>
      <c r="I11" s="98">
        <v>82734</v>
      </c>
      <c r="K11" s="157"/>
      <c r="L11" s="143" t="s">
        <v>329</v>
      </c>
      <c r="M11" s="92">
        <v>452541</v>
      </c>
      <c r="N11" s="92">
        <v>481695</v>
      </c>
      <c r="O11" s="94">
        <f>N11/$N$15</f>
        <v>0.25922178841750371</v>
      </c>
    </row>
    <row r="12" spans="1:18">
      <c r="A12" s="92">
        <v>2019</v>
      </c>
      <c r="B12" s="98">
        <v>109333</v>
      </c>
      <c r="C12" s="98">
        <v>363625</v>
      </c>
      <c r="D12" s="98">
        <v>141943</v>
      </c>
      <c r="E12" s="98">
        <v>9697</v>
      </c>
      <c r="F12" s="98">
        <v>458198</v>
      </c>
      <c r="G12" s="98">
        <v>2683</v>
      </c>
      <c r="H12" s="98">
        <v>640252</v>
      </c>
      <c r="I12" s="98">
        <v>86968</v>
      </c>
      <c r="K12" s="157"/>
      <c r="L12" s="143" t="s">
        <v>330</v>
      </c>
      <c r="M12" s="92">
        <v>2738</v>
      </c>
      <c r="N12" s="92">
        <v>2620</v>
      </c>
      <c r="O12" s="94">
        <f t="shared" si="0"/>
        <v>1.4099400775467042E-3</v>
      </c>
    </row>
    <row r="13" spans="1:18">
      <c r="A13" s="92">
        <v>2020</v>
      </c>
      <c r="B13" s="98">
        <v>111767</v>
      </c>
      <c r="C13" s="98">
        <v>366999</v>
      </c>
      <c r="D13" s="98">
        <v>133149</v>
      </c>
      <c r="E13" s="98">
        <v>9984</v>
      </c>
      <c r="F13" s="98">
        <v>452541</v>
      </c>
      <c r="G13" s="98">
        <v>2738</v>
      </c>
      <c r="H13" s="98">
        <v>614772</v>
      </c>
      <c r="I13" s="98">
        <v>88417</v>
      </c>
      <c r="J13" s="98"/>
      <c r="K13" s="157"/>
      <c r="L13" s="143" t="s">
        <v>288</v>
      </c>
      <c r="M13" s="92">
        <v>614772</v>
      </c>
      <c r="N13" s="92">
        <v>622204</v>
      </c>
      <c r="O13" s="94">
        <f>N13/$N$15</f>
        <v>0.33483601374422506</v>
      </c>
    </row>
    <row r="14" spans="1:18" ht="15">
      <c r="A14" s="99">
        <v>44470</v>
      </c>
      <c r="B14" s="98">
        <v>117212</v>
      </c>
      <c r="C14" s="98">
        <v>388373</v>
      </c>
      <c r="D14" s="98">
        <v>141565</v>
      </c>
      <c r="E14" s="98">
        <v>9508</v>
      </c>
      <c r="F14" s="98">
        <v>481695</v>
      </c>
      <c r="G14" s="98">
        <v>2620</v>
      </c>
      <c r="H14" s="98">
        <v>622204</v>
      </c>
      <c r="I14" s="98">
        <v>95058</v>
      </c>
      <c r="J14" s="158"/>
      <c r="K14" s="157"/>
      <c r="L14" s="143" t="s">
        <v>331</v>
      </c>
      <c r="M14" s="92">
        <v>88417</v>
      </c>
      <c r="N14" s="92">
        <v>95058</v>
      </c>
      <c r="O14" s="94">
        <f t="shared" si="0"/>
        <v>5.1154993851692601E-2</v>
      </c>
    </row>
    <row r="15" spans="1:18">
      <c r="L15" s="143" t="s">
        <v>333</v>
      </c>
      <c r="M15" s="92">
        <v>1780367</v>
      </c>
      <c r="N15" s="92">
        <f>SUM(N7:N14)</f>
        <v>1858235</v>
      </c>
      <c r="O15" s="94">
        <f>SUM(O7:O14)</f>
        <v>1</v>
      </c>
    </row>
    <row r="16" spans="1:18">
      <c r="A16" s="92" t="s">
        <v>1063</v>
      </c>
      <c r="B16" s="94">
        <f>B14/B13-1</f>
        <v>4.8717421063462441E-2</v>
      </c>
      <c r="C16" s="94">
        <f t="shared" ref="C16:H16" si="1">C14/C13-1</f>
        <v>5.8239940708285198E-2</v>
      </c>
      <c r="D16" s="94">
        <f t="shared" si="1"/>
        <v>6.3207384208668449E-2</v>
      </c>
      <c r="E16" s="94">
        <f t="shared" si="1"/>
        <v>-4.7676282051282048E-2</v>
      </c>
      <c r="F16" s="94">
        <f t="shared" si="1"/>
        <v>6.4422892069447846E-2</v>
      </c>
      <c r="G16" s="94">
        <f t="shared" si="1"/>
        <v>-4.3097151205259365E-2</v>
      </c>
      <c r="H16" s="94">
        <f t="shared" si="1"/>
        <v>1.2089034633978146E-2</v>
      </c>
      <c r="I16" s="94">
        <f>I14/I13-1</f>
        <v>7.5109990160263207E-2</v>
      </c>
    </row>
    <row r="17" spans="1:12">
      <c r="A17" s="92" t="s">
        <v>1064</v>
      </c>
      <c r="B17" s="98">
        <f>B14-B13</f>
        <v>5445</v>
      </c>
      <c r="C17" s="98">
        <f t="shared" ref="C17:H17" si="2">C14-C13</f>
        <v>21374</v>
      </c>
      <c r="D17" s="98">
        <f t="shared" si="2"/>
        <v>8416</v>
      </c>
      <c r="E17" s="98">
        <f t="shared" si="2"/>
        <v>-476</v>
      </c>
      <c r="F17" s="98">
        <f t="shared" si="2"/>
        <v>29154</v>
      </c>
      <c r="G17" s="98">
        <f t="shared" si="2"/>
        <v>-118</v>
      </c>
      <c r="H17" s="98">
        <f t="shared" si="2"/>
        <v>7432</v>
      </c>
      <c r="I17" s="98">
        <f>I14-I13</f>
        <v>6641</v>
      </c>
      <c r="J17" s="98"/>
    </row>
    <row r="19" spans="1:12">
      <c r="L19" s="137"/>
    </row>
    <row r="20" spans="1:12">
      <c r="L20" s="137"/>
    </row>
    <row r="21" spans="1:12">
      <c r="L21" s="137"/>
    </row>
    <row r="22" spans="1:12">
      <c r="L22" s="137"/>
    </row>
    <row r="23" spans="1:12">
      <c r="L23" s="137"/>
    </row>
    <row r="24" spans="1:12">
      <c r="L24" s="137"/>
    </row>
    <row r="25" spans="1:12">
      <c r="L25" s="137"/>
    </row>
    <row r="26" spans="1:12">
      <c r="L26" s="137"/>
    </row>
    <row r="27" spans="1:12">
      <c r="L27" s="137"/>
    </row>
    <row r="28" spans="1:12">
      <c r="L28" s="137"/>
    </row>
    <row r="29" spans="1:12">
      <c r="L29" s="157"/>
    </row>
    <row r="30" spans="1:12">
      <c r="L30" s="157"/>
    </row>
  </sheetData>
  <mergeCells count="2">
    <mergeCell ref="H1:I1"/>
    <mergeCell ref="P1:R1"/>
  </mergeCells>
  <hyperlinks>
    <hyperlink ref="H1:I1" location="Index!A1" display="Regresar al Índice" xr:uid="{00000000-0004-0000-5400-000000000000}"/>
  </hyperlinks>
  <pageMargins left="0.7" right="0.7" top="0.75" bottom="0.75" header="0.3" footer="0.3"/>
  <pageSetup orientation="portrait" horizontalDpi="4294967295" verticalDpi="4294967295"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6A828-CB59-48DC-815D-C433CD0977F5}">
  <sheetPr codeName="Hoja17"/>
  <dimension ref="A1:I26"/>
  <sheetViews>
    <sheetView workbookViewId="0">
      <selection activeCell="F22" sqref="F22"/>
    </sheetView>
  </sheetViews>
  <sheetFormatPr baseColWidth="10" defaultRowHeight="14.25"/>
  <cols>
    <col min="1" max="1" width="26.5703125" style="16" customWidth="1"/>
    <col min="2" max="2" width="16.140625" style="16" customWidth="1"/>
    <col min="3" max="3" width="15.140625" style="16" customWidth="1"/>
    <col min="4" max="16384" width="11.42578125" style="16"/>
  </cols>
  <sheetData>
    <row r="1" spans="1:9">
      <c r="A1" s="20" t="s">
        <v>1737</v>
      </c>
      <c r="H1" s="545" t="s">
        <v>38</v>
      </c>
      <c r="I1" s="545"/>
    </row>
    <row r="6" spans="1:9" ht="30">
      <c r="A6" s="504" t="s">
        <v>1428</v>
      </c>
      <c r="B6" s="505" t="s">
        <v>716</v>
      </c>
      <c r="C6" s="505" t="s">
        <v>1409</v>
      </c>
      <c r="D6" s="505" t="s">
        <v>1429</v>
      </c>
    </row>
    <row r="7" spans="1:9" ht="15">
      <c r="A7" s="506" t="s">
        <v>1449</v>
      </c>
      <c r="B7" s="526" t="s">
        <v>1414</v>
      </c>
      <c r="C7" s="527">
        <v>316666.66666666669</v>
      </c>
      <c r="D7" s="526">
        <v>15</v>
      </c>
    </row>
    <row r="8" spans="1:9" ht="15">
      <c r="A8" s="506" t="s">
        <v>1450</v>
      </c>
      <c r="B8" s="528" t="s">
        <v>1414</v>
      </c>
      <c r="C8" s="529">
        <v>331111.11111111112</v>
      </c>
      <c r="D8" s="528">
        <v>9</v>
      </c>
    </row>
    <row r="9" spans="1:9" ht="15">
      <c r="A9" s="506" t="s">
        <v>1451</v>
      </c>
      <c r="B9" s="526" t="s">
        <v>1414</v>
      </c>
      <c r="C9" s="527">
        <v>350000</v>
      </c>
      <c r="D9" s="526">
        <v>3</v>
      </c>
    </row>
    <row r="10" spans="1:9" ht="15">
      <c r="A10" s="506" t="s">
        <v>1452</v>
      </c>
      <c r="B10" s="528" t="s">
        <v>1414</v>
      </c>
      <c r="C10" s="529">
        <v>355000</v>
      </c>
      <c r="D10" s="528">
        <v>3</v>
      </c>
    </row>
    <row r="11" spans="1:9" ht="15">
      <c r="A11" s="506" t="s">
        <v>1453</v>
      </c>
      <c r="B11" s="526" t="s">
        <v>1414</v>
      </c>
      <c r="C11" s="527">
        <v>358333.33333333331</v>
      </c>
      <c r="D11" s="526">
        <v>6</v>
      </c>
    </row>
    <row r="12" spans="1:9" ht="15">
      <c r="A12" s="506" t="s">
        <v>1454</v>
      </c>
      <c r="B12" s="528" t="s">
        <v>168</v>
      </c>
      <c r="C12" s="529">
        <v>381000</v>
      </c>
      <c r="D12" s="528">
        <v>5</v>
      </c>
    </row>
    <row r="13" spans="1:9" ht="15">
      <c r="A13" s="506" t="s">
        <v>1455</v>
      </c>
      <c r="B13" s="526" t="s">
        <v>168</v>
      </c>
      <c r="C13" s="527">
        <v>386020.33333333331</v>
      </c>
      <c r="D13" s="526">
        <v>6</v>
      </c>
    </row>
    <row r="14" spans="1:9" ht="15">
      <c r="A14" s="506" t="s">
        <v>1456</v>
      </c>
      <c r="B14" s="528" t="s">
        <v>1414</v>
      </c>
      <c r="C14" s="529">
        <v>391397</v>
      </c>
      <c r="D14" s="528">
        <v>4</v>
      </c>
    </row>
    <row r="15" spans="1:9" ht="15">
      <c r="A15" s="506" t="s">
        <v>1457</v>
      </c>
      <c r="B15" s="526" t="s">
        <v>1414</v>
      </c>
      <c r="C15" s="527">
        <v>420000</v>
      </c>
      <c r="D15" s="526">
        <v>3</v>
      </c>
    </row>
    <row r="16" spans="1:9" ht="15">
      <c r="A16" s="506" t="s">
        <v>1458</v>
      </c>
      <c r="B16" s="528" t="s">
        <v>1414</v>
      </c>
      <c r="C16" s="529">
        <v>422730.36363636365</v>
      </c>
      <c r="D16" s="528">
        <v>11</v>
      </c>
    </row>
    <row r="17" spans="1:4" ht="15">
      <c r="A17" s="506" t="s">
        <v>1459</v>
      </c>
      <c r="B17" s="526" t="s">
        <v>1414</v>
      </c>
      <c r="C17" s="527">
        <v>425982.28387096775</v>
      </c>
      <c r="D17" s="526">
        <v>155</v>
      </c>
    </row>
    <row r="18" spans="1:4" ht="15">
      <c r="A18" s="506" t="s">
        <v>1460</v>
      </c>
      <c r="B18" s="528" t="s">
        <v>1415</v>
      </c>
      <c r="C18" s="529">
        <v>430000</v>
      </c>
      <c r="D18" s="528">
        <v>3</v>
      </c>
    </row>
    <row r="19" spans="1:4" ht="15">
      <c r="A19" s="506" t="s">
        <v>1461</v>
      </c>
      <c r="B19" s="526" t="s">
        <v>1414</v>
      </c>
      <c r="C19" s="527">
        <v>436666.66666666669</v>
      </c>
      <c r="D19" s="526">
        <v>3</v>
      </c>
    </row>
    <row r="20" spans="1:4" ht="15">
      <c r="A20" s="506" t="s">
        <v>1462</v>
      </c>
      <c r="B20" s="528" t="s">
        <v>1414</v>
      </c>
      <c r="C20" s="529">
        <v>439666.66666666669</v>
      </c>
      <c r="D20" s="528">
        <v>3</v>
      </c>
    </row>
    <row r="21" spans="1:4" ht="15">
      <c r="A21" s="506" t="s">
        <v>1463</v>
      </c>
      <c r="B21" s="526" t="s">
        <v>1414</v>
      </c>
      <c r="C21" s="527">
        <v>447833.33333333331</v>
      </c>
      <c r="D21" s="526">
        <v>3</v>
      </c>
    </row>
    <row r="22" spans="1:4" ht="15">
      <c r="A22" s="506" t="s">
        <v>1464</v>
      </c>
      <c r="B22" s="528" t="s">
        <v>1414</v>
      </c>
      <c r="C22" s="529">
        <v>458383.15789473685</v>
      </c>
      <c r="D22" s="528">
        <v>19</v>
      </c>
    </row>
    <row r="23" spans="1:4" ht="15">
      <c r="A23" s="506" t="s">
        <v>1465</v>
      </c>
      <c r="B23" s="526" t="s">
        <v>1414</v>
      </c>
      <c r="C23" s="527">
        <v>476801.5</v>
      </c>
      <c r="D23" s="526">
        <v>20</v>
      </c>
    </row>
    <row r="24" spans="1:4" ht="15">
      <c r="A24" s="506" t="s">
        <v>1466</v>
      </c>
      <c r="B24" s="528" t="s">
        <v>1414</v>
      </c>
      <c r="C24" s="529">
        <v>482000</v>
      </c>
      <c r="D24" s="528">
        <v>4</v>
      </c>
    </row>
    <row r="25" spans="1:4" ht="15">
      <c r="A25" s="506" t="s">
        <v>1467</v>
      </c>
      <c r="B25" s="526" t="s">
        <v>1414</v>
      </c>
      <c r="C25" s="527">
        <v>486368.8</v>
      </c>
      <c r="D25" s="526">
        <v>5</v>
      </c>
    </row>
    <row r="26" spans="1:4" ht="15">
      <c r="A26" s="506" t="s">
        <v>1468</v>
      </c>
      <c r="B26" s="528" t="s">
        <v>1414</v>
      </c>
      <c r="C26" s="529">
        <v>491432.66666666669</v>
      </c>
      <c r="D26" s="528">
        <v>6</v>
      </c>
    </row>
  </sheetData>
  <mergeCells count="1">
    <mergeCell ref="H1:I1"/>
  </mergeCells>
  <hyperlinks>
    <hyperlink ref="H1:I1" location="Index!A1" display="Regresar al Índice" xr:uid="{4451577A-5B76-4864-B77A-FF43D99558D7}"/>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801"/>
  <dimension ref="A1:P25"/>
  <sheetViews>
    <sheetView zoomScale="106" zoomScaleNormal="106" workbookViewId="0"/>
  </sheetViews>
  <sheetFormatPr baseColWidth="10" defaultColWidth="11.42578125" defaultRowHeight="14.25"/>
  <cols>
    <col min="1" max="1" width="34.85546875" style="92" customWidth="1"/>
    <col min="2" max="2" width="16.5703125" style="92" customWidth="1"/>
    <col min="3" max="12" width="11.42578125" style="92"/>
    <col min="13" max="13" width="0" style="92" hidden="1" customWidth="1"/>
    <col min="14" max="14" width="26.28515625" style="92" hidden="1" customWidth="1"/>
    <col min="15" max="16" width="11.42578125" style="92" hidden="1" customWidth="1"/>
    <col min="17" max="17" width="11.42578125" style="92" customWidth="1"/>
    <col min="18" max="16384" width="11.42578125" style="92"/>
  </cols>
  <sheetData>
    <row r="1" spans="1:14" ht="15" customHeight="1">
      <c r="A1" s="20" t="s">
        <v>1647</v>
      </c>
      <c r="H1" s="545" t="s">
        <v>38</v>
      </c>
      <c r="I1" s="545"/>
      <c r="J1" s="545"/>
    </row>
    <row r="4" spans="1:14">
      <c r="A4" s="92" t="s">
        <v>312</v>
      </c>
      <c r="B4" s="151" t="s">
        <v>1065</v>
      </c>
      <c r="C4" s="93" t="s">
        <v>314</v>
      </c>
      <c r="N4" s="92" t="s">
        <v>334</v>
      </c>
    </row>
    <row r="5" spans="1:14">
      <c r="A5" s="92" t="s">
        <v>326</v>
      </c>
      <c r="B5" s="98">
        <v>117212</v>
      </c>
      <c r="C5" s="94">
        <f>B5/$B$13</f>
        <v>6.3077059682978734E-2</v>
      </c>
      <c r="D5" s="152"/>
      <c r="N5" s="92">
        <v>108770</v>
      </c>
    </row>
    <row r="6" spans="1:14">
      <c r="A6" s="92" t="s">
        <v>283</v>
      </c>
      <c r="B6" s="98">
        <v>388373</v>
      </c>
      <c r="C6" s="94">
        <f t="shared" ref="C6:C12" si="0">B6/$B$13</f>
        <v>0.20900101440345273</v>
      </c>
      <c r="D6" s="152"/>
      <c r="N6" s="92">
        <v>364270</v>
      </c>
    </row>
    <row r="7" spans="1:14">
      <c r="A7" s="92" t="s">
        <v>327</v>
      </c>
      <c r="B7" s="98">
        <v>141565</v>
      </c>
      <c r="C7" s="94">
        <f t="shared" si="0"/>
        <v>7.6182506518282136E-2</v>
      </c>
      <c r="D7" s="152"/>
      <c r="N7" s="92">
        <v>150933</v>
      </c>
    </row>
    <row r="8" spans="1:14">
      <c r="A8" s="92" t="s">
        <v>328</v>
      </c>
      <c r="B8" s="98">
        <v>9508</v>
      </c>
      <c r="C8" s="94">
        <f t="shared" si="0"/>
        <v>5.1166833043183452E-3</v>
      </c>
      <c r="D8" s="152"/>
      <c r="N8" s="92">
        <v>9755</v>
      </c>
    </row>
    <row r="9" spans="1:14">
      <c r="A9" s="92" t="s">
        <v>329</v>
      </c>
      <c r="B9" s="98">
        <v>481695</v>
      </c>
      <c r="C9" s="94">
        <f t="shared" si="0"/>
        <v>0.25922178841750371</v>
      </c>
      <c r="D9" s="152"/>
      <c r="N9" s="92">
        <v>464598</v>
      </c>
    </row>
    <row r="10" spans="1:14">
      <c r="A10" s="92" t="s">
        <v>330</v>
      </c>
      <c r="B10" s="98">
        <v>2620</v>
      </c>
      <c r="C10" s="94">
        <f t="shared" si="0"/>
        <v>1.4099400775467042E-3</v>
      </c>
      <c r="D10" s="152"/>
      <c r="N10" s="92">
        <v>2733</v>
      </c>
    </row>
    <row r="11" spans="1:14">
      <c r="A11" s="92" t="s">
        <v>288</v>
      </c>
      <c r="B11" s="98">
        <v>622204</v>
      </c>
      <c r="C11" s="94">
        <f t="shared" si="0"/>
        <v>0.33483601374422506</v>
      </c>
      <c r="D11" s="152"/>
      <c r="N11" s="92">
        <v>641445</v>
      </c>
    </row>
    <row r="12" spans="1:14">
      <c r="A12" s="92" t="s">
        <v>331</v>
      </c>
      <c r="B12" s="98">
        <v>95058</v>
      </c>
      <c r="C12" s="94">
        <f t="shared" si="0"/>
        <v>5.1154993851692601E-2</v>
      </c>
      <c r="D12" s="152"/>
      <c r="N12" s="92">
        <v>86187</v>
      </c>
    </row>
    <row r="13" spans="1:14" ht="15">
      <c r="A13" s="92" t="s">
        <v>53</v>
      </c>
      <c r="B13" s="153">
        <f>SUM(B5:B12)</f>
        <v>1858235</v>
      </c>
      <c r="C13" s="154">
        <f>SUM(C5:C12)</f>
        <v>1</v>
      </c>
      <c r="D13" s="152"/>
      <c r="N13" s="92">
        <v>1828691</v>
      </c>
    </row>
    <row r="16" spans="1:14">
      <c r="C16" s="155"/>
    </row>
    <row r="17" spans="1:3">
      <c r="A17" s="143"/>
      <c r="C17" s="155"/>
    </row>
    <row r="18" spans="1:3">
      <c r="A18" s="143"/>
      <c r="C18" s="155"/>
    </row>
    <row r="19" spans="1:3">
      <c r="A19" s="143"/>
      <c r="C19" s="155"/>
    </row>
    <row r="20" spans="1:3">
      <c r="A20" s="143"/>
      <c r="C20" s="155"/>
    </row>
    <row r="21" spans="1:3">
      <c r="A21" s="143"/>
      <c r="C21" s="155"/>
    </row>
    <row r="22" spans="1:3">
      <c r="A22" s="143"/>
      <c r="C22" s="155"/>
    </row>
    <row r="23" spans="1:3">
      <c r="A23" s="143"/>
      <c r="C23" s="155"/>
    </row>
    <row r="24" spans="1:3">
      <c r="A24" s="143"/>
      <c r="C24" s="95"/>
    </row>
    <row r="25" spans="1:3">
      <c r="C25" s="95"/>
    </row>
  </sheetData>
  <mergeCells count="1">
    <mergeCell ref="H1:J1"/>
  </mergeCells>
  <hyperlinks>
    <hyperlink ref="H1" location="Index!A1" display="Regresar al Índice" xr:uid="{00000000-0004-0000-5500-000000000000}"/>
    <hyperlink ref="H1:I1" location="Index!A1" display="Regresar al Índice" xr:uid="{00000000-0004-0000-5500-000001000000}"/>
  </hyperlinks>
  <pageMargins left="0.7" right="0.7" top="0.75" bottom="0.75" header="0.3" footer="0.3"/>
  <pageSetup paperSize="9" orientation="portrait"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81"/>
  <dimension ref="A1:P17"/>
  <sheetViews>
    <sheetView zoomScale="106" zoomScaleNormal="106" workbookViewId="0"/>
  </sheetViews>
  <sheetFormatPr baseColWidth="10" defaultColWidth="11.42578125" defaultRowHeight="14.25"/>
  <cols>
    <col min="1" max="1" width="15.140625" style="92" customWidth="1"/>
    <col min="2" max="16384" width="11.42578125" style="92"/>
  </cols>
  <sheetData>
    <row r="1" spans="1:16" ht="15" customHeight="1">
      <c r="A1" s="20" t="s">
        <v>1648</v>
      </c>
      <c r="B1" s="149"/>
      <c r="C1" s="149"/>
      <c r="D1" s="149"/>
      <c r="E1" s="149"/>
      <c r="F1" s="149"/>
      <c r="G1" s="149"/>
      <c r="H1" s="545" t="s">
        <v>38</v>
      </c>
      <c r="I1" s="545"/>
      <c r="J1" s="146"/>
      <c r="K1" s="150"/>
      <c r="L1" s="150"/>
      <c r="O1" s="557"/>
      <c r="P1" s="557"/>
    </row>
    <row r="2" spans="1:16">
      <c r="A2" s="92" t="s">
        <v>153</v>
      </c>
    </row>
    <row r="5" spans="1:16">
      <c r="A5" s="92" t="s">
        <v>325</v>
      </c>
      <c r="B5" s="92" t="s">
        <v>335</v>
      </c>
    </row>
    <row r="6" spans="1:16">
      <c r="A6" s="92">
        <v>2013</v>
      </c>
      <c r="B6" s="98">
        <v>70246</v>
      </c>
    </row>
    <row r="7" spans="1:16">
      <c r="A7" s="92">
        <v>2014</v>
      </c>
      <c r="B7" s="98">
        <v>77509</v>
      </c>
    </row>
    <row r="8" spans="1:16">
      <c r="A8" s="92">
        <v>2015</v>
      </c>
      <c r="B8" s="98">
        <v>82606</v>
      </c>
    </row>
    <row r="9" spans="1:16">
      <c r="A9" s="92">
        <v>2016</v>
      </c>
      <c r="B9" s="98">
        <v>89558</v>
      </c>
    </row>
    <row r="10" spans="1:16">
      <c r="A10" s="92">
        <v>2017</v>
      </c>
      <c r="B10" s="98">
        <v>96726</v>
      </c>
    </row>
    <row r="11" spans="1:16">
      <c r="A11" s="92">
        <v>2018</v>
      </c>
      <c r="B11" s="98">
        <v>104065</v>
      </c>
    </row>
    <row r="12" spans="1:16">
      <c r="A12" s="92">
        <v>2019</v>
      </c>
      <c r="B12" s="98">
        <v>109333</v>
      </c>
    </row>
    <row r="13" spans="1:16">
      <c r="A13" s="92">
        <v>2020</v>
      </c>
      <c r="B13" s="98">
        <v>111767</v>
      </c>
      <c r="C13" s="94"/>
    </row>
    <row r="14" spans="1:16">
      <c r="A14" s="99">
        <v>44470</v>
      </c>
      <c r="B14" s="98">
        <v>117212</v>
      </c>
      <c r="C14" s="98"/>
    </row>
    <row r="16" spans="1:16">
      <c r="A16" s="92" t="s">
        <v>986</v>
      </c>
      <c r="B16" s="94">
        <f>B14/B13-1</f>
        <v>4.8717421063462441E-2</v>
      </c>
    </row>
    <row r="17" spans="1:2">
      <c r="A17" s="92" t="s">
        <v>987</v>
      </c>
      <c r="B17" s="98">
        <f>B14-B13</f>
        <v>5445</v>
      </c>
    </row>
  </sheetData>
  <mergeCells count="2">
    <mergeCell ref="H1:I1"/>
    <mergeCell ref="O1:P1"/>
  </mergeCells>
  <hyperlinks>
    <hyperlink ref="H1:I1" location="Index!A1" display="Regresar al Índice" xr:uid="{00000000-0004-0000-5600-000000000000}"/>
  </hyperlinks>
  <pageMargins left="0.7" right="0.7" top="0.75" bottom="0.75" header="0.3" footer="0.3"/>
  <pageSetup paperSize="9" orientation="portrait"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82"/>
  <dimension ref="A1:P23"/>
  <sheetViews>
    <sheetView zoomScale="106" zoomScaleNormal="106" workbookViewId="0"/>
  </sheetViews>
  <sheetFormatPr baseColWidth="10" defaultColWidth="11.42578125" defaultRowHeight="14.25"/>
  <cols>
    <col min="1" max="1" width="22.7109375" style="92" customWidth="1"/>
    <col min="2" max="10" width="11.42578125" style="92"/>
    <col min="11" max="11" width="11.42578125" style="92" customWidth="1"/>
    <col min="12" max="12" width="25.5703125" style="92" hidden="1" customWidth="1"/>
    <col min="13" max="14" width="11.42578125" style="92" hidden="1" customWidth="1"/>
    <col min="15" max="18" width="11.42578125" style="92" customWidth="1"/>
    <col min="19" max="16384" width="11.42578125" style="92"/>
  </cols>
  <sheetData>
    <row r="1" spans="1:16">
      <c r="A1" s="20" t="s">
        <v>1649</v>
      </c>
      <c r="H1" s="545" t="s">
        <v>38</v>
      </c>
      <c r="I1" s="545"/>
      <c r="J1" s="144"/>
      <c r="K1" s="144"/>
      <c r="L1" s="144"/>
      <c r="M1" s="144"/>
      <c r="N1" s="144"/>
      <c r="O1" s="144"/>
      <c r="P1" s="144"/>
    </row>
    <row r="2" spans="1:16">
      <c r="A2" s="92" t="s">
        <v>153</v>
      </c>
    </row>
    <row r="3" spans="1:16">
      <c r="L3" s="143" t="s">
        <v>491</v>
      </c>
      <c r="M3" s="19" t="s">
        <v>1065</v>
      </c>
    </row>
    <row r="4" spans="1:16">
      <c r="L4" s="143" t="s">
        <v>337</v>
      </c>
      <c r="M4" s="147">
        <v>92825</v>
      </c>
    </row>
    <row r="5" spans="1:16">
      <c r="A5" s="92" t="s">
        <v>312</v>
      </c>
      <c r="B5" s="92" t="s">
        <v>314</v>
      </c>
      <c r="L5" s="143" t="s">
        <v>336</v>
      </c>
      <c r="M5" s="147">
        <v>48</v>
      </c>
    </row>
    <row r="6" spans="1:16">
      <c r="A6" s="92" t="s">
        <v>337</v>
      </c>
      <c r="B6" s="94">
        <f>M4/$M$9</f>
        <v>0.79194109818107361</v>
      </c>
      <c r="L6" s="143" t="s">
        <v>338</v>
      </c>
      <c r="M6" s="147">
        <v>23356</v>
      </c>
    </row>
    <row r="7" spans="1:16">
      <c r="A7" s="92" t="s">
        <v>339</v>
      </c>
      <c r="B7" s="94">
        <f>M5/$M$9</f>
        <v>4.0951438419274477E-4</v>
      </c>
      <c r="L7" s="143" t="s">
        <v>340</v>
      </c>
      <c r="M7" s="147">
        <v>575</v>
      </c>
    </row>
    <row r="8" spans="1:16">
      <c r="A8" s="92" t="s">
        <v>341</v>
      </c>
      <c r="B8" s="94">
        <f>M6/$M$9</f>
        <v>0.19926287410845306</v>
      </c>
      <c r="L8" s="143" t="s">
        <v>342</v>
      </c>
      <c r="M8" s="147">
        <v>408</v>
      </c>
    </row>
    <row r="9" spans="1:16">
      <c r="A9" s="92" t="s">
        <v>343</v>
      </c>
      <c r="B9" s="94">
        <f>M7/$M$9</f>
        <v>4.9056410606422548E-3</v>
      </c>
      <c r="L9" s="143" t="s">
        <v>326</v>
      </c>
      <c r="M9" s="147">
        <f>SUM(M4:M8)</f>
        <v>117212</v>
      </c>
    </row>
    <row r="10" spans="1:16">
      <c r="A10" s="92" t="s">
        <v>344</v>
      </c>
      <c r="B10" s="94">
        <f>M8/$M$9</f>
        <v>3.4808722656383306E-3</v>
      </c>
    </row>
    <row r="11" spans="1:16">
      <c r="A11" s="92" t="s">
        <v>53</v>
      </c>
      <c r="B11" s="94">
        <f>SUM(B6:B10)</f>
        <v>1</v>
      </c>
    </row>
    <row r="14" spans="1:16">
      <c r="B14" s="148">
        <f>B7+B9+B10</f>
        <v>8.7960277104733309E-3</v>
      </c>
    </row>
    <row r="17" spans="1:2">
      <c r="A17" s="137"/>
      <c r="B17" s="137"/>
    </row>
    <row r="18" spans="1:2">
      <c r="A18" s="140"/>
      <c r="B18" s="140"/>
    </row>
    <row r="19" spans="1:2">
      <c r="A19" s="137"/>
      <c r="B19" s="137"/>
    </row>
    <row r="20" spans="1:2">
      <c r="A20" s="140"/>
      <c r="B20" s="140"/>
    </row>
    <row r="21" spans="1:2">
      <c r="A21" s="137"/>
      <c r="B21" s="137"/>
    </row>
    <row r="22" spans="1:2">
      <c r="A22" s="137"/>
      <c r="B22" s="137"/>
    </row>
    <row r="23" spans="1:2">
      <c r="A23" s="140"/>
      <c r="B23" s="140"/>
    </row>
  </sheetData>
  <mergeCells count="1">
    <mergeCell ref="H1:I1"/>
  </mergeCells>
  <hyperlinks>
    <hyperlink ref="H1:I1" location="Index!A1" display="Regresar al Índice" xr:uid="{00000000-0004-0000-5700-000000000000}"/>
  </hyperlinks>
  <pageMargins left="0.7" right="0.7" top="0.75" bottom="0.75" header="0.3" footer="0.3"/>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83"/>
  <dimension ref="A1:P41"/>
  <sheetViews>
    <sheetView zoomScale="106" zoomScaleNormal="106" workbookViewId="0"/>
  </sheetViews>
  <sheetFormatPr baseColWidth="10" defaultColWidth="11.42578125" defaultRowHeight="14.25"/>
  <cols>
    <col min="1" max="1" width="11.5703125" style="92" bestFit="1" customWidth="1"/>
    <col min="2" max="2" width="14.28515625" style="92" customWidth="1"/>
    <col min="3" max="16384" width="11.42578125" style="92"/>
  </cols>
  <sheetData>
    <row r="1" spans="1:16">
      <c r="A1" s="20" t="s">
        <v>1650</v>
      </c>
      <c r="B1" s="146"/>
      <c r="C1" s="146"/>
      <c r="D1" s="146"/>
      <c r="E1" s="146"/>
      <c r="F1" s="146"/>
      <c r="G1" s="146"/>
      <c r="H1" s="545" t="s">
        <v>38</v>
      </c>
      <c r="I1" s="545"/>
      <c r="J1" s="597"/>
      <c r="K1" s="597"/>
      <c r="O1" s="557"/>
      <c r="P1" s="557"/>
    </row>
    <row r="2" spans="1:16">
      <c r="A2" s="92" t="s">
        <v>153</v>
      </c>
    </row>
    <row r="5" spans="1:16">
      <c r="A5" s="92" t="s">
        <v>325</v>
      </c>
      <c r="B5" s="92" t="s">
        <v>335</v>
      </c>
    </row>
    <row r="6" spans="1:16">
      <c r="A6" s="92">
        <v>2013</v>
      </c>
      <c r="B6" s="98">
        <v>347298</v>
      </c>
    </row>
    <row r="7" spans="1:16">
      <c r="A7" s="92">
        <v>2014</v>
      </c>
      <c r="B7" s="98">
        <v>363344</v>
      </c>
    </row>
    <row r="8" spans="1:16">
      <c r="A8" s="92">
        <v>2015</v>
      </c>
      <c r="B8" s="98">
        <v>385457</v>
      </c>
    </row>
    <row r="9" spans="1:16">
      <c r="A9" s="92">
        <v>2016</v>
      </c>
      <c r="B9" s="98">
        <v>407270</v>
      </c>
    </row>
    <row r="10" spans="1:16">
      <c r="A10" s="92">
        <v>2017</v>
      </c>
      <c r="B10" s="98">
        <v>435724</v>
      </c>
    </row>
    <row r="11" spans="1:16">
      <c r="A11" s="92">
        <v>2018</v>
      </c>
      <c r="B11" s="98">
        <v>452017</v>
      </c>
    </row>
    <row r="12" spans="1:16">
      <c r="A12" s="92">
        <v>2019</v>
      </c>
      <c r="B12" s="98">
        <v>458198</v>
      </c>
    </row>
    <row r="13" spans="1:16">
      <c r="A13" s="92">
        <v>2020</v>
      </c>
      <c r="B13" s="98">
        <v>452541</v>
      </c>
    </row>
    <row r="14" spans="1:16">
      <c r="A14" s="99">
        <v>44470</v>
      </c>
      <c r="B14" s="98">
        <v>481695</v>
      </c>
    </row>
    <row r="16" spans="1:16">
      <c r="A16" s="92" t="s">
        <v>1066</v>
      </c>
      <c r="B16" s="94">
        <f>B14/B13-1</f>
        <v>6.4422892069447846E-2</v>
      </c>
    </row>
    <row r="17" spans="1:2">
      <c r="A17" s="92" t="s">
        <v>1067</v>
      </c>
      <c r="B17" s="98">
        <f>B14-B13</f>
        <v>29154</v>
      </c>
    </row>
    <row r="22" spans="1:2" hidden="1">
      <c r="A22" s="92">
        <v>2013</v>
      </c>
      <c r="B22" s="92">
        <v>347298</v>
      </c>
    </row>
    <row r="23" spans="1:2" hidden="1">
      <c r="A23" s="92">
        <v>2014</v>
      </c>
      <c r="B23" s="92">
        <v>363344</v>
      </c>
    </row>
    <row r="24" spans="1:2" hidden="1">
      <c r="A24" s="92">
        <v>2015</v>
      </c>
      <c r="B24" s="92">
        <v>385457</v>
      </c>
    </row>
    <row r="25" spans="1:2" hidden="1">
      <c r="A25" s="92">
        <v>2016</v>
      </c>
      <c r="B25" s="92">
        <v>407270</v>
      </c>
    </row>
    <row r="26" spans="1:2" hidden="1">
      <c r="A26" s="92">
        <v>2017</v>
      </c>
      <c r="B26" s="92">
        <v>435724</v>
      </c>
    </row>
    <row r="27" spans="1:2" hidden="1">
      <c r="A27" s="92">
        <v>2018</v>
      </c>
      <c r="B27" s="92">
        <v>452017</v>
      </c>
    </row>
    <row r="28" spans="1:2" hidden="1">
      <c r="A28" s="92">
        <v>43466</v>
      </c>
      <c r="B28" s="92">
        <v>454528</v>
      </c>
    </row>
    <row r="29" spans="1:2" hidden="1">
      <c r="A29" s="92">
        <v>43497</v>
      </c>
      <c r="B29" s="92">
        <v>457311</v>
      </c>
    </row>
    <row r="30" spans="1:2" hidden="1">
      <c r="A30" s="92">
        <v>43525</v>
      </c>
      <c r="B30" s="92">
        <v>458843</v>
      </c>
    </row>
    <row r="31" spans="1:2" hidden="1">
      <c r="A31" s="92">
        <v>43556</v>
      </c>
      <c r="B31" s="92">
        <v>459454</v>
      </c>
    </row>
    <row r="32" spans="1:2" hidden="1">
      <c r="A32" s="92">
        <v>43586</v>
      </c>
      <c r="B32" s="92">
        <v>460324</v>
      </c>
    </row>
    <row r="33" spans="1:3" hidden="1">
      <c r="A33" s="92">
        <v>43617</v>
      </c>
      <c r="B33" s="92">
        <v>460017</v>
      </c>
    </row>
    <row r="34" spans="1:3" hidden="1">
      <c r="A34" s="92">
        <v>43647</v>
      </c>
      <c r="B34" s="92">
        <v>461674</v>
      </c>
    </row>
    <row r="35" spans="1:3" hidden="1">
      <c r="A35" s="92">
        <v>43678</v>
      </c>
      <c r="B35" s="92">
        <v>461682</v>
      </c>
    </row>
    <row r="36" spans="1:3" hidden="1">
      <c r="A36" s="92" t="s">
        <v>345</v>
      </c>
      <c r="B36" s="92">
        <f>B35/B34-1</f>
        <v>1.7328244605430143E-5</v>
      </c>
    </row>
    <row r="37" spans="1:3" hidden="1">
      <c r="A37" s="92" t="s">
        <v>346</v>
      </c>
      <c r="B37" s="92">
        <f>B35-B34</f>
        <v>8</v>
      </c>
    </row>
    <row r="38" spans="1:3" hidden="1"/>
    <row r="41" spans="1:3">
      <c r="C41" s="92">
        <v>481</v>
      </c>
    </row>
  </sheetData>
  <mergeCells count="3">
    <mergeCell ref="H1:I1"/>
    <mergeCell ref="J1:K1"/>
    <mergeCell ref="O1:P1"/>
  </mergeCells>
  <hyperlinks>
    <hyperlink ref="H1:I1" location="Index!A1" display="Regresar al Índice" xr:uid="{00000000-0004-0000-5800-000000000000}"/>
  </hyperlinks>
  <pageMargins left="0.7" right="0.7" top="0.75" bottom="0.75" header="0.3" footer="0.3"/>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Hoja84"/>
  <dimension ref="A1:P44"/>
  <sheetViews>
    <sheetView zoomScale="106" zoomScaleNormal="106" workbookViewId="0"/>
  </sheetViews>
  <sheetFormatPr baseColWidth="10" defaultColWidth="11.42578125" defaultRowHeight="14.25"/>
  <cols>
    <col min="1" max="1" width="57.42578125" style="92" customWidth="1"/>
    <col min="2" max="2" width="11.7109375" style="92" bestFit="1" customWidth="1"/>
    <col min="3" max="12" width="11.42578125" style="92"/>
    <col min="13" max="13" width="42.42578125" style="92" customWidth="1"/>
    <col min="14" max="14" width="20" style="92" customWidth="1"/>
    <col min="15" max="16384" width="11.42578125" style="92"/>
  </cols>
  <sheetData>
    <row r="1" spans="1:16">
      <c r="A1" s="20" t="s">
        <v>1651</v>
      </c>
      <c r="H1" s="545" t="s">
        <v>38</v>
      </c>
      <c r="I1" s="545"/>
      <c r="O1" s="557" t="s">
        <v>278</v>
      </c>
      <c r="P1" s="557"/>
    </row>
    <row r="2" spans="1:16">
      <c r="A2" s="92" t="s">
        <v>153</v>
      </c>
    </row>
    <row r="4" spans="1:16" ht="15">
      <c r="A4" s="142" t="s">
        <v>347</v>
      </c>
      <c r="B4" s="93" t="s">
        <v>314</v>
      </c>
    </row>
    <row r="5" spans="1:16">
      <c r="A5" s="137" t="s">
        <v>348</v>
      </c>
      <c r="B5" s="94">
        <f>B27/$B$37</f>
        <v>0.21140763346100749</v>
      </c>
      <c r="C5" s="95"/>
    </row>
    <row r="6" spans="1:16">
      <c r="A6" s="137" t="s">
        <v>349</v>
      </c>
      <c r="B6" s="94">
        <f t="shared" ref="B6:B14" si="0">B28/$B$37</f>
        <v>0.12303220917800683</v>
      </c>
      <c r="C6" s="95"/>
    </row>
    <row r="7" spans="1:16">
      <c r="A7" s="137" t="s">
        <v>350</v>
      </c>
      <c r="B7" s="94">
        <f t="shared" si="0"/>
        <v>0.10559586460312023</v>
      </c>
      <c r="C7" s="95"/>
    </row>
    <row r="8" spans="1:16">
      <c r="A8" s="137" t="s">
        <v>352</v>
      </c>
      <c r="B8" s="94">
        <f t="shared" si="0"/>
        <v>9.0555226855167689E-2</v>
      </c>
      <c r="C8" s="95"/>
    </row>
    <row r="9" spans="1:16">
      <c r="A9" s="137" t="s">
        <v>351</v>
      </c>
      <c r="B9" s="94">
        <f t="shared" si="0"/>
        <v>8.8504136434880989E-2</v>
      </c>
      <c r="C9" s="95"/>
    </row>
    <row r="10" spans="1:16">
      <c r="A10" s="137" t="s">
        <v>353</v>
      </c>
      <c r="B10" s="94">
        <f>B32/$B$37</f>
        <v>5.9137005781666821E-2</v>
      </c>
      <c r="C10" s="95"/>
    </row>
    <row r="11" spans="1:16">
      <c r="A11" s="137" t="s">
        <v>354</v>
      </c>
      <c r="B11" s="94">
        <f>B33/$B$37</f>
        <v>4.9091229927651317E-2</v>
      </c>
      <c r="C11" s="95"/>
    </row>
    <row r="12" spans="1:16">
      <c r="A12" s="137" t="s">
        <v>355</v>
      </c>
      <c r="B12" s="94">
        <f>B34/$B$37</f>
        <v>4.851410124663947E-2</v>
      </c>
      <c r="C12" s="95"/>
    </row>
    <row r="13" spans="1:16">
      <c r="A13" s="137" t="s">
        <v>521</v>
      </c>
      <c r="B13" s="94">
        <f t="shared" si="0"/>
        <v>4.6878211316289352E-2</v>
      </c>
      <c r="C13" s="95"/>
    </row>
    <row r="14" spans="1:16">
      <c r="A14" s="137" t="s">
        <v>356</v>
      </c>
      <c r="B14" s="94">
        <f t="shared" si="0"/>
        <v>0.1772843811955698</v>
      </c>
    </row>
    <row r="15" spans="1:16">
      <c r="A15" s="92" t="s">
        <v>329</v>
      </c>
      <c r="B15" s="94">
        <f>SUM(B5:B14)</f>
        <v>1</v>
      </c>
    </row>
    <row r="26" spans="1:3" ht="15" hidden="1">
      <c r="A26" s="142" t="s">
        <v>347</v>
      </c>
      <c r="B26" s="145" t="s">
        <v>1065</v>
      </c>
    </row>
    <row r="27" spans="1:3" hidden="1">
      <c r="A27" s="137" t="s">
        <v>348</v>
      </c>
      <c r="B27" s="140">
        <v>101834</v>
      </c>
      <c r="C27" s="141"/>
    </row>
    <row r="28" spans="1:3" hidden="1">
      <c r="A28" s="137" t="s">
        <v>349</v>
      </c>
      <c r="B28" s="140">
        <v>59264</v>
      </c>
      <c r="C28" s="141"/>
    </row>
    <row r="29" spans="1:3" hidden="1">
      <c r="A29" s="137" t="s">
        <v>350</v>
      </c>
      <c r="B29" s="140">
        <v>50865</v>
      </c>
      <c r="C29" s="141"/>
    </row>
    <row r="30" spans="1:3" hidden="1">
      <c r="A30" s="137" t="s">
        <v>352</v>
      </c>
      <c r="B30" s="140">
        <v>43620</v>
      </c>
      <c r="C30" s="141"/>
    </row>
    <row r="31" spans="1:3" hidden="1">
      <c r="A31" s="137" t="s">
        <v>351</v>
      </c>
      <c r="B31" s="140">
        <v>42632</v>
      </c>
      <c r="C31" s="141"/>
    </row>
    <row r="32" spans="1:3" hidden="1">
      <c r="A32" s="137" t="s">
        <v>353</v>
      </c>
      <c r="B32" s="140">
        <v>28486</v>
      </c>
      <c r="C32" s="141"/>
    </row>
    <row r="33" spans="1:3" hidden="1">
      <c r="A33" s="137" t="s">
        <v>354</v>
      </c>
      <c r="B33" s="140">
        <v>23647</v>
      </c>
      <c r="C33" s="141"/>
    </row>
    <row r="34" spans="1:3" hidden="1">
      <c r="A34" s="137" t="s">
        <v>355</v>
      </c>
      <c r="B34" s="140">
        <v>23369</v>
      </c>
      <c r="C34" s="141"/>
    </row>
    <row r="35" spans="1:3" hidden="1">
      <c r="A35" s="137" t="s">
        <v>521</v>
      </c>
      <c r="B35" s="140">
        <v>22581</v>
      </c>
      <c r="C35" s="141"/>
    </row>
    <row r="36" spans="1:3" hidden="1">
      <c r="A36" s="137" t="s">
        <v>356</v>
      </c>
      <c r="B36" s="140">
        <v>85397</v>
      </c>
      <c r="C36" s="141"/>
    </row>
    <row r="37" spans="1:3" hidden="1">
      <c r="A37" s="92" t="s">
        <v>329</v>
      </c>
      <c r="B37" s="92">
        <v>481695</v>
      </c>
    </row>
    <row r="38" spans="1:3" hidden="1"/>
    <row r="44" spans="1:3" ht="16.5" customHeight="1"/>
  </sheetData>
  <mergeCells count="2">
    <mergeCell ref="H1:I1"/>
    <mergeCell ref="O1:P1"/>
  </mergeCells>
  <hyperlinks>
    <hyperlink ref="H1:I1" location="Index!A1" display="Regresar al Índice" xr:uid="{00000000-0004-0000-5900-000000000000}"/>
    <hyperlink ref="O1:P1" location="Index!B2" display="Regresar al índice" xr:uid="{00000000-0004-0000-5900-000001000000}"/>
  </hyperlinks>
  <pageMargins left="0.7" right="0.7" top="0.75" bottom="0.75" header="0.3" footer="0.3"/>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85"/>
  <dimension ref="A1:P27"/>
  <sheetViews>
    <sheetView zoomScale="106" zoomScaleNormal="106" workbookViewId="0"/>
  </sheetViews>
  <sheetFormatPr baseColWidth="10" defaultColWidth="11.42578125" defaultRowHeight="14.25"/>
  <cols>
    <col min="1" max="16384" width="11.42578125" style="92"/>
  </cols>
  <sheetData>
    <row r="1" spans="1:16">
      <c r="A1" s="20" t="s">
        <v>1652</v>
      </c>
      <c r="H1" s="545" t="s">
        <v>38</v>
      </c>
      <c r="I1" s="545"/>
      <c r="J1" s="144"/>
      <c r="K1" s="144"/>
      <c r="O1" s="557"/>
      <c r="P1" s="557"/>
    </row>
    <row r="2" spans="1:16">
      <c r="A2" s="92" t="s">
        <v>153</v>
      </c>
    </row>
    <row r="5" spans="1:16">
      <c r="A5" s="92" t="s">
        <v>325</v>
      </c>
      <c r="B5" s="92" t="s">
        <v>335</v>
      </c>
    </row>
    <row r="6" spans="1:16">
      <c r="A6" s="92">
        <v>2013</v>
      </c>
      <c r="B6" s="98">
        <v>282499</v>
      </c>
    </row>
    <row r="7" spans="1:16">
      <c r="A7" s="92">
        <v>2014</v>
      </c>
      <c r="B7" s="98">
        <v>295797</v>
      </c>
    </row>
    <row r="8" spans="1:16">
      <c r="A8" s="92">
        <v>2015</v>
      </c>
      <c r="B8" s="98">
        <v>312586</v>
      </c>
    </row>
    <row r="9" spans="1:16">
      <c r="A9" s="92">
        <v>2016</v>
      </c>
      <c r="B9" s="98">
        <v>334254</v>
      </c>
    </row>
    <row r="10" spans="1:16">
      <c r="A10" s="92">
        <v>2017</v>
      </c>
      <c r="B10" s="98">
        <v>343480</v>
      </c>
    </row>
    <row r="11" spans="1:16">
      <c r="A11" s="92">
        <v>2018</v>
      </c>
      <c r="B11" s="98">
        <v>354114</v>
      </c>
    </row>
    <row r="12" spans="1:16">
      <c r="A12" s="92">
        <v>2019</v>
      </c>
      <c r="B12" s="98">
        <v>363625</v>
      </c>
    </row>
    <row r="13" spans="1:16">
      <c r="A13" s="92">
        <v>2020</v>
      </c>
      <c r="B13" s="98">
        <v>366999</v>
      </c>
    </row>
    <row r="14" spans="1:16">
      <c r="A14" s="99">
        <v>44470</v>
      </c>
      <c r="B14" s="98">
        <v>388373</v>
      </c>
    </row>
    <row r="17" spans="1:2">
      <c r="A17" s="92" t="s">
        <v>1066</v>
      </c>
      <c r="B17" s="94">
        <f>B14/B13-1</f>
        <v>5.8239940708285198E-2</v>
      </c>
    </row>
    <row r="18" spans="1:2">
      <c r="A18" s="92" t="s">
        <v>1067</v>
      </c>
      <c r="B18" s="98">
        <f>B14-B13</f>
        <v>21374</v>
      </c>
    </row>
    <row r="21" spans="1:2" ht="12.75" hidden="1" customHeight="1">
      <c r="A21" s="92" t="s">
        <v>357</v>
      </c>
      <c r="B21" s="92">
        <f>B12/B11-1</f>
        <v>2.6858582264468467E-2</v>
      </c>
    </row>
    <row r="22" spans="1:2" ht="12.75" hidden="1" customHeight="1">
      <c r="A22" s="92" t="s">
        <v>358</v>
      </c>
      <c r="B22" s="92">
        <f>B12-B11</f>
        <v>9511</v>
      </c>
    </row>
    <row r="23" spans="1:2" ht="12.75" hidden="1" customHeight="1"/>
    <row r="24" spans="1:2" ht="14.25" hidden="1" customHeight="1">
      <c r="A24" s="92">
        <v>43770</v>
      </c>
      <c r="B24" s="92">
        <v>368314</v>
      </c>
    </row>
    <row r="25" spans="1:2" ht="12.75" hidden="1" customHeight="1">
      <c r="A25" s="92" t="s">
        <v>359</v>
      </c>
      <c r="B25" s="92">
        <f>B12/B24-1</f>
        <v>-1.2730984974776982E-2</v>
      </c>
    </row>
    <row r="26" spans="1:2" ht="12.75" hidden="1" customHeight="1">
      <c r="A26" s="92" t="s">
        <v>358</v>
      </c>
      <c r="B26" s="92">
        <f>B12-B24</f>
        <v>-4689</v>
      </c>
    </row>
    <row r="27" spans="1:2" ht="12.75" hidden="1" customHeight="1"/>
  </sheetData>
  <mergeCells count="2">
    <mergeCell ref="H1:I1"/>
    <mergeCell ref="O1:P1"/>
  </mergeCells>
  <hyperlinks>
    <hyperlink ref="H1:I1" location="Index!A1" display="Regresar al Índice" xr:uid="{00000000-0004-0000-5A00-000000000000}"/>
  </hyperlinks>
  <pageMargins left="0.7" right="0.7" top="0.75" bottom="0.75" header="0.3" footer="0.3"/>
  <pageSetup paperSize="9" orientation="portrait"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Hoja86"/>
  <dimension ref="A1:P38"/>
  <sheetViews>
    <sheetView zoomScale="106" zoomScaleNormal="106" workbookViewId="0"/>
  </sheetViews>
  <sheetFormatPr baseColWidth="10" defaultColWidth="11.42578125" defaultRowHeight="14.25"/>
  <cols>
    <col min="1" max="1" width="68.140625" style="92" customWidth="1"/>
    <col min="2" max="16384" width="11.42578125" style="92"/>
  </cols>
  <sheetData>
    <row r="1" spans="1:16">
      <c r="A1" s="20" t="s">
        <v>1653</v>
      </c>
      <c r="H1" s="545" t="s">
        <v>38</v>
      </c>
      <c r="I1" s="545"/>
      <c r="O1" s="557"/>
      <c r="P1" s="557"/>
    </row>
    <row r="2" spans="1:16">
      <c r="A2" s="92" t="s">
        <v>153</v>
      </c>
    </row>
    <row r="5" spans="1:16" ht="15">
      <c r="A5" s="142" t="s">
        <v>347</v>
      </c>
      <c r="B5" s="142" t="s">
        <v>314</v>
      </c>
    </row>
    <row r="6" spans="1:16">
      <c r="A6" s="92" t="s">
        <v>360</v>
      </c>
      <c r="B6" s="94">
        <f>B27/$B$36</f>
        <v>0.19944486357187549</v>
      </c>
      <c r="C6" s="95"/>
    </row>
    <row r="7" spans="1:16">
      <c r="A7" s="92" t="s">
        <v>367</v>
      </c>
      <c r="B7" s="94">
        <f>B28/$B$36</f>
        <v>0.17342863690318328</v>
      </c>
      <c r="C7" s="95"/>
    </row>
    <row r="8" spans="1:16">
      <c r="A8" s="92" t="s">
        <v>366</v>
      </c>
      <c r="B8" s="94">
        <f t="shared" ref="B8:B13" si="0">B29/$B$36</f>
        <v>0.15032198427800078</v>
      </c>
      <c r="C8" s="95"/>
    </row>
    <row r="9" spans="1:16">
      <c r="A9" s="92" t="s">
        <v>368</v>
      </c>
      <c r="B9" s="94">
        <f>B30/$B$36</f>
        <v>0.12260636038035599</v>
      </c>
      <c r="C9" s="95"/>
    </row>
    <row r="10" spans="1:16">
      <c r="A10" s="92" t="s">
        <v>365</v>
      </c>
      <c r="B10" s="94">
        <f t="shared" si="0"/>
        <v>0.12175408692159341</v>
      </c>
      <c r="C10" s="95"/>
    </row>
    <row r="11" spans="1:16">
      <c r="A11" s="92" t="s">
        <v>362</v>
      </c>
      <c r="B11" s="94">
        <f>B32/$B$36</f>
        <v>7.5164854405429832E-2</v>
      </c>
      <c r="C11" s="95"/>
    </row>
    <row r="12" spans="1:16">
      <c r="A12" s="92" t="s">
        <v>363</v>
      </c>
      <c r="B12" s="94">
        <f t="shared" si="0"/>
        <v>6.0882193149369289E-2</v>
      </c>
      <c r="C12" s="95"/>
    </row>
    <row r="13" spans="1:16">
      <c r="A13" s="92" t="s">
        <v>361</v>
      </c>
      <c r="B13" s="94">
        <f t="shared" si="0"/>
        <v>5.1393891954384062E-2</v>
      </c>
      <c r="C13" s="95"/>
    </row>
    <row r="14" spans="1:16">
      <c r="A14" s="92" t="s">
        <v>364</v>
      </c>
      <c r="B14" s="94">
        <f>B35/$B$36</f>
        <v>4.5003128435807845E-2</v>
      </c>
      <c r="C14" s="95"/>
    </row>
    <row r="15" spans="1:16">
      <c r="A15" s="92" t="s">
        <v>283</v>
      </c>
      <c r="B15" s="94">
        <f>SUM(B6:B14)</f>
        <v>1</v>
      </c>
      <c r="C15" s="95"/>
    </row>
    <row r="26" spans="1:3" ht="12.6" hidden="1" customHeight="1">
      <c r="A26" s="143" t="s">
        <v>332</v>
      </c>
      <c r="B26" s="93" t="s">
        <v>1065</v>
      </c>
    </row>
    <row r="27" spans="1:3" ht="12.6" hidden="1" customHeight="1">
      <c r="A27" s="92" t="s">
        <v>360</v>
      </c>
      <c r="B27" s="92">
        <v>77459</v>
      </c>
      <c r="C27" s="141"/>
    </row>
    <row r="28" spans="1:3" ht="12.6" hidden="1" customHeight="1">
      <c r="A28" s="92" t="s">
        <v>367</v>
      </c>
      <c r="B28" s="92">
        <v>67355</v>
      </c>
      <c r="C28" s="141"/>
    </row>
    <row r="29" spans="1:3" ht="12.6" hidden="1" customHeight="1">
      <c r="A29" s="92" t="s">
        <v>366</v>
      </c>
      <c r="B29" s="92">
        <v>58381</v>
      </c>
      <c r="C29" s="141"/>
    </row>
    <row r="30" spans="1:3" ht="12.6" hidden="1" customHeight="1">
      <c r="A30" s="92" t="s">
        <v>368</v>
      </c>
      <c r="B30" s="92">
        <v>47617</v>
      </c>
      <c r="C30" s="141"/>
    </row>
    <row r="31" spans="1:3" ht="12.6" hidden="1" customHeight="1">
      <c r="A31" s="92" t="s">
        <v>365</v>
      </c>
      <c r="B31" s="92">
        <v>47286</v>
      </c>
      <c r="C31" s="141"/>
    </row>
    <row r="32" spans="1:3" ht="12.6" hidden="1" customHeight="1">
      <c r="A32" s="92" t="s">
        <v>362</v>
      </c>
      <c r="B32" s="92">
        <v>29192</v>
      </c>
      <c r="C32" s="141"/>
    </row>
    <row r="33" spans="1:3" ht="12.6" hidden="1" customHeight="1">
      <c r="A33" s="92" t="s">
        <v>363</v>
      </c>
      <c r="B33" s="92">
        <v>23645</v>
      </c>
      <c r="C33" s="141"/>
    </row>
    <row r="34" spans="1:3" hidden="1">
      <c r="A34" s="92" t="s">
        <v>361</v>
      </c>
      <c r="B34" s="92">
        <v>19960</v>
      </c>
      <c r="C34" s="141"/>
    </row>
    <row r="35" spans="1:3" hidden="1">
      <c r="A35" s="92" t="s">
        <v>364</v>
      </c>
      <c r="B35" s="92">
        <v>17478</v>
      </c>
      <c r="C35" s="141"/>
    </row>
    <row r="36" spans="1:3" hidden="1">
      <c r="A36" s="92" t="s">
        <v>283</v>
      </c>
      <c r="B36" s="92">
        <v>388373</v>
      </c>
      <c r="C36" s="141"/>
    </row>
    <row r="37" spans="1:3" hidden="1"/>
    <row r="38" spans="1:3" hidden="1"/>
  </sheetData>
  <mergeCells count="2">
    <mergeCell ref="H1:I1"/>
    <mergeCell ref="O1:P1"/>
  </mergeCells>
  <hyperlinks>
    <hyperlink ref="H1:I1" location="Index!A1" display="Regresar al Índice" xr:uid="{00000000-0004-0000-5B00-000000000000}"/>
  </hyperlinks>
  <pageMargins left="0.7" right="0.7" top="0.75" bottom="0.75" header="0.3" footer="0.3"/>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87"/>
  <dimension ref="A1:P17"/>
  <sheetViews>
    <sheetView zoomScale="106" zoomScaleNormal="106" workbookViewId="0"/>
  </sheetViews>
  <sheetFormatPr baseColWidth="10" defaultColWidth="11.42578125" defaultRowHeight="14.25"/>
  <cols>
    <col min="1" max="1" width="14.7109375" style="92" customWidth="1"/>
    <col min="2" max="2" width="11.42578125" style="92"/>
    <col min="3" max="3" width="12.85546875" style="92" bestFit="1" customWidth="1"/>
    <col min="4" max="16384" width="11.42578125" style="92"/>
  </cols>
  <sheetData>
    <row r="1" spans="1:16">
      <c r="A1" s="20" t="s">
        <v>1654</v>
      </c>
      <c r="H1" s="545" t="s">
        <v>38</v>
      </c>
      <c r="I1" s="545"/>
      <c r="J1" s="598"/>
      <c r="K1" s="598"/>
      <c r="O1" s="557"/>
      <c r="P1" s="557"/>
    </row>
    <row r="2" spans="1:16">
      <c r="A2" s="92" t="s">
        <v>153</v>
      </c>
    </row>
    <row r="5" spans="1:16">
      <c r="A5" s="92" t="s">
        <v>325</v>
      </c>
      <c r="B5" s="92" t="s">
        <v>335</v>
      </c>
    </row>
    <row r="6" spans="1:16">
      <c r="A6" s="92">
        <v>2013</v>
      </c>
      <c r="B6" s="98">
        <v>523456</v>
      </c>
    </row>
    <row r="7" spans="1:16">
      <c r="A7" s="92">
        <v>2014</v>
      </c>
      <c r="B7" s="98">
        <v>540644</v>
      </c>
    </row>
    <row r="8" spans="1:16">
      <c r="A8" s="92">
        <v>2015</v>
      </c>
      <c r="B8" s="98">
        <v>551836</v>
      </c>
    </row>
    <row r="9" spans="1:16">
      <c r="A9" s="92">
        <v>2016</v>
      </c>
      <c r="B9" s="98">
        <v>575641</v>
      </c>
    </row>
    <row r="10" spans="1:16">
      <c r="A10" s="92">
        <v>2017</v>
      </c>
      <c r="B10" s="98">
        <v>605107</v>
      </c>
    </row>
    <row r="11" spans="1:16">
      <c r="A11" s="92">
        <v>2018</v>
      </c>
      <c r="B11" s="98">
        <v>614655</v>
      </c>
    </row>
    <row r="12" spans="1:16">
      <c r="A12" s="92">
        <v>2019</v>
      </c>
      <c r="B12" s="98">
        <v>640252</v>
      </c>
    </row>
    <row r="13" spans="1:16">
      <c r="A13" s="92">
        <v>2020</v>
      </c>
      <c r="B13" s="98">
        <v>614772</v>
      </c>
      <c r="C13" s="94"/>
    </row>
    <row r="14" spans="1:16">
      <c r="A14" s="99">
        <v>44470</v>
      </c>
      <c r="B14" s="98">
        <v>622204</v>
      </c>
    </row>
    <row r="16" spans="1:16">
      <c r="A16" s="92" t="s">
        <v>1066</v>
      </c>
      <c r="B16" s="94">
        <f>B14/B13-1</f>
        <v>1.2089034633978146E-2</v>
      </c>
    </row>
    <row r="17" spans="1:2">
      <c r="A17" s="92" t="s">
        <v>1067</v>
      </c>
      <c r="B17" s="98">
        <f>B14-B13</f>
        <v>7432</v>
      </c>
    </row>
  </sheetData>
  <mergeCells count="3">
    <mergeCell ref="H1:I1"/>
    <mergeCell ref="J1:K1"/>
    <mergeCell ref="O1:P1"/>
  </mergeCells>
  <hyperlinks>
    <hyperlink ref="H1:I1" location="Index!A1" display="Regresar al Índice" xr:uid="{00000000-0004-0000-5C00-000000000000}"/>
  </hyperlinks>
  <pageMargins left="0.7" right="0.7" top="0.75" bottom="0.75" header="0.3" footer="0.3"/>
  <pageSetup paperSize="9" orientation="portrait"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88"/>
  <dimension ref="A1:N39"/>
  <sheetViews>
    <sheetView zoomScale="106" zoomScaleNormal="106" workbookViewId="0"/>
  </sheetViews>
  <sheetFormatPr baseColWidth="10" defaultColWidth="11.42578125" defaultRowHeight="14.25"/>
  <cols>
    <col min="1" max="1" width="61.42578125" style="92" customWidth="1"/>
    <col min="2" max="2" width="9.42578125" style="92" customWidth="1"/>
    <col min="3" max="16384" width="11.42578125" style="92"/>
  </cols>
  <sheetData>
    <row r="1" spans="1:14" ht="14.45" customHeight="1">
      <c r="A1" s="20" t="s">
        <v>1655</v>
      </c>
      <c r="F1" s="599"/>
      <c r="G1" s="599"/>
      <c r="H1" s="545" t="s">
        <v>38</v>
      </c>
      <c r="I1" s="545"/>
      <c r="M1" s="557"/>
      <c r="N1" s="557"/>
    </row>
    <row r="2" spans="1:14">
      <c r="A2" s="92" t="s">
        <v>153</v>
      </c>
    </row>
    <row r="5" spans="1:14">
      <c r="A5" s="92" t="s">
        <v>347</v>
      </c>
      <c r="B5" s="93" t="s">
        <v>314</v>
      </c>
    </row>
    <row r="6" spans="1:14">
      <c r="A6" s="137" t="s">
        <v>369</v>
      </c>
      <c r="B6" s="94">
        <f>B28/$B$38</f>
        <v>0.29971520594531698</v>
      </c>
      <c r="C6" s="95"/>
    </row>
    <row r="7" spans="1:14">
      <c r="A7" s="137" t="s">
        <v>370</v>
      </c>
      <c r="B7" s="94">
        <f t="shared" ref="B7:B14" si="0">B29/$B$38</f>
        <v>0.26441488643595989</v>
      </c>
      <c r="C7" s="95"/>
    </row>
    <row r="8" spans="1:14">
      <c r="A8" s="137" t="s">
        <v>373</v>
      </c>
      <c r="B8" s="94">
        <f t="shared" si="0"/>
        <v>8.0412533509909928E-2</v>
      </c>
      <c r="C8" s="95"/>
    </row>
    <row r="9" spans="1:14">
      <c r="A9" s="137" t="s">
        <v>372</v>
      </c>
      <c r="B9" s="94">
        <f t="shared" si="0"/>
        <v>7.7722097575714716E-2</v>
      </c>
      <c r="C9" s="95"/>
    </row>
    <row r="10" spans="1:14">
      <c r="A10" s="137" t="s">
        <v>371</v>
      </c>
      <c r="B10" s="94">
        <f t="shared" si="0"/>
        <v>7.6500633232830392E-2</v>
      </c>
      <c r="C10" s="95"/>
    </row>
    <row r="11" spans="1:14">
      <c r="A11" s="137" t="s">
        <v>374</v>
      </c>
      <c r="B11" s="94">
        <f t="shared" si="0"/>
        <v>5.3003516531555564E-2</v>
      </c>
      <c r="C11" s="95"/>
    </row>
    <row r="12" spans="1:14">
      <c r="A12" s="137" t="s">
        <v>375</v>
      </c>
      <c r="B12" s="94">
        <f t="shared" si="0"/>
        <v>4.8712319432211944E-2</v>
      </c>
      <c r="C12" s="95"/>
    </row>
    <row r="13" spans="1:14">
      <c r="A13" s="137" t="s">
        <v>377</v>
      </c>
      <c r="B13" s="94">
        <f t="shared" si="0"/>
        <v>3.201522330296816E-2</v>
      </c>
      <c r="C13" s="95"/>
    </row>
    <row r="14" spans="1:14">
      <c r="A14" s="137" t="s">
        <v>376</v>
      </c>
      <c r="B14" s="94">
        <f t="shared" si="0"/>
        <v>2.7494198044371299E-2</v>
      </c>
      <c r="C14" s="95"/>
    </row>
    <row r="15" spans="1:14">
      <c r="A15" s="137" t="s">
        <v>356</v>
      </c>
      <c r="B15" s="94">
        <f>B37/$B$38</f>
        <v>4.0009385989161109E-2</v>
      </c>
      <c r="C15" s="95"/>
    </row>
    <row r="16" spans="1:14">
      <c r="A16" s="92" t="s">
        <v>288</v>
      </c>
      <c r="B16" s="94">
        <f>SUM(B6:B15)</f>
        <v>1</v>
      </c>
    </row>
    <row r="22" spans="1:3" ht="14.25" customHeight="1"/>
    <row r="26" spans="1:3" hidden="1"/>
    <row r="27" spans="1:3" hidden="1">
      <c r="A27" s="92" t="s">
        <v>347</v>
      </c>
      <c r="B27" s="92" t="s">
        <v>1065</v>
      </c>
    </row>
    <row r="28" spans="1:3" hidden="1">
      <c r="A28" s="137" t="s">
        <v>369</v>
      </c>
      <c r="B28" s="140">
        <v>186484</v>
      </c>
      <c r="C28" s="141"/>
    </row>
    <row r="29" spans="1:3" hidden="1">
      <c r="A29" s="137" t="s">
        <v>370</v>
      </c>
      <c r="B29" s="140">
        <v>164520</v>
      </c>
      <c r="C29" s="141"/>
    </row>
    <row r="30" spans="1:3" hidden="1">
      <c r="A30" s="137" t="s">
        <v>373</v>
      </c>
      <c r="B30" s="140">
        <v>50033</v>
      </c>
      <c r="C30" s="141"/>
    </row>
    <row r="31" spans="1:3" hidden="1">
      <c r="A31" s="137" t="s">
        <v>372</v>
      </c>
      <c r="B31" s="140">
        <v>48359</v>
      </c>
      <c r="C31" s="141"/>
    </row>
    <row r="32" spans="1:3" hidden="1">
      <c r="A32" s="137" t="s">
        <v>371</v>
      </c>
      <c r="B32" s="140">
        <v>47599</v>
      </c>
      <c r="C32" s="141"/>
    </row>
    <row r="33" spans="1:3" hidden="1">
      <c r="A33" s="137" t="s">
        <v>374</v>
      </c>
      <c r="B33" s="140">
        <v>32979</v>
      </c>
      <c r="C33" s="141"/>
    </row>
    <row r="34" spans="1:3" hidden="1">
      <c r="A34" s="137" t="s">
        <v>375</v>
      </c>
      <c r="B34" s="140">
        <v>30309</v>
      </c>
      <c r="C34" s="141"/>
    </row>
    <row r="35" spans="1:3" hidden="1">
      <c r="A35" s="137" t="s">
        <v>377</v>
      </c>
      <c r="B35" s="140">
        <v>19920</v>
      </c>
      <c r="C35" s="141"/>
    </row>
    <row r="36" spans="1:3" hidden="1">
      <c r="A36" s="137" t="s">
        <v>376</v>
      </c>
      <c r="B36" s="140">
        <v>17107</v>
      </c>
      <c r="C36" s="141"/>
    </row>
    <row r="37" spans="1:3" hidden="1">
      <c r="A37" s="137" t="s">
        <v>356</v>
      </c>
      <c r="B37" s="140">
        <v>24894</v>
      </c>
      <c r="C37" s="141"/>
    </row>
    <row r="38" spans="1:3" hidden="1">
      <c r="A38" s="137" t="s">
        <v>288</v>
      </c>
      <c r="B38" s="140">
        <v>622204</v>
      </c>
      <c r="C38" s="141"/>
    </row>
    <row r="39" spans="1:3" hidden="1"/>
  </sheetData>
  <mergeCells count="3">
    <mergeCell ref="F1:G1"/>
    <mergeCell ref="H1:I1"/>
    <mergeCell ref="M1:N1"/>
  </mergeCells>
  <hyperlinks>
    <hyperlink ref="H1:I1" location="Index!A1" display="Regresar al Índice" xr:uid="{00000000-0004-0000-5D00-000000000000}"/>
  </hyperlinks>
  <pageMargins left="0.7" right="0.7" top="0.75" bottom="0.75" header="0.3" footer="0.3"/>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89"/>
  <dimension ref="A1:I27"/>
  <sheetViews>
    <sheetView zoomScale="106" zoomScaleNormal="106" workbookViewId="0"/>
  </sheetViews>
  <sheetFormatPr baseColWidth="10" defaultColWidth="10.85546875" defaultRowHeight="14.25"/>
  <cols>
    <col min="1" max="1" width="8.140625" style="92" customWidth="1"/>
    <col min="2" max="2" width="57.85546875" style="92" bestFit="1" customWidth="1"/>
    <col min="3" max="3" width="14.7109375" style="92" customWidth="1"/>
    <col min="4" max="16384" width="10.85546875" style="92"/>
  </cols>
  <sheetData>
    <row r="1" spans="1:9">
      <c r="A1" s="20" t="s">
        <v>1656</v>
      </c>
      <c r="H1" s="545" t="s">
        <v>38</v>
      </c>
      <c r="I1" s="545"/>
    </row>
    <row r="2" spans="1:9">
      <c r="A2" s="92" t="s">
        <v>153</v>
      </c>
    </row>
    <row r="3" spans="1:9" ht="15">
      <c r="H3" s="96" t="s">
        <v>988</v>
      </c>
    </row>
    <row r="4" spans="1:9">
      <c r="B4" s="92" t="s">
        <v>312</v>
      </c>
      <c r="C4" s="93" t="s">
        <v>292</v>
      </c>
      <c r="D4" s="93" t="s">
        <v>293</v>
      </c>
      <c r="E4" s="93" t="s">
        <v>53</v>
      </c>
    </row>
    <row r="5" spans="1:9">
      <c r="B5" s="92" t="s">
        <v>326</v>
      </c>
      <c r="C5" s="92">
        <v>81554</v>
      </c>
      <c r="D5" s="92">
        <v>35658</v>
      </c>
      <c r="E5" s="92">
        <v>117212</v>
      </c>
    </row>
    <row r="6" spans="1:9">
      <c r="B6" s="92" t="s">
        <v>283</v>
      </c>
      <c r="C6" s="92">
        <v>225384</v>
      </c>
      <c r="D6" s="92">
        <v>162989</v>
      </c>
      <c r="E6" s="92">
        <v>388373</v>
      </c>
    </row>
    <row r="7" spans="1:9">
      <c r="B7" s="92" t="s">
        <v>327</v>
      </c>
      <c r="C7" s="92">
        <v>120354</v>
      </c>
      <c r="D7" s="92">
        <v>21211</v>
      </c>
      <c r="E7" s="92">
        <v>141565</v>
      </c>
    </row>
    <row r="8" spans="1:9">
      <c r="B8" s="92" t="s">
        <v>328</v>
      </c>
      <c r="C8" s="92">
        <v>7236</v>
      </c>
      <c r="D8" s="92">
        <v>2272</v>
      </c>
      <c r="E8" s="92">
        <v>9508</v>
      </c>
    </row>
    <row r="9" spans="1:9">
      <c r="B9" s="92" t="s">
        <v>329</v>
      </c>
      <c r="C9" s="92">
        <v>289007</v>
      </c>
      <c r="D9" s="92">
        <v>192688</v>
      </c>
      <c r="E9" s="92">
        <v>481695</v>
      </c>
    </row>
    <row r="10" spans="1:9">
      <c r="B10" s="92" t="s">
        <v>330</v>
      </c>
      <c r="C10" s="92">
        <v>2277</v>
      </c>
      <c r="D10" s="92">
        <v>343</v>
      </c>
      <c r="E10" s="92">
        <v>2620</v>
      </c>
    </row>
    <row r="11" spans="1:9">
      <c r="B11" s="92" t="s">
        <v>288</v>
      </c>
      <c r="C11" s="92">
        <v>318043</v>
      </c>
      <c r="D11" s="92">
        <v>304161</v>
      </c>
      <c r="E11" s="92">
        <v>622204</v>
      </c>
    </row>
    <row r="12" spans="1:9">
      <c r="B12" s="92" t="s">
        <v>331</v>
      </c>
      <c r="C12" s="92">
        <v>71760</v>
      </c>
      <c r="D12" s="92">
        <v>23298</v>
      </c>
      <c r="E12" s="92">
        <v>95058</v>
      </c>
    </row>
    <row r="13" spans="1:9">
      <c r="B13" s="92" t="s">
        <v>53</v>
      </c>
      <c r="C13" s="92">
        <f>SUM(C5:C12)</f>
        <v>1115615</v>
      </c>
      <c r="D13" s="92">
        <f>SUM(D5:D12)</f>
        <v>742620</v>
      </c>
      <c r="E13" s="92">
        <f>SUM(E5:E12)</f>
        <v>1858235</v>
      </c>
    </row>
    <row r="15" spans="1:9">
      <c r="C15" s="93"/>
    </row>
    <row r="16" spans="1:9">
      <c r="B16" s="92" t="s">
        <v>312</v>
      </c>
      <c r="C16" s="139" t="s">
        <v>292</v>
      </c>
      <c r="D16" s="92" t="s">
        <v>293</v>
      </c>
    </row>
    <row r="17" spans="2:5">
      <c r="B17" s="92" t="s">
        <v>282</v>
      </c>
      <c r="C17" s="94">
        <f t="shared" ref="C17:C24" si="0">C5/$C$13</f>
        <v>7.310227990839134E-2</v>
      </c>
      <c r="D17" s="94">
        <f>D5/$D$13</f>
        <v>4.8016482184697423E-2</v>
      </c>
      <c r="E17" s="95"/>
    </row>
    <row r="18" spans="2:5">
      <c r="B18" s="92" t="s">
        <v>283</v>
      </c>
      <c r="C18" s="94">
        <f t="shared" si="0"/>
        <v>0.20202668483302932</v>
      </c>
      <c r="D18" s="94">
        <f t="shared" ref="D18:D24" si="1">D6/$D$13</f>
        <v>0.2194783334679917</v>
      </c>
      <c r="E18" s="94">
        <f>C17+C19+C20+C22+C24</f>
        <v>0.25383398394607459</v>
      </c>
    </row>
    <row r="19" spans="2:5">
      <c r="B19" s="92" t="s">
        <v>284</v>
      </c>
      <c r="C19" s="94">
        <f t="shared" si="0"/>
        <v>0.10788130313773121</v>
      </c>
      <c r="D19" s="94">
        <f>D7/$D$13</f>
        <v>2.8562387223613692E-2</v>
      </c>
      <c r="E19" s="95"/>
    </row>
    <row r="20" spans="2:5">
      <c r="B20" s="92" t="s">
        <v>285</v>
      </c>
      <c r="C20" s="94">
        <f t="shared" si="0"/>
        <v>6.486108558956271E-3</v>
      </c>
      <c r="D20" s="94">
        <f t="shared" si="1"/>
        <v>3.0594382052732219E-3</v>
      </c>
      <c r="E20" s="95"/>
    </row>
    <row r="21" spans="2:5">
      <c r="B21" s="92" t="s">
        <v>286</v>
      </c>
      <c r="C21" s="94">
        <f t="shared" si="0"/>
        <v>0.25905621562994402</v>
      </c>
      <c r="D21" s="94">
        <f t="shared" si="1"/>
        <v>0.25947052328243247</v>
      </c>
      <c r="E21" s="95"/>
    </row>
    <row r="22" spans="2:5">
      <c r="B22" s="92" t="s">
        <v>287</v>
      </c>
      <c r="C22" s="94">
        <f t="shared" si="0"/>
        <v>2.0410266982785279E-3</v>
      </c>
      <c r="D22" s="94">
        <f t="shared" si="1"/>
        <v>4.6187821496862459E-4</v>
      </c>
      <c r="E22" s="95"/>
    </row>
    <row r="23" spans="2:5">
      <c r="B23" s="92" t="s">
        <v>288</v>
      </c>
      <c r="C23" s="94">
        <f t="shared" si="0"/>
        <v>0.28508311559095206</v>
      </c>
      <c r="D23" s="94">
        <f>D11/$D$13</f>
        <v>0.40957824997980125</v>
      </c>
      <c r="E23" s="95"/>
    </row>
    <row r="24" spans="2:5">
      <c r="B24" s="92" t="s">
        <v>289</v>
      </c>
      <c r="C24" s="94">
        <f t="shared" si="0"/>
        <v>6.4323265642717245E-2</v>
      </c>
      <c r="D24" s="94">
        <f t="shared" si="1"/>
        <v>3.1372707441221621E-2</v>
      </c>
      <c r="E24" s="95"/>
    </row>
    <row r="25" spans="2:5">
      <c r="B25" s="92" t="s">
        <v>53</v>
      </c>
      <c r="C25" s="94">
        <f>SUM(C17:C24)</f>
        <v>1</v>
      </c>
      <c r="D25" s="94">
        <f>SUM(D17:D24)</f>
        <v>1</v>
      </c>
      <c r="E25" s="95"/>
    </row>
    <row r="26" spans="2:5">
      <c r="C26" s="94"/>
      <c r="D26" s="94"/>
      <c r="E26" s="95"/>
    </row>
    <row r="27" spans="2:5">
      <c r="C27" s="94"/>
      <c r="D27" s="94"/>
      <c r="E27" s="95"/>
    </row>
  </sheetData>
  <mergeCells count="1">
    <mergeCell ref="H1:I1"/>
  </mergeCells>
  <hyperlinks>
    <hyperlink ref="H1:I1" location="Index!A1" display="Regresar al Índice" xr:uid="{00000000-0004-0000-5E00-000000000000}"/>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1F3B2-3B39-42EB-8FB6-33C83734EC12}">
  <sheetPr codeName="Hoja18"/>
  <dimension ref="A1:I13"/>
  <sheetViews>
    <sheetView workbookViewId="0"/>
  </sheetViews>
  <sheetFormatPr baseColWidth="10" defaultRowHeight="14.25"/>
  <cols>
    <col min="1" max="1" width="18.42578125" style="16" customWidth="1"/>
    <col min="2" max="2" width="19.140625" style="16" customWidth="1"/>
    <col min="3" max="3" width="15.7109375" style="16" customWidth="1"/>
    <col min="4" max="16384" width="11.42578125" style="16"/>
  </cols>
  <sheetData>
    <row r="1" spans="1:9">
      <c r="A1" s="20" t="s">
        <v>1738</v>
      </c>
      <c r="H1" s="545" t="s">
        <v>38</v>
      </c>
      <c r="I1" s="545"/>
    </row>
    <row r="6" spans="1:9" ht="45">
      <c r="A6" s="504" t="s">
        <v>716</v>
      </c>
      <c r="B6" s="505" t="s">
        <v>1469</v>
      </c>
      <c r="C6" s="505" t="s">
        <v>1410</v>
      </c>
      <c r="D6" s="505" t="s">
        <v>1411</v>
      </c>
      <c r="E6" s="505" t="s">
        <v>1412</v>
      </c>
      <c r="F6" s="505" t="s">
        <v>1413</v>
      </c>
    </row>
    <row r="7" spans="1:9" ht="15">
      <c r="A7" s="506" t="s">
        <v>168</v>
      </c>
      <c r="B7" s="522">
        <v>2850</v>
      </c>
      <c r="C7" s="516">
        <v>2500</v>
      </c>
      <c r="D7" s="513">
        <v>1900</v>
      </c>
      <c r="E7" s="513">
        <v>4500</v>
      </c>
      <c r="F7" s="516">
        <v>4</v>
      </c>
    </row>
    <row r="8" spans="1:9" ht="15">
      <c r="A8" s="506" t="s">
        <v>57</v>
      </c>
      <c r="B8" s="523">
        <v>20921.917743031951</v>
      </c>
      <c r="C8" s="518">
        <v>19500</v>
      </c>
      <c r="D8" s="511">
        <v>2300</v>
      </c>
      <c r="E8" s="511">
        <v>95000</v>
      </c>
      <c r="F8" s="518">
        <v>1471</v>
      </c>
    </row>
    <row r="9" spans="1:9" ht="15">
      <c r="A9" s="506" t="s">
        <v>1414</v>
      </c>
      <c r="B9" s="522">
        <v>14438.763250883392</v>
      </c>
      <c r="C9" s="516">
        <v>11500</v>
      </c>
      <c r="D9" s="513">
        <v>2500</v>
      </c>
      <c r="E9" s="513">
        <v>88000</v>
      </c>
      <c r="F9" s="516">
        <v>283</v>
      </c>
    </row>
    <row r="10" spans="1:9" ht="15">
      <c r="A10" s="506" t="s">
        <v>157</v>
      </c>
      <c r="B10" s="523">
        <v>9825.8211920529793</v>
      </c>
      <c r="C10" s="518">
        <v>9000</v>
      </c>
      <c r="D10" s="511">
        <v>3500</v>
      </c>
      <c r="E10" s="511">
        <v>30000</v>
      </c>
      <c r="F10" s="518">
        <v>151</v>
      </c>
    </row>
    <row r="11" spans="1:9" ht="15">
      <c r="A11" s="506" t="s">
        <v>1415</v>
      </c>
      <c r="B11" s="522">
        <v>5303.333333333333</v>
      </c>
      <c r="C11" s="516">
        <v>4250</v>
      </c>
      <c r="D11" s="513">
        <v>2300</v>
      </c>
      <c r="E11" s="513">
        <v>12000</v>
      </c>
      <c r="F11" s="516">
        <v>15</v>
      </c>
    </row>
    <row r="12" spans="1:9" ht="15">
      <c r="A12" s="506" t="s">
        <v>154</v>
      </c>
      <c r="B12" s="523">
        <v>22777.000425894377</v>
      </c>
      <c r="C12" s="518">
        <v>19500</v>
      </c>
      <c r="D12" s="511">
        <v>1500</v>
      </c>
      <c r="E12" s="511">
        <v>100000</v>
      </c>
      <c r="F12" s="518">
        <v>2348</v>
      </c>
    </row>
    <row r="13" spans="1:9" ht="15">
      <c r="A13" s="506" t="s">
        <v>53</v>
      </c>
      <c r="B13" s="524">
        <v>21048.0704588015</v>
      </c>
      <c r="C13" s="519">
        <v>18500</v>
      </c>
      <c r="D13" s="525">
        <v>1500</v>
      </c>
      <c r="E13" s="525">
        <v>100000</v>
      </c>
      <c r="F13" s="519">
        <v>4272</v>
      </c>
    </row>
  </sheetData>
  <mergeCells count="1">
    <mergeCell ref="H1:I1"/>
  </mergeCells>
  <hyperlinks>
    <hyperlink ref="H1:I1" location="Index!A1" display="Regresar al Índice" xr:uid="{E35F1CFE-7B59-448B-A8E8-70EA793DB2AC}"/>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90"/>
  <dimension ref="A1:K18"/>
  <sheetViews>
    <sheetView zoomScale="106" zoomScaleNormal="106" workbookViewId="0"/>
  </sheetViews>
  <sheetFormatPr baseColWidth="10" defaultColWidth="11.42578125" defaultRowHeight="14.25"/>
  <cols>
    <col min="1" max="1" width="37" style="137" customWidth="1"/>
    <col min="2" max="3" width="11.42578125" style="137"/>
    <col min="4" max="4" width="12.28515625" style="137" customWidth="1"/>
    <col min="5" max="16384" width="11.42578125" style="137"/>
  </cols>
  <sheetData>
    <row r="1" spans="1:11">
      <c r="A1" s="20" t="s">
        <v>1657</v>
      </c>
      <c r="H1" s="545" t="s">
        <v>38</v>
      </c>
      <c r="I1" s="545"/>
      <c r="J1" s="600"/>
      <c r="K1" s="600"/>
    </row>
    <row r="2" spans="1:11">
      <c r="A2" s="92" t="s">
        <v>153</v>
      </c>
    </row>
    <row r="6" spans="1:11">
      <c r="A6" s="92" t="s">
        <v>312</v>
      </c>
      <c r="B6" s="94" t="s">
        <v>292</v>
      </c>
      <c r="C6" s="92" t="s">
        <v>293</v>
      </c>
    </row>
    <row r="7" spans="1:11" ht="15">
      <c r="A7" s="92" t="s">
        <v>282</v>
      </c>
      <c r="B7" s="94">
        <v>7.310227990839134E-2</v>
      </c>
      <c r="C7" s="94">
        <v>4.8016482184697423E-2</v>
      </c>
      <c r="E7" s="96" t="s">
        <v>785</v>
      </c>
    </row>
    <row r="8" spans="1:11">
      <c r="A8" s="92" t="s">
        <v>283</v>
      </c>
      <c r="B8" s="94">
        <v>0.20202668483302932</v>
      </c>
      <c r="C8" s="94">
        <v>0.2194783334679917</v>
      </c>
    </row>
    <row r="9" spans="1:11">
      <c r="A9" s="92" t="s">
        <v>284</v>
      </c>
      <c r="B9" s="94">
        <v>0.10788130313773121</v>
      </c>
      <c r="C9" s="94">
        <v>2.8562387223613692E-2</v>
      </c>
    </row>
    <row r="10" spans="1:11">
      <c r="A10" s="92" t="s">
        <v>285</v>
      </c>
      <c r="B10" s="94">
        <v>6.486108558956271E-3</v>
      </c>
      <c r="C10" s="94">
        <v>3.0594382052732219E-3</v>
      </c>
    </row>
    <row r="11" spans="1:11">
      <c r="A11" s="92" t="s">
        <v>286</v>
      </c>
      <c r="B11" s="94">
        <v>0.25905621562994402</v>
      </c>
      <c r="C11" s="94">
        <v>0.25947052328243247</v>
      </c>
    </row>
    <row r="12" spans="1:11">
      <c r="A12" s="92" t="s">
        <v>287</v>
      </c>
      <c r="B12" s="94">
        <v>2.0410266982785279E-3</v>
      </c>
      <c r="C12" s="94">
        <v>4.6187821496862459E-4</v>
      </c>
    </row>
    <row r="13" spans="1:11">
      <c r="A13" s="92" t="s">
        <v>288</v>
      </c>
      <c r="B13" s="94">
        <v>0.28508311559095206</v>
      </c>
      <c r="C13" s="94">
        <v>0.40957824997980125</v>
      </c>
    </row>
    <row r="14" spans="1:11">
      <c r="A14" s="92" t="s">
        <v>289</v>
      </c>
      <c r="B14" s="94">
        <v>6.4323265642717245E-2</v>
      </c>
      <c r="C14" s="94">
        <v>3.1372707441221621E-2</v>
      </c>
    </row>
    <row r="15" spans="1:11">
      <c r="A15" s="92" t="s">
        <v>53</v>
      </c>
      <c r="B15" s="94">
        <v>1</v>
      </c>
      <c r="C15" s="94">
        <v>1</v>
      </c>
    </row>
    <row r="18" spans="3:3">
      <c r="C18" s="138"/>
    </row>
  </sheetData>
  <mergeCells count="2">
    <mergeCell ref="H1:I1"/>
    <mergeCell ref="J1:K1"/>
  </mergeCells>
  <hyperlinks>
    <hyperlink ref="H1:I1" location="Index!A1" display="Regresar al Índice" xr:uid="{00000000-0004-0000-5F00-000000000000}"/>
  </hyperlinks>
  <pageMargins left="0.7" right="0.7" top="0.75" bottom="0.75" header="0.3" footer="0.3"/>
  <drawing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91"/>
  <dimension ref="A1:K35"/>
  <sheetViews>
    <sheetView zoomScale="106" zoomScaleNormal="106" workbookViewId="0"/>
  </sheetViews>
  <sheetFormatPr baseColWidth="10" defaultColWidth="10.85546875" defaultRowHeight="14.25"/>
  <cols>
    <col min="1" max="1" width="10.85546875" style="100"/>
    <col min="2" max="2" width="24.5703125" style="100" bestFit="1" customWidth="1"/>
    <col min="3" max="3" width="12.28515625" style="100" customWidth="1"/>
    <col min="4" max="4" width="13.5703125" style="100" customWidth="1"/>
    <col min="5" max="6" width="11" style="100" bestFit="1" customWidth="1"/>
    <col min="7" max="16384" width="10.85546875" style="100"/>
  </cols>
  <sheetData>
    <row r="1" spans="1:11">
      <c r="A1" s="20" t="s">
        <v>1658</v>
      </c>
      <c r="H1" s="545" t="s">
        <v>38</v>
      </c>
      <c r="I1" s="545"/>
      <c r="J1" s="597"/>
      <c r="K1" s="597"/>
    </row>
    <row r="2" spans="1:11">
      <c r="A2" s="92" t="s">
        <v>279</v>
      </c>
    </row>
    <row r="3" spans="1:11">
      <c r="A3" s="92"/>
    </row>
    <row r="4" spans="1:11" ht="37.5" customHeight="1" thickBot="1">
      <c r="B4" s="101" t="s">
        <v>294</v>
      </c>
      <c r="C4" s="102" t="s">
        <v>985</v>
      </c>
      <c r="D4" s="102" t="s">
        <v>1061</v>
      </c>
      <c r="E4" s="103" t="s">
        <v>34</v>
      </c>
      <c r="F4" s="103" t="s">
        <v>281</v>
      </c>
    </row>
    <row r="5" spans="1:11" ht="15" thickBot="1">
      <c r="B5" s="104" t="s">
        <v>295</v>
      </c>
      <c r="C5" s="105">
        <v>53034</v>
      </c>
      <c r="D5" s="105">
        <v>53848</v>
      </c>
      <c r="E5" s="106">
        <f>D5-C5</f>
        <v>814</v>
      </c>
      <c r="F5" s="107">
        <f>D5/C5-1</f>
        <v>1.5348644265942513E-2</v>
      </c>
    </row>
    <row r="6" spans="1:11" ht="15.75" thickBot="1">
      <c r="B6" s="108" t="s">
        <v>296</v>
      </c>
      <c r="C6" s="109">
        <v>228243</v>
      </c>
      <c r="D6" s="109">
        <v>230787</v>
      </c>
      <c r="E6" s="106">
        <f t="shared" ref="E6:E18" si="0">D6-C6</f>
        <v>2544</v>
      </c>
      <c r="F6" s="107">
        <f t="shared" ref="F6:F18" si="1">D6/C6-1</f>
        <v>1.1146015430922196E-2</v>
      </c>
      <c r="H6" s="110" t="s">
        <v>1068</v>
      </c>
    </row>
    <row r="7" spans="1:11" ht="15" thickBot="1">
      <c r="B7" s="108" t="s">
        <v>297</v>
      </c>
      <c r="C7" s="109">
        <v>298920</v>
      </c>
      <c r="D7" s="109">
        <v>300649</v>
      </c>
      <c r="E7" s="106">
        <f t="shared" si="0"/>
        <v>1729</v>
      </c>
      <c r="F7" s="107">
        <f t="shared" si="1"/>
        <v>5.7841562959988213E-3</v>
      </c>
    </row>
    <row r="8" spans="1:11" ht="15" thickBot="1">
      <c r="B8" s="111" t="s">
        <v>298</v>
      </c>
      <c r="C8" s="109">
        <v>280975</v>
      </c>
      <c r="D8" s="109">
        <v>282258</v>
      </c>
      <c r="E8" s="106">
        <f t="shared" si="0"/>
        <v>1283</v>
      </c>
      <c r="F8" s="107">
        <f t="shared" si="1"/>
        <v>4.566242548269317E-3</v>
      </c>
    </row>
    <row r="9" spans="1:11" ht="15" thickBot="1">
      <c r="B9" s="108" t="s">
        <v>299</v>
      </c>
      <c r="C9" s="109">
        <v>253035</v>
      </c>
      <c r="D9" s="109">
        <v>253924</v>
      </c>
      <c r="E9" s="106">
        <f t="shared" si="0"/>
        <v>889</v>
      </c>
      <c r="F9" s="107">
        <f t="shared" si="1"/>
        <v>3.5133479558164815E-3</v>
      </c>
    </row>
    <row r="10" spans="1:11" ht="15" thickBot="1">
      <c r="B10" s="108" t="s">
        <v>300</v>
      </c>
      <c r="C10" s="109">
        <v>219840</v>
      </c>
      <c r="D10" s="109">
        <v>221096</v>
      </c>
      <c r="E10" s="106">
        <f t="shared" si="0"/>
        <v>1256</v>
      </c>
      <c r="F10" s="107">
        <f t="shared" si="1"/>
        <v>5.7132459970887783E-3</v>
      </c>
    </row>
    <row r="11" spans="1:11" ht="15" thickBot="1">
      <c r="B11" s="108" t="s">
        <v>301</v>
      </c>
      <c r="C11" s="109">
        <v>194619</v>
      </c>
      <c r="D11" s="109">
        <v>195153</v>
      </c>
      <c r="E11" s="106">
        <f t="shared" si="0"/>
        <v>534</v>
      </c>
      <c r="F11" s="107">
        <f t="shared" si="1"/>
        <v>2.7438225455891363E-3</v>
      </c>
    </row>
    <row r="12" spans="1:11" ht="15" thickBot="1">
      <c r="B12" s="108" t="s">
        <v>302</v>
      </c>
      <c r="C12" s="109">
        <v>149601</v>
      </c>
      <c r="D12" s="109">
        <v>150556</v>
      </c>
      <c r="E12" s="106">
        <f t="shared" si="0"/>
        <v>955</v>
      </c>
      <c r="F12" s="107">
        <f t="shared" si="1"/>
        <v>6.383647168133999E-3</v>
      </c>
    </row>
    <row r="13" spans="1:11" ht="15" thickBot="1">
      <c r="B13" s="112" t="s">
        <v>303</v>
      </c>
      <c r="C13" s="113">
        <v>103171</v>
      </c>
      <c r="D13" s="113">
        <v>103577</v>
      </c>
      <c r="E13" s="106">
        <f t="shared" si="0"/>
        <v>406</v>
      </c>
      <c r="F13" s="107">
        <f t="shared" si="1"/>
        <v>3.9352143528705863E-3</v>
      </c>
    </row>
    <row r="14" spans="1:11" ht="15" thickBot="1">
      <c r="B14" s="114" t="s">
        <v>304</v>
      </c>
      <c r="C14" s="115">
        <v>42429</v>
      </c>
      <c r="D14" s="115">
        <v>42587</v>
      </c>
      <c r="E14" s="106">
        <f t="shared" si="0"/>
        <v>158</v>
      </c>
      <c r="F14" s="107">
        <f t="shared" si="1"/>
        <v>3.7238681090763226E-3</v>
      </c>
    </row>
    <row r="15" spans="1:11" ht="15" thickBot="1">
      <c r="B15" s="114" t="s">
        <v>305</v>
      </c>
      <c r="C15" s="115">
        <v>14530</v>
      </c>
      <c r="D15" s="115">
        <v>14485</v>
      </c>
      <c r="E15" s="106">
        <f t="shared" si="0"/>
        <v>-45</v>
      </c>
      <c r="F15" s="107">
        <f t="shared" si="1"/>
        <v>-3.0970406056435307E-3</v>
      </c>
    </row>
    <row r="16" spans="1:11" ht="15" thickBot="1">
      <c r="B16" s="114" t="s">
        <v>306</v>
      </c>
      <c r="C16" s="115">
        <v>5507</v>
      </c>
      <c r="D16" s="115">
        <v>5503</v>
      </c>
      <c r="E16" s="106">
        <f t="shared" si="0"/>
        <v>-4</v>
      </c>
      <c r="F16" s="107">
        <f t="shared" si="1"/>
        <v>-7.2634828400219842E-4</v>
      </c>
    </row>
    <row r="17" spans="2:6" ht="15" thickBot="1">
      <c r="B17" s="114" t="s">
        <v>307</v>
      </c>
      <c r="C17" s="115">
        <v>3780</v>
      </c>
      <c r="D17" s="115">
        <v>3769</v>
      </c>
      <c r="E17" s="106">
        <f t="shared" si="0"/>
        <v>-11</v>
      </c>
      <c r="F17" s="107">
        <f t="shared" si="1"/>
        <v>-2.9100529100528627E-3</v>
      </c>
    </row>
    <row r="18" spans="2:6" ht="15" thickBot="1">
      <c r="B18" s="114" t="s">
        <v>308</v>
      </c>
      <c r="C18" s="115">
        <v>47</v>
      </c>
      <c r="D18" s="115">
        <v>43</v>
      </c>
      <c r="E18" s="106">
        <f t="shared" si="0"/>
        <v>-4</v>
      </c>
      <c r="F18" s="107">
        <f t="shared" si="1"/>
        <v>-8.5106382978723416E-2</v>
      </c>
    </row>
    <row r="19" spans="2:6" ht="15.75" thickBot="1">
      <c r="B19" s="116" t="s">
        <v>53</v>
      </c>
      <c r="C19" s="117">
        <f>SUM(C5:C18)</f>
        <v>1847731</v>
      </c>
      <c r="D19" s="117">
        <f>SUM(D5:D18)</f>
        <v>1858235</v>
      </c>
      <c r="E19" s="118">
        <f>SUM(E5:E18)</f>
        <v>10504</v>
      </c>
      <c r="F19" s="119">
        <f>D19/C19-1</f>
        <v>5.6848101807027707E-3</v>
      </c>
    </row>
    <row r="22" spans="2:6" ht="15.75" thickBot="1">
      <c r="B22" s="103" t="s">
        <v>294</v>
      </c>
      <c r="C22" s="120" t="s">
        <v>309</v>
      </c>
      <c r="D22" s="121"/>
      <c r="E22" s="122"/>
      <c r="F22" s="122"/>
    </row>
    <row r="23" spans="2:6" ht="15" thickBot="1">
      <c r="B23" s="123" t="s">
        <v>295</v>
      </c>
      <c r="C23" s="124">
        <f>D5/$D$19</f>
        <v>2.8978035609059136E-2</v>
      </c>
      <c r="D23" s="125"/>
      <c r="E23" s="126"/>
      <c r="F23" s="127"/>
    </row>
    <row r="24" spans="2:6" ht="15" thickBot="1">
      <c r="B24" s="128" t="s">
        <v>296</v>
      </c>
      <c r="C24" s="124">
        <f t="shared" ref="C24:C29" si="2">D6/$D$19</f>
        <v>0.12419688575449284</v>
      </c>
      <c r="D24" s="125"/>
      <c r="E24" s="126"/>
      <c r="F24" s="127"/>
    </row>
    <row r="25" spans="2:6" ht="15" thickBot="1">
      <c r="B25" s="128" t="s">
        <v>297</v>
      </c>
      <c r="C25" s="124">
        <f>D7/$D$19</f>
        <v>0.16179277647875537</v>
      </c>
      <c r="D25" s="125"/>
      <c r="E25" s="126"/>
      <c r="F25" s="127"/>
    </row>
    <row r="26" spans="2:6" ht="15" thickBot="1">
      <c r="B26" s="129" t="s">
        <v>298</v>
      </c>
      <c r="C26" s="124">
        <f>D8/$D$19</f>
        <v>0.1518957505374724</v>
      </c>
      <c r="D26" s="125"/>
      <c r="E26" s="126"/>
      <c r="F26" s="127"/>
    </row>
    <row r="27" spans="2:6" ht="15" thickBot="1">
      <c r="B27" s="128" t="s">
        <v>299</v>
      </c>
      <c r="C27" s="124">
        <f>D9/$D$19</f>
        <v>0.13664794818739287</v>
      </c>
      <c r="D27" s="125"/>
      <c r="E27" s="126"/>
      <c r="F27" s="127"/>
    </row>
    <row r="28" spans="2:6" ht="15" thickBot="1">
      <c r="B28" s="128" t="s">
        <v>300</v>
      </c>
      <c r="C28" s="124">
        <f t="shared" si="2"/>
        <v>0.11898172190277333</v>
      </c>
      <c r="D28" s="125"/>
      <c r="E28" s="126"/>
      <c r="F28" s="127"/>
    </row>
    <row r="29" spans="2:6" ht="15" thickBot="1">
      <c r="B29" s="128" t="s">
        <v>301</v>
      </c>
      <c r="C29" s="124">
        <f t="shared" si="2"/>
        <v>0.10502062440972212</v>
      </c>
      <c r="D29" s="125"/>
      <c r="E29" s="126"/>
      <c r="F29" s="127"/>
    </row>
    <row r="30" spans="2:6" ht="15" thickBot="1">
      <c r="B30" s="128" t="s">
        <v>302</v>
      </c>
      <c r="C30" s="124">
        <f>D12/$D$19</f>
        <v>8.1020968822565501E-2</v>
      </c>
      <c r="D30" s="125"/>
      <c r="E30" s="126"/>
      <c r="F30" s="127"/>
    </row>
    <row r="31" spans="2:6" ht="15" thickBot="1">
      <c r="B31" s="130" t="s">
        <v>303</v>
      </c>
      <c r="C31" s="124">
        <f>D13/$D$19</f>
        <v>5.573945168399045E-2</v>
      </c>
      <c r="D31" s="125"/>
      <c r="E31" s="126"/>
      <c r="F31" s="127"/>
    </row>
    <row r="32" spans="2:6" ht="15" thickBot="1">
      <c r="B32" s="131" t="s">
        <v>310</v>
      </c>
      <c r="C32" s="124">
        <f>C35/D19</f>
        <v>3.5702696375862042E-2</v>
      </c>
      <c r="D32" s="125"/>
      <c r="E32" s="126"/>
      <c r="F32" s="127"/>
    </row>
    <row r="33" spans="2:6" ht="15.75" thickBot="1">
      <c r="B33" s="116" t="s">
        <v>53</v>
      </c>
      <c r="C33" s="132">
        <f>SUM(C23:C32)</f>
        <v>0.99997685976208617</v>
      </c>
      <c r="D33" s="133"/>
      <c r="E33" s="134"/>
      <c r="F33" s="135"/>
    </row>
    <row r="35" spans="2:6">
      <c r="B35" s="100" t="s">
        <v>311</v>
      </c>
      <c r="C35" s="136">
        <f>SUM(D14:D17)</f>
        <v>66344</v>
      </c>
    </row>
  </sheetData>
  <mergeCells count="2">
    <mergeCell ref="H1:I1"/>
    <mergeCell ref="J1:K1"/>
  </mergeCells>
  <hyperlinks>
    <hyperlink ref="H1:I1" location="Index!A1" display="Regresar al Índice" xr:uid="{00000000-0004-0000-6000-000000000000}"/>
  </hyperlinks>
  <pageMargins left="0.7" right="0.7" top="0.75" bottom="0.75" header="0.3" footer="0.3"/>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Hoja92"/>
  <dimension ref="A1:P22"/>
  <sheetViews>
    <sheetView zoomScale="106" zoomScaleNormal="106" workbookViewId="0"/>
  </sheetViews>
  <sheetFormatPr baseColWidth="10" defaultColWidth="11.42578125" defaultRowHeight="14.25"/>
  <cols>
    <col min="1" max="16384" width="11.42578125" style="92"/>
  </cols>
  <sheetData>
    <row r="1" spans="1:16">
      <c r="A1" s="20" t="s">
        <v>1659</v>
      </c>
      <c r="H1" s="545" t="s">
        <v>38</v>
      </c>
      <c r="I1" s="545"/>
      <c r="O1" s="557"/>
      <c r="P1" s="557"/>
    </row>
    <row r="2" spans="1:16">
      <c r="A2" s="92" t="s">
        <v>153</v>
      </c>
    </row>
    <row r="5" spans="1:16">
      <c r="A5" s="92" t="s">
        <v>325</v>
      </c>
      <c r="B5" s="92" t="s">
        <v>378</v>
      </c>
    </row>
    <row r="6" spans="1:16">
      <c r="A6" s="92">
        <v>2013</v>
      </c>
      <c r="B6" s="98">
        <v>78051</v>
      </c>
    </row>
    <row r="7" spans="1:16">
      <c r="A7" s="92">
        <v>2014</v>
      </c>
      <c r="B7" s="98">
        <v>79961</v>
      </c>
    </row>
    <row r="8" spans="1:16">
      <c r="A8" s="92">
        <v>2015</v>
      </c>
      <c r="B8" s="98">
        <v>82957</v>
      </c>
    </row>
    <row r="9" spans="1:16">
      <c r="A9" s="92">
        <v>2016</v>
      </c>
      <c r="B9" s="98">
        <v>86097</v>
      </c>
    </row>
    <row r="10" spans="1:16">
      <c r="A10" s="92">
        <v>2017</v>
      </c>
      <c r="B10" s="98">
        <v>90125</v>
      </c>
    </row>
    <row r="11" spans="1:16">
      <c r="A11" s="92">
        <v>2018</v>
      </c>
      <c r="B11" s="98">
        <v>93370</v>
      </c>
    </row>
    <row r="12" spans="1:16">
      <c r="A12" s="92">
        <v>2019</v>
      </c>
      <c r="B12" s="98">
        <v>97390</v>
      </c>
    </row>
    <row r="13" spans="1:16">
      <c r="A13" s="92">
        <v>2020</v>
      </c>
      <c r="B13" s="98">
        <v>98067</v>
      </c>
      <c r="C13" s="95"/>
    </row>
    <row r="14" spans="1:16">
      <c r="A14" s="99">
        <v>44470</v>
      </c>
      <c r="B14" s="98">
        <v>102866</v>
      </c>
    </row>
    <row r="15" spans="1:16">
      <c r="B15" s="94"/>
    </row>
    <row r="17" spans="1:2" hidden="1">
      <c r="A17" s="92">
        <v>43709</v>
      </c>
      <c r="B17" s="92">
        <v>96528</v>
      </c>
    </row>
    <row r="18" spans="1:2" hidden="1">
      <c r="A18" s="92">
        <v>43739</v>
      </c>
      <c r="B18" s="92">
        <v>97149</v>
      </c>
    </row>
    <row r="19" spans="1:2" hidden="1">
      <c r="A19" s="92">
        <v>43770</v>
      </c>
      <c r="B19" s="92">
        <v>97410</v>
      </c>
    </row>
    <row r="20" spans="1:2" hidden="1">
      <c r="A20" s="92">
        <v>43800</v>
      </c>
      <c r="B20" s="92">
        <v>97390</v>
      </c>
    </row>
    <row r="21" spans="1:2">
      <c r="A21" s="92" t="s">
        <v>1066</v>
      </c>
      <c r="B21" s="94">
        <f>B14/B13-1</f>
        <v>4.8935931556996826E-2</v>
      </c>
    </row>
    <row r="22" spans="1:2">
      <c r="A22" s="92" t="s">
        <v>1067</v>
      </c>
      <c r="B22" s="98">
        <f>B14-B13</f>
        <v>4799</v>
      </c>
    </row>
  </sheetData>
  <mergeCells count="2">
    <mergeCell ref="H1:I1"/>
    <mergeCell ref="O1:P1"/>
  </mergeCells>
  <hyperlinks>
    <hyperlink ref="H1:I1" location="Index!A1" display="Regresar al Índice" xr:uid="{00000000-0004-0000-6100-000000000000}"/>
  </hyperlinks>
  <pageMargins left="0.7" right="0.7" top="0.75" bottom="0.75" header="0.3" footer="0.3"/>
  <pageSetup orientation="portrait" horizontalDpi="4294967295" verticalDpi="4294967295"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Hoja93"/>
  <dimension ref="A1:P30"/>
  <sheetViews>
    <sheetView zoomScale="106" zoomScaleNormal="106" workbookViewId="0"/>
  </sheetViews>
  <sheetFormatPr baseColWidth="10" defaultColWidth="11.42578125" defaultRowHeight="14.25"/>
  <cols>
    <col min="1" max="1" width="37.140625" style="92" customWidth="1"/>
    <col min="2" max="2" width="13.42578125" style="92" bestFit="1" customWidth="1"/>
    <col min="3" max="3" width="6.5703125" style="92" customWidth="1"/>
    <col min="4" max="16384" width="11.42578125" style="92"/>
  </cols>
  <sheetData>
    <row r="1" spans="1:16">
      <c r="A1" s="20" t="s">
        <v>1660</v>
      </c>
      <c r="H1" s="545" t="s">
        <v>38</v>
      </c>
      <c r="I1" s="545"/>
      <c r="O1" s="557"/>
      <c r="P1" s="557"/>
    </row>
    <row r="2" spans="1:16">
      <c r="A2" s="92" t="s">
        <v>153</v>
      </c>
    </row>
    <row r="5" spans="1:16">
      <c r="A5" s="92" t="s">
        <v>312</v>
      </c>
      <c r="B5" s="93" t="s">
        <v>314</v>
      </c>
    </row>
    <row r="6" spans="1:16">
      <c r="A6" s="92" t="s">
        <v>282</v>
      </c>
      <c r="B6" s="94">
        <f t="shared" ref="B6:B13" si="0">B20/$B$28</f>
        <v>3.6319094744619217E-2</v>
      </c>
      <c r="C6" s="95"/>
    </row>
    <row r="7" spans="1:16">
      <c r="A7" s="92" t="s">
        <v>283</v>
      </c>
      <c r="B7" s="94">
        <f t="shared" si="0"/>
        <v>0.30597087473023155</v>
      </c>
      <c r="C7" s="95"/>
    </row>
    <row r="8" spans="1:16">
      <c r="A8" s="92" t="s">
        <v>284</v>
      </c>
      <c r="B8" s="94">
        <f t="shared" si="0"/>
        <v>0.12291719324169308</v>
      </c>
      <c r="C8" s="95"/>
    </row>
    <row r="9" spans="1:16">
      <c r="A9" s="92" t="s">
        <v>315</v>
      </c>
      <c r="B9" s="94">
        <f t="shared" si="0"/>
        <v>1.7498493185309043E-3</v>
      </c>
      <c r="C9" s="95"/>
    </row>
    <row r="10" spans="1:16">
      <c r="A10" s="92" t="s">
        <v>286</v>
      </c>
      <c r="B10" s="94">
        <f t="shared" si="0"/>
        <v>0.15327707891820427</v>
      </c>
      <c r="C10" s="95"/>
    </row>
    <row r="11" spans="1:16">
      <c r="A11" s="92" t="s">
        <v>287</v>
      </c>
      <c r="B11" s="94">
        <f t="shared" si="0"/>
        <v>1.3026656037952288E-3</v>
      </c>
      <c r="C11" s="95"/>
    </row>
    <row r="12" spans="1:16">
      <c r="A12" s="92" t="s">
        <v>288</v>
      </c>
      <c r="B12" s="94">
        <f t="shared" si="0"/>
        <v>0.31856006843855111</v>
      </c>
      <c r="C12" s="95"/>
    </row>
    <row r="13" spans="1:16">
      <c r="A13" s="92" t="s">
        <v>289</v>
      </c>
      <c r="B13" s="94">
        <f t="shared" si="0"/>
        <v>5.9903175004374622E-2</v>
      </c>
      <c r="C13" s="95"/>
    </row>
    <row r="14" spans="1:16">
      <c r="A14" s="92" t="s">
        <v>316</v>
      </c>
      <c r="B14" s="94">
        <f>SUM(B6:B13)</f>
        <v>0.99999999999999989</v>
      </c>
    </row>
    <row r="18" spans="1:3" ht="13.5" customHeight="1"/>
    <row r="19" spans="1:3" hidden="1">
      <c r="A19" s="92" t="s">
        <v>312</v>
      </c>
      <c r="B19" s="93" t="s">
        <v>1065</v>
      </c>
    </row>
    <row r="20" spans="1:3" hidden="1">
      <c r="A20" s="92" t="s">
        <v>282</v>
      </c>
      <c r="B20" s="92">
        <v>3736</v>
      </c>
      <c r="C20" s="95"/>
    </row>
    <row r="21" spans="1:3" hidden="1">
      <c r="A21" s="92" t="s">
        <v>283</v>
      </c>
      <c r="B21" s="92">
        <v>31474</v>
      </c>
      <c r="C21" s="95"/>
    </row>
    <row r="22" spans="1:3" hidden="1">
      <c r="A22" s="92" t="s">
        <v>284</v>
      </c>
      <c r="B22" s="92">
        <v>12644</v>
      </c>
      <c r="C22" s="95"/>
    </row>
    <row r="23" spans="1:3" hidden="1">
      <c r="A23" s="92" t="s">
        <v>315</v>
      </c>
      <c r="B23" s="92">
        <v>180</v>
      </c>
      <c r="C23" s="95"/>
    </row>
    <row r="24" spans="1:3" hidden="1">
      <c r="A24" s="92" t="s">
        <v>286</v>
      </c>
      <c r="B24" s="92">
        <v>15767</v>
      </c>
      <c r="C24" s="95"/>
    </row>
    <row r="25" spans="1:3" hidden="1">
      <c r="A25" s="92" t="s">
        <v>287</v>
      </c>
      <c r="B25" s="92">
        <v>134</v>
      </c>
      <c r="C25" s="95"/>
    </row>
    <row r="26" spans="1:3" hidden="1">
      <c r="A26" s="92" t="s">
        <v>288</v>
      </c>
      <c r="B26" s="92">
        <v>32769</v>
      </c>
      <c r="C26" s="95"/>
    </row>
    <row r="27" spans="1:3" hidden="1">
      <c r="A27" s="92" t="s">
        <v>289</v>
      </c>
      <c r="B27" s="92">
        <v>6162</v>
      </c>
      <c r="C27" s="95"/>
    </row>
    <row r="28" spans="1:3" ht="15" hidden="1">
      <c r="A28" s="96" t="s">
        <v>316</v>
      </c>
      <c r="B28" s="96">
        <f>SUM(B20:B27)</f>
        <v>102866</v>
      </c>
      <c r="C28" s="97"/>
    </row>
    <row r="29" spans="1:3" hidden="1"/>
    <row r="30" spans="1:3" hidden="1"/>
  </sheetData>
  <mergeCells count="2">
    <mergeCell ref="H1:I1"/>
    <mergeCell ref="O1:P1"/>
  </mergeCells>
  <hyperlinks>
    <hyperlink ref="H1:I1" location="Index!A1" display="Regresar al Índice" xr:uid="{00000000-0004-0000-6200-000000000000}"/>
  </hyperlinks>
  <pageMargins left="0.7" right="0.7" top="0.75" bottom="0.75" header="0.3" footer="0.3"/>
  <pageSetup paperSize="9" orientation="portrait"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E64AE-A1A9-4C59-B6CD-172FE58B571F}">
  <sheetPr codeName="Hoja201"/>
  <dimension ref="A1:I40"/>
  <sheetViews>
    <sheetView topLeftCell="A19" workbookViewId="0"/>
  </sheetViews>
  <sheetFormatPr baseColWidth="10" defaultRowHeight="14.25"/>
  <cols>
    <col min="1" max="1" width="40.7109375" style="195" customWidth="1"/>
    <col min="2" max="3" width="10.7109375" style="195" customWidth="1"/>
    <col min="4" max="4" width="12" style="195" customWidth="1"/>
    <col min="5" max="5" width="10.7109375" style="195" customWidth="1"/>
    <col min="6" max="6" width="7.42578125" style="195" customWidth="1"/>
    <col min="7" max="7" width="3" style="195" customWidth="1"/>
    <col min="8" max="8" width="3.7109375" style="195" customWidth="1"/>
    <col min="9" max="11" width="9.140625" style="195" customWidth="1"/>
    <col min="12" max="16384" width="11.42578125" style="195"/>
  </cols>
  <sheetData>
    <row r="1" spans="1:9">
      <c r="A1" s="20" t="s">
        <v>1661</v>
      </c>
      <c r="B1" s="195" t="s">
        <v>54</v>
      </c>
      <c r="C1" s="195" t="s">
        <v>54</v>
      </c>
      <c r="D1" s="195" t="s">
        <v>54</v>
      </c>
      <c r="E1" s="195" t="s">
        <v>54</v>
      </c>
      <c r="F1" s="195" t="s">
        <v>54</v>
      </c>
      <c r="G1" s="195" t="s">
        <v>54</v>
      </c>
      <c r="H1" s="545" t="s">
        <v>38</v>
      </c>
      <c r="I1" s="545"/>
    </row>
    <row r="2" spans="1:9">
      <c r="A2" s="195" t="s">
        <v>153</v>
      </c>
      <c r="B2" s="195" t="s">
        <v>54</v>
      </c>
      <c r="C2" s="195" t="s">
        <v>54</v>
      </c>
      <c r="D2" s="195" t="s">
        <v>54</v>
      </c>
      <c r="E2" s="195" t="s">
        <v>54</v>
      </c>
      <c r="F2" s="195" t="s">
        <v>54</v>
      </c>
      <c r="G2" s="195" t="s">
        <v>54</v>
      </c>
      <c r="H2" s="195" t="s">
        <v>54</v>
      </c>
    </row>
    <row r="6" spans="1:9">
      <c r="A6" s="195" t="s">
        <v>525</v>
      </c>
      <c r="B6" s="195" t="s">
        <v>705</v>
      </c>
      <c r="C6" s="195" t="s">
        <v>548</v>
      </c>
      <c r="D6" s="195" t="s">
        <v>997</v>
      </c>
      <c r="E6" s="195" t="s">
        <v>1539</v>
      </c>
      <c r="F6" s="195" t="s">
        <v>526</v>
      </c>
    </row>
    <row r="7" spans="1:9">
      <c r="A7" s="396" t="s">
        <v>6</v>
      </c>
      <c r="B7" s="396">
        <v>5811</v>
      </c>
      <c r="C7" s="396">
        <v>5807</v>
      </c>
      <c r="D7" s="396">
        <v>6206</v>
      </c>
      <c r="E7" s="396">
        <v>6208</v>
      </c>
      <c r="F7" s="396">
        <v>2</v>
      </c>
      <c r="G7" s="195">
        <f>_xlfn.RANK.EQ(F7,$F$7:$F$38,0)</f>
        <v>32</v>
      </c>
    </row>
    <row r="8" spans="1:9">
      <c r="A8" s="396" t="s">
        <v>15</v>
      </c>
      <c r="B8" s="396">
        <v>13797</v>
      </c>
      <c r="C8" s="396">
        <v>13652</v>
      </c>
      <c r="D8" s="396">
        <v>13745</v>
      </c>
      <c r="E8" s="396">
        <v>13754</v>
      </c>
      <c r="F8" s="396">
        <v>9</v>
      </c>
      <c r="G8" s="195">
        <f t="shared" ref="G8:G38" si="0">_xlfn.RANK.EQ(F8,$F$7:$F$38,0)</f>
        <v>31</v>
      </c>
    </row>
    <row r="9" spans="1:9">
      <c r="A9" s="396" t="s">
        <v>33</v>
      </c>
      <c r="B9" s="396">
        <v>11768</v>
      </c>
      <c r="C9" s="396">
        <v>11771</v>
      </c>
      <c r="D9" s="396">
        <v>12087</v>
      </c>
      <c r="E9" s="396">
        <v>12110</v>
      </c>
      <c r="F9" s="396">
        <v>23</v>
      </c>
      <c r="G9" s="195">
        <f t="shared" si="0"/>
        <v>30</v>
      </c>
    </row>
    <row r="10" spans="1:9">
      <c r="A10" s="396" t="s">
        <v>7</v>
      </c>
      <c r="B10" s="396">
        <v>14431</v>
      </c>
      <c r="C10" s="396">
        <v>14324</v>
      </c>
      <c r="D10" s="396">
        <v>14778</v>
      </c>
      <c r="E10" s="396">
        <v>14805</v>
      </c>
      <c r="F10" s="396">
        <v>27</v>
      </c>
      <c r="G10" s="195">
        <f t="shared" si="0"/>
        <v>29</v>
      </c>
    </row>
    <row r="11" spans="1:9">
      <c r="A11" s="396" t="s">
        <v>17</v>
      </c>
      <c r="B11" s="396">
        <v>36185</v>
      </c>
      <c r="C11" s="396">
        <v>36276</v>
      </c>
      <c r="D11" s="396">
        <v>37019</v>
      </c>
      <c r="E11" s="396">
        <v>37053</v>
      </c>
      <c r="F11" s="396">
        <v>34</v>
      </c>
      <c r="G11" s="195">
        <f t="shared" si="0"/>
        <v>28</v>
      </c>
    </row>
    <row r="12" spans="1:9">
      <c r="A12" s="396" t="s">
        <v>30</v>
      </c>
      <c r="B12" s="396">
        <v>5190</v>
      </c>
      <c r="C12" s="396">
        <v>5146</v>
      </c>
      <c r="D12" s="396">
        <v>5367</v>
      </c>
      <c r="E12" s="396">
        <v>5403</v>
      </c>
      <c r="F12" s="396">
        <v>36</v>
      </c>
      <c r="G12" s="195">
        <f t="shared" si="0"/>
        <v>27</v>
      </c>
    </row>
    <row r="13" spans="1:9">
      <c r="A13" s="396" t="s">
        <v>18</v>
      </c>
      <c r="B13" s="396">
        <v>12079</v>
      </c>
      <c r="C13" s="396">
        <v>12099</v>
      </c>
      <c r="D13" s="396">
        <v>12516</v>
      </c>
      <c r="E13" s="396">
        <v>12560</v>
      </c>
      <c r="F13" s="396">
        <v>44</v>
      </c>
      <c r="G13" s="195">
        <f t="shared" si="0"/>
        <v>26</v>
      </c>
    </row>
    <row r="14" spans="1:9">
      <c r="A14" s="396" t="s">
        <v>12</v>
      </c>
      <c r="B14" s="396">
        <v>14371</v>
      </c>
      <c r="C14" s="396">
        <v>14267</v>
      </c>
      <c r="D14" s="396">
        <v>14612</v>
      </c>
      <c r="E14" s="396">
        <v>14658</v>
      </c>
      <c r="F14" s="396">
        <v>46</v>
      </c>
      <c r="G14" s="195">
        <f t="shared" si="0"/>
        <v>25</v>
      </c>
    </row>
    <row r="15" spans="1:9">
      <c r="A15" s="396" t="s">
        <v>28</v>
      </c>
      <c r="B15" s="396">
        <v>10822</v>
      </c>
      <c r="C15" s="396">
        <v>10735</v>
      </c>
      <c r="D15" s="396">
        <v>11405</v>
      </c>
      <c r="E15" s="396">
        <v>11457</v>
      </c>
      <c r="F15" s="396">
        <v>52</v>
      </c>
      <c r="G15" s="195">
        <f t="shared" si="0"/>
        <v>24</v>
      </c>
    </row>
    <row r="16" spans="1:9">
      <c r="A16" s="396" t="s">
        <v>27</v>
      </c>
      <c r="B16" s="396">
        <v>37625</v>
      </c>
      <c r="C16" s="396">
        <v>37552</v>
      </c>
      <c r="D16" s="396">
        <v>39166</v>
      </c>
      <c r="E16" s="396">
        <v>39220</v>
      </c>
      <c r="F16" s="396">
        <v>54</v>
      </c>
      <c r="G16" s="195">
        <f t="shared" si="0"/>
        <v>23</v>
      </c>
    </row>
    <row r="17" spans="1:7">
      <c r="A17" s="396" t="s">
        <v>19</v>
      </c>
      <c r="B17" s="396">
        <v>12779</v>
      </c>
      <c r="C17" s="396">
        <v>12766</v>
      </c>
      <c r="D17" s="396">
        <v>13478</v>
      </c>
      <c r="E17" s="396">
        <v>13541</v>
      </c>
      <c r="F17" s="396">
        <v>63</v>
      </c>
      <c r="G17" s="195">
        <f t="shared" si="0"/>
        <v>22</v>
      </c>
    </row>
    <row r="18" spans="1:7">
      <c r="A18" s="396" t="s">
        <v>3</v>
      </c>
      <c r="B18" s="396">
        <v>16033</v>
      </c>
      <c r="C18" s="396">
        <v>16017</v>
      </c>
      <c r="D18" s="396">
        <v>16724</v>
      </c>
      <c r="E18" s="396">
        <v>16788</v>
      </c>
      <c r="F18" s="396">
        <v>64</v>
      </c>
      <c r="G18" s="195">
        <f t="shared" si="0"/>
        <v>21</v>
      </c>
    </row>
    <row r="19" spans="1:7">
      <c r="A19" s="396" t="s">
        <v>11</v>
      </c>
      <c r="B19" s="396">
        <v>10739</v>
      </c>
      <c r="C19" s="396">
        <v>10753</v>
      </c>
      <c r="D19" s="396">
        <v>11339</v>
      </c>
      <c r="E19" s="396">
        <v>11417</v>
      </c>
      <c r="F19" s="396">
        <v>78</v>
      </c>
      <c r="G19" s="195">
        <f t="shared" si="0"/>
        <v>20</v>
      </c>
    </row>
    <row r="20" spans="1:7">
      <c r="A20" s="396" t="s">
        <v>32</v>
      </c>
      <c r="B20" s="396">
        <v>19492</v>
      </c>
      <c r="C20" s="396">
        <v>19413</v>
      </c>
      <c r="D20" s="396">
        <v>20574</v>
      </c>
      <c r="E20" s="396">
        <v>20660</v>
      </c>
      <c r="F20" s="396">
        <v>86</v>
      </c>
      <c r="G20" s="195">
        <f t="shared" si="0"/>
        <v>19</v>
      </c>
    </row>
    <row r="21" spans="1:7">
      <c r="A21" s="396" t="s">
        <v>16</v>
      </c>
      <c r="B21" s="396">
        <v>15513</v>
      </c>
      <c r="C21" s="396">
        <v>15458</v>
      </c>
      <c r="D21" s="396">
        <v>15889</v>
      </c>
      <c r="E21" s="396">
        <v>15993</v>
      </c>
      <c r="F21" s="396">
        <v>104</v>
      </c>
      <c r="G21" s="195">
        <f t="shared" si="0"/>
        <v>18</v>
      </c>
    </row>
    <row r="22" spans="1:7">
      <c r="A22" s="396" t="s">
        <v>21</v>
      </c>
      <c r="B22" s="396">
        <v>13883</v>
      </c>
      <c r="C22" s="396">
        <v>13897</v>
      </c>
      <c r="D22" s="396">
        <v>14322</v>
      </c>
      <c r="E22" s="396">
        <v>14433</v>
      </c>
      <c r="F22" s="396">
        <v>111</v>
      </c>
      <c r="G22" s="195">
        <f t="shared" si="0"/>
        <v>17</v>
      </c>
    </row>
    <row r="23" spans="1:7">
      <c r="A23" s="396" t="s">
        <v>25</v>
      </c>
      <c r="B23" s="396">
        <v>22906</v>
      </c>
      <c r="C23" s="396">
        <v>22803</v>
      </c>
      <c r="D23" s="396">
        <v>23622</v>
      </c>
      <c r="E23" s="396">
        <v>23752</v>
      </c>
      <c r="F23" s="396">
        <v>130</v>
      </c>
      <c r="G23" s="195">
        <f t="shared" si="0"/>
        <v>16</v>
      </c>
    </row>
    <row r="24" spans="1:7">
      <c r="A24" s="396" t="s">
        <v>26</v>
      </c>
      <c r="B24" s="396">
        <v>40481</v>
      </c>
      <c r="C24" s="396">
        <v>40632</v>
      </c>
      <c r="D24" s="396">
        <v>42665</v>
      </c>
      <c r="E24" s="396">
        <v>42810</v>
      </c>
      <c r="F24" s="396">
        <v>145</v>
      </c>
      <c r="G24" s="195">
        <f t="shared" si="0"/>
        <v>15</v>
      </c>
    </row>
    <row r="25" spans="1:7">
      <c r="A25" s="396" t="s">
        <v>22</v>
      </c>
      <c r="B25" s="396">
        <v>33276</v>
      </c>
      <c r="C25" s="396">
        <v>33169</v>
      </c>
      <c r="D25" s="396">
        <v>34133</v>
      </c>
      <c r="E25" s="396">
        <v>34280</v>
      </c>
      <c r="F25" s="396">
        <v>147</v>
      </c>
      <c r="G25" s="195">
        <f t="shared" si="0"/>
        <v>14</v>
      </c>
    </row>
    <row r="26" spans="1:7">
      <c r="A26" s="396" t="s">
        <v>14</v>
      </c>
      <c r="B26" s="396">
        <v>47896</v>
      </c>
      <c r="C26" s="396">
        <v>47776</v>
      </c>
      <c r="D26" s="396">
        <v>49169</v>
      </c>
      <c r="E26" s="396">
        <v>49324</v>
      </c>
      <c r="F26" s="396">
        <v>155</v>
      </c>
      <c r="G26" s="195">
        <f t="shared" si="0"/>
        <v>13</v>
      </c>
    </row>
    <row r="27" spans="1:7">
      <c r="A27" s="396" t="s">
        <v>29</v>
      </c>
      <c r="B27" s="396">
        <v>34021</v>
      </c>
      <c r="C27" s="396">
        <v>33799</v>
      </c>
      <c r="D27" s="396">
        <v>34741</v>
      </c>
      <c r="E27" s="396">
        <v>34913</v>
      </c>
      <c r="F27" s="396">
        <v>172</v>
      </c>
      <c r="G27" s="195">
        <f t="shared" si="0"/>
        <v>12</v>
      </c>
    </row>
    <row r="28" spans="1:7">
      <c r="A28" s="396" t="s">
        <v>31</v>
      </c>
      <c r="B28" s="396">
        <v>43224</v>
      </c>
      <c r="C28" s="396">
        <v>43019</v>
      </c>
      <c r="D28" s="396">
        <v>44117</v>
      </c>
      <c r="E28" s="396">
        <v>44292</v>
      </c>
      <c r="F28" s="396">
        <v>175</v>
      </c>
      <c r="G28" s="195">
        <f t="shared" si="0"/>
        <v>11</v>
      </c>
    </row>
    <row r="29" spans="1:7">
      <c r="A29" s="396" t="s">
        <v>10</v>
      </c>
      <c r="B29" s="396">
        <v>34166</v>
      </c>
      <c r="C29" s="396">
        <v>34021</v>
      </c>
      <c r="D29" s="396">
        <v>35420</v>
      </c>
      <c r="E29" s="396">
        <v>35640</v>
      </c>
      <c r="F29" s="396">
        <v>220</v>
      </c>
      <c r="G29" s="195">
        <f t="shared" si="0"/>
        <v>10</v>
      </c>
    </row>
    <row r="30" spans="1:7">
      <c r="A30" s="396" t="s">
        <v>23</v>
      </c>
      <c r="B30" s="396">
        <v>26045</v>
      </c>
      <c r="C30" s="396">
        <v>26076</v>
      </c>
      <c r="D30" s="396">
        <v>28158</v>
      </c>
      <c r="E30" s="396">
        <v>28379</v>
      </c>
      <c r="F30" s="396">
        <v>221</v>
      </c>
      <c r="G30" s="195">
        <f t="shared" si="0"/>
        <v>9</v>
      </c>
    </row>
    <row r="31" spans="1:7">
      <c r="A31" s="396" t="s">
        <v>5</v>
      </c>
      <c r="B31" s="396">
        <v>12766</v>
      </c>
      <c r="C31" s="396">
        <v>12767</v>
      </c>
      <c r="D31" s="396">
        <v>13662</v>
      </c>
      <c r="E31" s="396">
        <v>13905</v>
      </c>
      <c r="F31" s="396">
        <v>243</v>
      </c>
      <c r="G31" s="195">
        <f t="shared" si="0"/>
        <v>8</v>
      </c>
    </row>
    <row r="32" spans="1:7">
      <c r="A32" s="396" t="s">
        <v>8</v>
      </c>
      <c r="B32" s="396">
        <v>39922</v>
      </c>
      <c r="C32" s="396">
        <v>39670</v>
      </c>
      <c r="D32" s="396">
        <v>41777</v>
      </c>
      <c r="E32" s="396">
        <v>42026</v>
      </c>
      <c r="F32" s="396">
        <v>249</v>
      </c>
      <c r="G32" s="195">
        <f t="shared" si="0"/>
        <v>7</v>
      </c>
    </row>
    <row r="33" spans="1:7">
      <c r="A33" s="396" t="s">
        <v>24</v>
      </c>
      <c r="B33" s="396">
        <v>16759</v>
      </c>
      <c r="C33" s="396">
        <v>16569</v>
      </c>
      <c r="D33" s="396">
        <v>18704</v>
      </c>
      <c r="E33" s="396">
        <v>19036</v>
      </c>
      <c r="F33" s="396">
        <v>332</v>
      </c>
      <c r="G33" s="195">
        <f t="shared" si="0"/>
        <v>6</v>
      </c>
    </row>
    <row r="34" spans="1:7">
      <c r="A34" s="396" t="s">
        <v>4</v>
      </c>
      <c r="B34" s="396">
        <v>41170</v>
      </c>
      <c r="C34" s="396">
        <v>41338</v>
      </c>
      <c r="D34" s="396">
        <v>44193</v>
      </c>
      <c r="E34" s="396">
        <v>44527</v>
      </c>
      <c r="F34" s="396">
        <v>334</v>
      </c>
      <c r="G34" s="195">
        <f t="shared" si="0"/>
        <v>5</v>
      </c>
    </row>
    <row r="35" spans="1:7">
      <c r="A35" s="396" t="s">
        <v>20</v>
      </c>
      <c r="B35" s="396">
        <v>69964</v>
      </c>
      <c r="C35" s="396">
        <v>69698</v>
      </c>
      <c r="D35" s="396">
        <v>74025</v>
      </c>
      <c r="E35" s="396">
        <v>74370</v>
      </c>
      <c r="F35" s="396">
        <v>345</v>
      </c>
      <c r="G35" s="195">
        <f t="shared" si="0"/>
        <v>4</v>
      </c>
    </row>
    <row r="36" spans="1:7">
      <c r="A36" s="396" t="s">
        <v>0</v>
      </c>
      <c r="B36" s="396">
        <v>98224</v>
      </c>
      <c r="C36" s="396">
        <v>98067</v>
      </c>
      <c r="D36" s="396">
        <v>102475</v>
      </c>
      <c r="E36" s="396">
        <v>102866</v>
      </c>
      <c r="F36" s="396">
        <v>391</v>
      </c>
      <c r="G36" s="195">
        <f t="shared" si="0"/>
        <v>3</v>
      </c>
    </row>
    <row r="37" spans="1:7">
      <c r="A37" s="396" t="s">
        <v>9</v>
      </c>
      <c r="B37" s="396">
        <v>118395</v>
      </c>
      <c r="C37" s="396">
        <v>118117</v>
      </c>
      <c r="D37" s="396">
        <v>124086</v>
      </c>
      <c r="E37" s="396">
        <v>124614</v>
      </c>
      <c r="F37" s="396">
        <v>528</v>
      </c>
      <c r="G37" s="195">
        <f t="shared" si="0"/>
        <v>2</v>
      </c>
    </row>
    <row r="38" spans="1:7">
      <c r="A38" s="396" t="s">
        <v>13</v>
      </c>
      <c r="B38" s="396">
        <v>73167</v>
      </c>
      <c r="C38" s="396">
        <v>72960</v>
      </c>
      <c r="D38" s="396">
        <v>76166</v>
      </c>
      <c r="E38" s="396">
        <v>76825</v>
      </c>
      <c r="F38" s="396">
        <v>659</v>
      </c>
      <c r="G38" s="195">
        <f t="shared" si="0"/>
        <v>1</v>
      </c>
    </row>
    <row r="39" spans="1:7">
      <c r="A39" s="396" t="s">
        <v>1</v>
      </c>
      <c r="B39" s="396">
        <v>1002900</v>
      </c>
      <c r="C39" s="396">
        <v>1000414</v>
      </c>
      <c r="D39" s="396">
        <v>1046340</v>
      </c>
      <c r="E39" s="396">
        <v>1051619</v>
      </c>
      <c r="F39" s="396">
        <v>5279</v>
      </c>
    </row>
    <row r="40" spans="1:7">
      <c r="F40" s="396"/>
    </row>
  </sheetData>
  <mergeCells count="1">
    <mergeCell ref="H1:I1"/>
  </mergeCells>
  <hyperlinks>
    <hyperlink ref="H1:I1" location="Index!A1" display="Regresar al Índice" xr:uid="{D297C846-FA37-4709-AEF1-F6D523A32A2F}"/>
  </hyperlinks>
  <pageMargins left="0.7" right="0.7" top="0.75" bottom="0.75" header="0.3" footer="0.3"/>
  <pageSetup paperSize="9" orientation="portrait" horizontalDpi="300" verticalDpi="300"/>
  <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B8BF4-9068-496F-AEF5-BACF13995B5C}">
  <sheetPr codeName="Hoja202"/>
  <dimension ref="A1:I39"/>
  <sheetViews>
    <sheetView topLeftCell="A11" workbookViewId="0"/>
  </sheetViews>
  <sheetFormatPr baseColWidth="10" defaultRowHeight="14.25"/>
  <cols>
    <col min="1" max="6" width="11.42578125" style="195"/>
    <col min="7" max="7" width="11.85546875" style="195" customWidth="1"/>
    <col min="8" max="16384" width="11.42578125" style="195"/>
  </cols>
  <sheetData>
    <row r="1" spans="1:9">
      <c r="A1" s="20" t="s">
        <v>1662</v>
      </c>
      <c r="B1" s="195" t="s">
        <v>54</v>
      </c>
      <c r="C1" s="195" t="s">
        <v>54</v>
      </c>
      <c r="D1" s="195" t="s">
        <v>54</v>
      </c>
      <c r="E1" s="195" t="s">
        <v>54</v>
      </c>
      <c r="F1" s="195" t="s">
        <v>54</v>
      </c>
      <c r="G1" s="195" t="s">
        <v>54</v>
      </c>
      <c r="H1" s="545" t="s">
        <v>38</v>
      </c>
      <c r="I1" s="545"/>
    </row>
    <row r="2" spans="1:9">
      <c r="A2" s="195" t="s">
        <v>153</v>
      </c>
      <c r="B2" s="195" t="s">
        <v>54</v>
      </c>
      <c r="C2" s="195" t="s">
        <v>54</v>
      </c>
      <c r="D2" s="195" t="s">
        <v>54</v>
      </c>
      <c r="E2" s="195" t="s">
        <v>54</v>
      </c>
      <c r="F2" s="195" t="s">
        <v>54</v>
      </c>
      <c r="G2" s="195" t="s">
        <v>54</v>
      </c>
      <c r="H2" s="195" t="s">
        <v>54</v>
      </c>
    </row>
    <row r="6" spans="1:9">
      <c r="A6" s="195" t="s">
        <v>525</v>
      </c>
      <c r="B6" s="195" t="s">
        <v>705</v>
      </c>
      <c r="C6" s="195" t="s">
        <v>548</v>
      </c>
      <c r="D6" s="195" t="s">
        <v>997</v>
      </c>
      <c r="E6" s="195" t="s">
        <v>1539</v>
      </c>
      <c r="F6" s="195" t="s">
        <v>527</v>
      </c>
    </row>
    <row r="7" spans="1:9">
      <c r="A7" s="195" t="s">
        <v>6</v>
      </c>
      <c r="B7" s="396">
        <v>5811</v>
      </c>
      <c r="C7" s="396">
        <v>5807</v>
      </c>
      <c r="D7" s="396">
        <v>6206</v>
      </c>
      <c r="E7" s="396">
        <v>6208</v>
      </c>
      <c r="F7" s="397">
        <v>3.2226877215602002E-4</v>
      </c>
      <c r="G7" s="195">
        <f>_xlfn.RANK.EQ(F7,$F$7:$F$39,0)</f>
        <v>33</v>
      </c>
    </row>
    <row r="8" spans="1:9">
      <c r="A8" s="195" t="s">
        <v>15</v>
      </c>
      <c r="B8" s="396">
        <v>13797</v>
      </c>
      <c r="C8" s="396">
        <v>13652</v>
      </c>
      <c r="D8" s="396">
        <v>13745</v>
      </c>
      <c r="E8" s="396">
        <v>13754</v>
      </c>
      <c r="F8" s="397">
        <v>6.5478355765735696E-4</v>
      </c>
      <c r="G8" s="195">
        <f t="shared" ref="G8:G39" si="0">_xlfn.RANK.EQ(F8,$F$7:$F$39,0)</f>
        <v>32</v>
      </c>
    </row>
    <row r="9" spans="1:9">
      <c r="A9" s="195" t="s">
        <v>17</v>
      </c>
      <c r="B9" s="396">
        <v>36185</v>
      </c>
      <c r="C9" s="396">
        <v>36276</v>
      </c>
      <c r="D9" s="396">
        <v>37019</v>
      </c>
      <c r="E9" s="396">
        <v>37053</v>
      </c>
      <c r="F9" s="397">
        <v>9.1844728382728402E-4</v>
      </c>
      <c r="G9" s="195">
        <f t="shared" si="0"/>
        <v>31</v>
      </c>
    </row>
    <row r="10" spans="1:9">
      <c r="A10" s="195" t="s">
        <v>27</v>
      </c>
      <c r="B10" s="396">
        <v>37625</v>
      </c>
      <c r="C10" s="396">
        <v>37552</v>
      </c>
      <c r="D10" s="396">
        <v>39166</v>
      </c>
      <c r="E10" s="396">
        <v>39220</v>
      </c>
      <c r="F10" s="397">
        <v>1.37874687228723E-3</v>
      </c>
      <c r="G10" s="195">
        <f t="shared" si="0"/>
        <v>30</v>
      </c>
    </row>
    <row r="11" spans="1:9">
      <c r="A11" s="195" t="s">
        <v>7</v>
      </c>
      <c r="B11" s="396">
        <v>14431</v>
      </c>
      <c r="C11" s="396">
        <v>14324</v>
      </c>
      <c r="D11" s="396">
        <v>14778</v>
      </c>
      <c r="E11" s="396">
        <v>14805</v>
      </c>
      <c r="F11" s="397">
        <v>1.8270401948843301E-3</v>
      </c>
      <c r="G11" s="195">
        <f t="shared" si="0"/>
        <v>29</v>
      </c>
    </row>
    <row r="12" spans="1:9">
      <c r="A12" s="195" t="s">
        <v>33</v>
      </c>
      <c r="B12" s="396">
        <v>11768</v>
      </c>
      <c r="C12" s="396">
        <v>11771</v>
      </c>
      <c r="D12" s="396">
        <v>12087</v>
      </c>
      <c r="E12" s="396">
        <v>12110</v>
      </c>
      <c r="F12" s="397">
        <v>1.9028708529824599E-3</v>
      </c>
      <c r="G12" s="195">
        <f t="shared" si="0"/>
        <v>28</v>
      </c>
    </row>
    <row r="13" spans="1:9">
      <c r="A13" s="195" t="s">
        <v>12</v>
      </c>
      <c r="B13" s="396">
        <v>14371</v>
      </c>
      <c r="C13" s="396">
        <v>14267</v>
      </c>
      <c r="D13" s="396">
        <v>14612</v>
      </c>
      <c r="E13" s="396">
        <v>14658</v>
      </c>
      <c r="F13" s="397">
        <v>3.1480974541473498E-3</v>
      </c>
      <c r="G13" s="195">
        <f t="shared" si="0"/>
        <v>27</v>
      </c>
    </row>
    <row r="14" spans="1:9">
      <c r="A14" s="195" t="s">
        <v>14</v>
      </c>
      <c r="B14" s="396">
        <v>47896</v>
      </c>
      <c r="C14" s="396">
        <v>47776</v>
      </c>
      <c r="D14" s="396">
        <v>49169</v>
      </c>
      <c r="E14" s="396">
        <v>49324</v>
      </c>
      <c r="F14" s="397">
        <v>3.15239276780077E-3</v>
      </c>
      <c r="G14" s="195">
        <f t="shared" si="0"/>
        <v>26</v>
      </c>
    </row>
    <row r="15" spans="1:9">
      <c r="A15" s="195" t="s">
        <v>26</v>
      </c>
      <c r="B15" s="396">
        <v>40481</v>
      </c>
      <c r="C15" s="396">
        <v>40632</v>
      </c>
      <c r="D15" s="396">
        <v>42665</v>
      </c>
      <c r="E15" s="396">
        <v>42810</v>
      </c>
      <c r="F15" s="397">
        <v>3.3985702566505802E-3</v>
      </c>
      <c r="G15" s="195">
        <f t="shared" si="0"/>
        <v>25</v>
      </c>
    </row>
    <row r="16" spans="1:9">
      <c r="A16" s="195" t="s">
        <v>18</v>
      </c>
      <c r="B16" s="396">
        <v>12079</v>
      </c>
      <c r="C16" s="396">
        <v>12099</v>
      </c>
      <c r="D16" s="396">
        <v>12516</v>
      </c>
      <c r="E16" s="396">
        <v>12560</v>
      </c>
      <c r="F16" s="397">
        <v>3.5155001597955101E-3</v>
      </c>
      <c r="G16" s="195">
        <f t="shared" si="0"/>
        <v>24</v>
      </c>
    </row>
    <row r="17" spans="1:7">
      <c r="A17" s="195" t="s">
        <v>0</v>
      </c>
      <c r="B17" s="396">
        <v>98224</v>
      </c>
      <c r="C17" s="396">
        <v>98067</v>
      </c>
      <c r="D17" s="396">
        <v>102475</v>
      </c>
      <c r="E17" s="396">
        <v>102866</v>
      </c>
      <c r="F17" s="397">
        <v>3.8155647718956E-3</v>
      </c>
      <c r="G17" s="195">
        <f t="shared" si="0"/>
        <v>23</v>
      </c>
    </row>
    <row r="18" spans="1:7">
      <c r="A18" s="195" t="s">
        <v>3</v>
      </c>
      <c r="B18" s="396">
        <v>16033</v>
      </c>
      <c r="C18" s="396">
        <v>16017</v>
      </c>
      <c r="D18" s="396">
        <v>16724</v>
      </c>
      <c r="E18" s="396">
        <v>16788</v>
      </c>
      <c r="F18" s="397">
        <v>3.8268356852426701E-3</v>
      </c>
      <c r="G18" s="195">
        <f t="shared" si="0"/>
        <v>22</v>
      </c>
    </row>
    <row r="19" spans="1:7">
      <c r="A19" s="195" t="s">
        <v>31</v>
      </c>
      <c r="B19" s="396">
        <v>43224</v>
      </c>
      <c r="C19" s="396">
        <v>43019</v>
      </c>
      <c r="D19" s="396">
        <v>44117</v>
      </c>
      <c r="E19" s="396">
        <v>44292</v>
      </c>
      <c r="F19" s="397">
        <v>3.9667248452977004E-3</v>
      </c>
      <c r="G19" s="195">
        <f t="shared" si="0"/>
        <v>21</v>
      </c>
    </row>
    <row r="20" spans="1:7">
      <c r="A20" s="195" t="s">
        <v>32</v>
      </c>
      <c r="B20" s="396">
        <v>19492</v>
      </c>
      <c r="C20" s="396">
        <v>19413</v>
      </c>
      <c r="D20" s="396">
        <v>20574</v>
      </c>
      <c r="E20" s="396">
        <v>20660</v>
      </c>
      <c r="F20" s="397">
        <v>4.1800330514241103E-3</v>
      </c>
      <c r="G20" s="195">
        <f t="shared" si="0"/>
        <v>20</v>
      </c>
    </row>
    <row r="21" spans="1:7">
      <c r="A21" s="195" t="s">
        <v>9</v>
      </c>
      <c r="B21" s="396">
        <v>118395</v>
      </c>
      <c r="C21" s="396">
        <v>118117</v>
      </c>
      <c r="D21" s="396">
        <v>124086</v>
      </c>
      <c r="E21" s="396">
        <v>124614</v>
      </c>
      <c r="F21" s="397">
        <v>4.2551133891011199E-3</v>
      </c>
      <c r="G21" s="195">
        <f t="shared" si="0"/>
        <v>19</v>
      </c>
    </row>
    <row r="22" spans="1:7">
      <c r="A22" s="195" t="s">
        <v>22</v>
      </c>
      <c r="B22" s="396">
        <v>33276</v>
      </c>
      <c r="C22" s="396">
        <v>33169</v>
      </c>
      <c r="D22" s="396">
        <v>34133</v>
      </c>
      <c r="E22" s="396">
        <v>34280</v>
      </c>
      <c r="F22" s="397">
        <v>4.3066826824480504E-3</v>
      </c>
      <c r="G22" s="195">
        <f t="shared" si="0"/>
        <v>18</v>
      </c>
    </row>
    <row r="23" spans="1:7">
      <c r="A23" s="195" t="s">
        <v>28</v>
      </c>
      <c r="B23" s="396">
        <v>10822</v>
      </c>
      <c r="C23" s="396">
        <v>10735</v>
      </c>
      <c r="D23" s="396">
        <v>11405</v>
      </c>
      <c r="E23" s="396">
        <v>11457</v>
      </c>
      <c r="F23" s="397">
        <v>4.5594037702763003E-3</v>
      </c>
      <c r="G23" s="195">
        <f t="shared" si="0"/>
        <v>17</v>
      </c>
    </row>
    <row r="24" spans="1:7">
      <c r="A24" s="195" t="s">
        <v>20</v>
      </c>
      <c r="B24" s="396">
        <v>69964</v>
      </c>
      <c r="C24" s="396">
        <v>69698</v>
      </c>
      <c r="D24" s="396">
        <v>74025</v>
      </c>
      <c r="E24" s="396">
        <v>74370</v>
      </c>
      <c r="F24" s="397">
        <v>4.6605876393110996E-3</v>
      </c>
      <c r="G24" s="195">
        <f t="shared" si="0"/>
        <v>16</v>
      </c>
    </row>
    <row r="25" spans="1:7">
      <c r="A25" s="195" t="s">
        <v>19</v>
      </c>
      <c r="B25" s="396">
        <v>12779</v>
      </c>
      <c r="C25" s="396">
        <v>12766</v>
      </c>
      <c r="D25" s="396">
        <v>13478</v>
      </c>
      <c r="E25" s="396">
        <v>13541</v>
      </c>
      <c r="F25" s="397">
        <v>4.67428401840042E-3</v>
      </c>
      <c r="G25" s="195">
        <f t="shared" si="0"/>
        <v>15</v>
      </c>
    </row>
    <row r="26" spans="1:7">
      <c r="A26" s="195" t="s">
        <v>29</v>
      </c>
      <c r="B26" s="396">
        <v>34021</v>
      </c>
      <c r="C26" s="396">
        <v>33799</v>
      </c>
      <c r="D26" s="396">
        <v>34741</v>
      </c>
      <c r="E26" s="396">
        <v>34913</v>
      </c>
      <c r="F26" s="397">
        <v>4.9509225410897502E-3</v>
      </c>
      <c r="G26" s="195">
        <f t="shared" si="0"/>
        <v>14</v>
      </c>
    </row>
    <row r="27" spans="1:7">
      <c r="A27" s="195" t="s">
        <v>1</v>
      </c>
      <c r="B27" s="396">
        <v>1002900</v>
      </c>
      <c r="C27" s="396">
        <v>1000414</v>
      </c>
      <c r="D27" s="396">
        <v>1046340</v>
      </c>
      <c r="E27" s="396">
        <v>1051619</v>
      </c>
      <c r="F27" s="397">
        <v>5.04520519142915E-3</v>
      </c>
      <c r="G27" s="195">
        <f t="shared" si="0"/>
        <v>13</v>
      </c>
    </row>
    <row r="28" spans="1:7">
      <c r="A28" s="195" t="s">
        <v>25</v>
      </c>
      <c r="B28" s="396">
        <v>22906</v>
      </c>
      <c r="C28" s="396">
        <v>22803</v>
      </c>
      <c r="D28" s="396">
        <v>23622</v>
      </c>
      <c r="E28" s="396">
        <v>23752</v>
      </c>
      <c r="F28" s="397">
        <v>5.5033443400220898E-3</v>
      </c>
      <c r="G28" s="195">
        <f t="shared" si="0"/>
        <v>12</v>
      </c>
    </row>
    <row r="29" spans="1:7">
      <c r="A29" s="195" t="s">
        <v>8</v>
      </c>
      <c r="B29" s="396">
        <v>39922</v>
      </c>
      <c r="C29" s="396">
        <v>39670</v>
      </c>
      <c r="D29" s="396">
        <v>41777</v>
      </c>
      <c r="E29" s="396">
        <v>42026</v>
      </c>
      <c r="F29" s="397">
        <v>5.96021734447194E-3</v>
      </c>
      <c r="G29" s="195">
        <f t="shared" si="0"/>
        <v>11</v>
      </c>
    </row>
    <row r="30" spans="1:7">
      <c r="A30" s="195" t="s">
        <v>10</v>
      </c>
      <c r="B30" s="396">
        <v>34166</v>
      </c>
      <c r="C30" s="396">
        <v>34021</v>
      </c>
      <c r="D30" s="396">
        <v>35420</v>
      </c>
      <c r="E30" s="396">
        <v>35640</v>
      </c>
      <c r="F30" s="397">
        <v>6.2111801242234997E-3</v>
      </c>
      <c r="G30" s="195">
        <f t="shared" si="0"/>
        <v>10</v>
      </c>
    </row>
    <row r="31" spans="1:7">
      <c r="A31" s="195" t="s">
        <v>16</v>
      </c>
      <c r="B31" s="396">
        <v>15513</v>
      </c>
      <c r="C31" s="396">
        <v>15458</v>
      </c>
      <c r="D31" s="396">
        <v>15889</v>
      </c>
      <c r="E31" s="396">
        <v>15993</v>
      </c>
      <c r="F31" s="397">
        <v>6.54540877336518E-3</v>
      </c>
      <c r="G31" s="195">
        <f t="shared" si="0"/>
        <v>9</v>
      </c>
    </row>
    <row r="32" spans="1:7">
      <c r="A32" s="195" t="s">
        <v>30</v>
      </c>
      <c r="B32" s="396">
        <v>5190</v>
      </c>
      <c r="C32" s="396">
        <v>5146</v>
      </c>
      <c r="D32" s="396">
        <v>5367</v>
      </c>
      <c r="E32" s="396">
        <v>5403</v>
      </c>
      <c r="F32" s="397">
        <v>6.7076579094467199E-3</v>
      </c>
      <c r="G32" s="195">
        <f t="shared" si="0"/>
        <v>8</v>
      </c>
    </row>
    <row r="33" spans="1:7">
      <c r="A33" s="195" t="s">
        <v>11</v>
      </c>
      <c r="B33" s="396">
        <v>10739</v>
      </c>
      <c r="C33" s="396">
        <v>10753</v>
      </c>
      <c r="D33" s="396">
        <v>11339</v>
      </c>
      <c r="E33" s="396">
        <v>11417</v>
      </c>
      <c r="F33" s="397">
        <v>6.8789134844342596E-3</v>
      </c>
      <c r="G33" s="195">
        <f t="shared" si="0"/>
        <v>7</v>
      </c>
    </row>
    <row r="34" spans="1:7">
      <c r="A34" s="195" t="s">
        <v>4</v>
      </c>
      <c r="B34" s="396">
        <v>41170</v>
      </c>
      <c r="C34" s="396">
        <v>41338</v>
      </c>
      <c r="D34" s="396">
        <v>44193</v>
      </c>
      <c r="E34" s="396">
        <v>44527</v>
      </c>
      <c r="F34" s="397">
        <v>7.5577580159753603E-3</v>
      </c>
      <c r="G34" s="195">
        <f t="shared" si="0"/>
        <v>6</v>
      </c>
    </row>
    <row r="35" spans="1:7">
      <c r="A35" s="195" t="s">
        <v>21</v>
      </c>
      <c r="B35" s="396">
        <v>13883</v>
      </c>
      <c r="C35" s="396">
        <v>13897</v>
      </c>
      <c r="D35" s="396">
        <v>14322</v>
      </c>
      <c r="E35" s="396">
        <v>14433</v>
      </c>
      <c r="F35" s="397">
        <v>7.75031420192707E-3</v>
      </c>
      <c r="G35" s="195">
        <f t="shared" si="0"/>
        <v>5</v>
      </c>
    </row>
    <row r="36" spans="1:7">
      <c r="A36" s="195" t="s">
        <v>23</v>
      </c>
      <c r="B36" s="396">
        <v>26045</v>
      </c>
      <c r="C36" s="396">
        <v>26076</v>
      </c>
      <c r="D36" s="396">
        <v>28158</v>
      </c>
      <c r="E36" s="396">
        <v>28379</v>
      </c>
      <c r="F36" s="397">
        <v>7.8485687903970796E-3</v>
      </c>
      <c r="G36" s="195">
        <f t="shared" si="0"/>
        <v>4</v>
      </c>
    </row>
    <row r="37" spans="1:7">
      <c r="A37" s="195" t="s">
        <v>13</v>
      </c>
      <c r="B37" s="396">
        <v>73167</v>
      </c>
      <c r="C37" s="396">
        <v>72960</v>
      </c>
      <c r="D37" s="396">
        <v>76166</v>
      </c>
      <c r="E37" s="396">
        <v>76825</v>
      </c>
      <c r="F37" s="397">
        <v>8.6521545046345204E-3</v>
      </c>
      <c r="G37" s="195">
        <f t="shared" si="0"/>
        <v>3</v>
      </c>
    </row>
    <row r="38" spans="1:7">
      <c r="A38" s="195" t="s">
        <v>24</v>
      </c>
      <c r="B38" s="396">
        <v>16759</v>
      </c>
      <c r="C38" s="396">
        <v>16569</v>
      </c>
      <c r="D38" s="396">
        <v>18704</v>
      </c>
      <c r="E38" s="396">
        <v>19036</v>
      </c>
      <c r="F38" s="397">
        <v>1.7750213857998399E-2</v>
      </c>
      <c r="G38" s="195">
        <f t="shared" si="0"/>
        <v>2</v>
      </c>
    </row>
    <row r="39" spans="1:7">
      <c r="A39" s="195" t="s">
        <v>5</v>
      </c>
      <c r="B39" s="396">
        <v>12766</v>
      </c>
      <c r="C39" s="396">
        <v>12767</v>
      </c>
      <c r="D39" s="396">
        <v>13662</v>
      </c>
      <c r="E39" s="396">
        <v>13905</v>
      </c>
      <c r="F39" s="397">
        <v>1.7786561264822E-2</v>
      </c>
      <c r="G39" s="195">
        <f t="shared" si="0"/>
        <v>1</v>
      </c>
    </row>
  </sheetData>
  <mergeCells count="1">
    <mergeCell ref="H1:I1"/>
  </mergeCells>
  <hyperlinks>
    <hyperlink ref="H1:I1" location="Index!A1" display="Regresar al Índice" xr:uid="{27AF27C4-E3F6-4DFA-8E85-99F9ABF0AB3E}"/>
  </hyperlinks>
  <pageMargins left="0.7" right="0.7" top="0.75" bottom="0.75" header="0.3" footer="0.3"/>
  <pageSetup paperSize="9" orientation="portrait" horizontalDpi="300" verticalDpi="300"/>
  <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91CBC-A0A4-4310-97CA-6C9EDA219E95}">
  <sheetPr codeName="Hoja203"/>
  <dimension ref="A1:I39"/>
  <sheetViews>
    <sheetView topLeftCell="D13" workbookViewId="0"/>
  </sheetViews>
  <sheetFormatPr baseColWidth="10" defaultRowHeight="14.25"/>
  <cols>
    <col min="1" max="1" width="40.7109375" style="195" customWidth="1"/>
    <col min="2" max="5" width="10.7109375" style="195" customWidth="1"/>
    <col min="6" max="6" width="6.28515625" style="195" customWidth="1"/>
    <col min="7" max="7" width="5.5703125" style="195" customWidth="1"/>
    <col min="8" max="8" width="3.7109375" style="195" customWidth="1"/>
    <col min="9" max="11" width="9.140625" style="195" customWidth="1"/>
    <col min="12" max="16384" width="11.42578125" style="195"/>
  </cols>
  <sheetData>
    <row r="1" spans="1:9">
      <c r="A1" s="20" t="s">
        <v>1663</v>
      </c>
      <c r="B1" s="195" t="s">
        <v>54</v>
      </c>
      <c r="C1" s="195" t="s">
        <v>54</v>
      </c>
      <c r="D1" s="195" t="s">
        <v>54</v>
      </c>
      <c r="E1" s="195" t="s">
        <v>54</v>
      </c>
      <c r="F1" s="195" t="s">
        <v>54</v>
      </c>
      <c r="G1" s="195" t="s">
        <v>54</v>
      </c>
      <c r="H1" s="545" t="s">
        <v>38</v>
      </c>
      <c r="I1" s="545"/>
    </row>
    <row r="2" spans="1:9">
      <c r="A2" s="195" t="s">
        <v>153</v>
      </c>
      <c r="B2" s="195" t="s">
        <v>54</v>
      </c>
      <c r="C2" s="195" t="s">
        <v>54</v>
      </c>
      <c r="D2" s="195" t="s">
        <v>54</v>
      </c>
      <c r="E2" s="195" t="s">
        <v>54</v>
      </c>
      <c r="F2" s="195" t="s">
        <v>54</v>
      </c>
      <c r="G2" s="195" t="s">
        <v>54</v>
      </c>
      <c r="H2" s="195" t="s">
        <v>54</v>
      </c>
    </row>
    <row r="6" spans="1:9">
      <c r="A6" s="195" t="s">
        <v>525</v>
      </c>
      <c r="B6" s="195" t="s">
        <v>705</v>
      </c>
      <c r="C6" s="195" t="s">
        <v>548</v>
      </c>
      <c r="D6" s="195" t="s">
        <v>997</v>
      </c>
      <c r="E6" s="195" t="s">
        <v>1539</v>
      </c>
      <c r="F6" s="195" t="s">
        <v>528</v>
      </c>
    </row>
    <row r="7" spans="1:9">
      <c r="A7" s="195" t="s">
        <v>15</v>
      </c>
      <c r="B7" s="396">
        <v>13797</v>
      </c>
      <c r="C7" s="396">
        <v>13652</v>
      </c>
      <c r="D7" s="396">
        <v>13745</v>
      </c>
      <c r="E7" s="396">
        <v>13754</v>
      </c>
      <c r="F7" s="396">
        <v>-43</v>
      </c>
      <c r="G7" s="195">
        <f t="shared" ref="G7:G39" si="0">_xlfn.RANK.EQ(F7,$F$7:$F$38,0)</f>
        <v>32</v>
      </c>
    </row>
    <row r="8" spans="1:9">
      <c r="A8" s="195" t="s">
        <v>30</v>
      </c>
      <c r="B8" s="396">
        <v>5190</v>
      </c>
      <c r="C8" s="396">
        <v>5146</v>
      </c>
      <c r="D8" s="396">
        <v>5367</v>
      </c>
      <c r="E8" s="396">
        <v>5403</v>
      </c>
      <c r="F8" s="396">
        <v>213</v>
      </c>
      <c r="G8" s="195">
        <f t="shared" si="0"/>
        <v>31</v>
      </c>
    </row>
    <row r="9" spans="1:9">
      <c r="A9" s="195" t="s">
        <v>12</v>
      </c>
      <c r="B9" s="396">
        <v>14371</v>
      </c>
      <c r="C9" s="396">
        <v>14267</v>
      </c>
      <c r="D9" s="396">
        <v>14612</v>
      </c>
      <c r="E9" s="396">
        <v>14658</v>
      </c>
      <c r="F9" s="396">
        <v>287</v>
      </c>
      <c r="G9" s="195">
        <f t="shared" si="0"/>
        <v>30</v>
      </c>
    </row>
    <row r="10" spans="1:9">
      <c r="A10" s="195" t="s">
        <v>33</v>
      </c>
      <c r="B10" s="396">
        <v>11768</v>
      </c>
      <c r="C10" s="396">
        <v>11771</v>
      </c>
      <c r="D10" s="396">
        <v>12087</v>
      </c>
      <c r="E10" s="396">
        <v>12110</v>
      </c>
      <c r="F10" s="396">
        <v>342</v>
      </c>
      <c r="G10" s="195">
        <f t="shared" si="0"/>
        <v>29</v>
      </c>
    </row>
    <row r="11" spans="1:9">
      <c r="A11" s="195" t="s">
        <v>7</v>
      </c>
      <c r="B11" s="396">
        <v>14431</v>
      </c>
      <c r="C11" s="396">
        <v>14324</v>
      </c>
      <c r="D11" s="396">
        <v>14778</v>
      </c>
      <c r="E11" s="396">
        <v>14805</v>
      </c>
      <c r="F11" s="396">
        <v>374</v>
      </c>
      <c r="G11" s="195">
        <f t="shared" si="0"/>
        <v>28</v>
      </c>
    </row>
    <row r="12" spans="1:9">
      <c r="A12" s="195" t="s">
        <v>6</v>
      </c>
      <c r="B12" s="396">
        <v>5811</v>
      </c>
      <c r="C12" s="396">
        <v>5807</v>
      </c>
      <c r="D12" s="396">
        <v>6206</v>
      </c>
      <c r="E12" s="396">
        <v>6208</v>
      </c>
      <c r="F12" s="396">
        <v>397</v>
      </c>
      <c r="G12" s="195">
        <f t="shared" si="0"/>
        <v>27</v>
      </c>
    </row>
    <row r="13" spans="1:9">
      <c r="A13" s="195" t="s">
        <v>16</v>
      </c>
      <c r="B13" s="396">
        <v>15513</v>
      </c>
      <c r="C13" s="396">
        <v>15458</v>
      </c>
      <c r="D13" s="396">
        <v>15889</v>
      </c>
      <c r="E13" s="396">
        <v>15993</v>
      </c>
      <c r="F13" s="396">
        <v>480</v>
      </c>
      <c r="G13" s="195">
        <f t="shared" si="0"/>
        <v>26</v>
      </c>
    </row>
    <row r="14" spans="1:9">
      <c r="A14" s="195" t="s">
        <v>18</v>
      </c>
      <c r="B14" s="396">
        <v>12079</v>
      </c>
      <c r="C14" s="396">
        <v>12099</v>
      </c>
      <c r="D14" s="396">
        <v>12516</v>
      </c>
      <c r="E14" s="396">
        <v>12560</v>
      </c>
      <c r="F14" s="396">
        <v>481</v>
      </c>
      <c r="G14" s="195">
        <f t="shared" si="0"/>
        <v>25</v>
      </c>
    </row>
    <row r="15" spans="1:9">
      <c r="A15" s="195" t="s">
        <v>21</v>
      </c>
      <c r="B15" s="396">
        <v>13883</v>
      </c>
      <c r="C15" s="396">
        <v>13897</v>
      </c>
      <c r="D15" s="396">
        <v>14322</v>
      </c>
      <c r="E15" s="396">
        <v>14433</v>
      </c>
      <c r="F15" s="396">
        <v>550</v>
      </c>
      <c r="G15" s="195">
        <f t="shared" si="0"/>
        <v>24</v>
      </c>
    </row>
    <row r="16" spans="1:9">
      <c r="A16" s="195" t="s">
        <v>28</v>
      </c>
      <c r="B16" s="396">
        <v>10822</v>
      </c>
      <c r="C16" s="396">
        <v>10735</v>
      </c>
      <c r="D16" s="396">
        <v>11405</v>
      </c>
      <c r="E16" s="396">
        <v>11457</v>
      </c>
      <c r="F16" s="396">
        <v>635</v>
      </c>
      <c r="G16" s="195">
        <f t="shared" si="0"/>
        <v>23</v>
      </c>
    </row>
    <row r="17" spans="1:7">
      <c r="A17" s="195" t="s">
        <v>11</v>
      </c>
      <c r="B17" s="396">
        <v>10739</v>
      </c>
      <c r="C17" s="396">
        <v>10753</v>
      </c>
      <c r="D17" s="396">
        <v>11339</v>
      </c>
      <c r="E17" s="396">
        <v>11417</v>
      </c>
      <c r="F17" s="396">
        <v>678</v>
      </c>
      <c r="G17" s="195">
        <f t="shared" si="0"/>
        <v>22</v>
      </c>
    </row>
    <row r="18" spans="1:7">
      <c r="A18" s="195" t="s">
        <v>3</v>
      </c>
      <c r="B18" s="396">
        <v>16033</v>
      </c>
      <c r="C18" s="396">
        <v>16017</v>
      </c>
      <c r="D18" s="396">
        <v>16724</v>
      </c>
      <c r="E18" s="396">
        <v>16788</v>
      </c>
      <c r="F18" s="396">
        <v>755</v>
      </c>
      <c r="G18" s="195">
        <f t="shared" si="0"/>
        <v>21</v>
      </c>
    </row>
    <row r="19" spans="1:7">
      <c r="A19" s="195" t="s">
        <v>19</v>
      </c>
      <c r="B19" s="396">
        <v>12779</v>
      </c>
      <c r="C19" s="396">
        <v>12766</v>
      </c>
      <c r="D19" s="396">
        <v>13478</v>
      </c>
      <c r="E19" s="396">
        <v>13541</v>
      </c>
      <c r="F19" s="396">
        <v>762</v>
      </c>
      <c r="G19" s="195">
        <f t="shared" si="0"/>
        <v>20</v>
      </c>
    </row>
    <row r="20" spans="1:7">
      <c r="A20" s="195" t="s">
        <v>25</v>
      </c>
      <c r="B20" s="396">
        <v>22906</v>
      </c>
      <c r="C20" s="396">
        <v>22803</v>
      </c>
      <c r="D20" s="396">
        <v>23622</v>
      </c>
      <c r="E20" s="396">
        <v>23752</v>
      </c>
      <c r="F20" s="396">
        <v>846</v>
      </c>
      <c r="G20" s="195">
        <f t="shared" si="0"/>
        <v>19</v>
      </c>
    </row>
    <row r="21" spans="1:7">
      <c r="A21" s="195" t="s">
        <v>17</v>
      </c>
      <c r="B21" s="396">
        <v>36185</v>
      </c>
      <c r="C21" s="396">
        <v>36276</v>
      </c>
      <c r="D21" s="396">
        <v>37019</v>
      </c>
      <c r="E21" s="396">
        <v>37053</v>
      </c>
      <c r="F21" s="396">
        <v>868</v>
      </c>
      <c r="G21" s="195">
        <f t="shared" si="0"/>
        <v>18</v>
      </c>
    </row>
    <row r="22" spans="1:7">
      <c r="A22" s="195" t="s">
        <v>29</v>
      </c>
      <c r="B22" s="396">
        <v>34021</v>
      </c>
      <c r="C22" s="396">
        <v>33799</v>
      </c>
      <c r="D22" s="396">
        <v>34741</v>
      </c>
      <c r="E22" s="396">
        <v>34913</v>
      </c>
      <c r="F22" s="396">
        <v>892</v>
      </c>
      <c r="G22" s="195">
        <f t="shared" si="0"/>
        <v>17</v>
      </c>
    </row>
    <row r="23" spans="1:7">
      <c r="A23" s="195" t="s">
        <v>22</v>
      </c>
      <c r="B23" s="396">
        <v>33276</v>
      </c>
      <c r="C23" s="396">
        <v>33169</v>
      </c>
      <c r="D23" s="396">
        <v>34133</v>
      </c>
      <c r="E23" s="396">
        <v>34280</v>
      </c>
      <c r="F23" s="396">
        <v>1004</v>
      </c>
      <c r="G23" s="195">
        <f t="shared" si="0"/>
        <v>16</v>
      </c>
    </row>
    <row r="24" spans="1:7">
      <c r="A24" s="195" t="s">
        <v>31</v>
      </c>
      <c r="B24" s="396">
        <v>43224</v>
      </c>
      <c r="C24" s="396">
        <v>43019</v>
      </c>
      <c r="D24" s="396">
        <v>44117</v>
      </c>
      <c r="E24" s="396">
        <v>44292</v>
      </c>
      <c r="F24" s="396">
        <v>1068</v>
      </c>
      <c r="G24" s="195">
        <f t="shared" si="0"/>
        <v>15</v>
      </c>
    </row>
    <row r="25" spans="1:7">
      <c r="A25" s="195" t="s">
        <v>5</v>
      </c>
      <c r="B25" s="396">
        <v>12766</v>
      </c>
      <c r="C25" s="396">
        <v>12767</v>
      </c>
      <c r="D25" s="396">
        <v>13662</v>
      </c>
      <c r="E25" s="396">
        <v>13905</v>
      </c>
      <c r="F25" s="396">
        <v>1139</v>
      </c>
      <c r="G25" s="195">
        <f t="shared" si="0"/>
        <v>14</v>
      </c>
    </row>
    <row r="26" spans="1:7">
      <c r="A26" s="195" t="s">
        <v>32</v>
      </c>
      <c r="B26" s="396">
        <v>19492</v>
      </c>
      <c r="C26" s="396">
        <v>19413</v>
      </c>
      <c r="D26" s="396">
        <v>20574</v>
      </c>
      <c r="E26" s="396">
        <v>20660</v>
      </c>
      <c r="F26" s="396">
        <v>1168</v>
      </c>
      <c r="G26" s="195">
        <f t="shared" si="0"/>
        <v>13</v>
      </c>
    </row>
    <row r="27" spans="1:7">
      <c r="A27" s="195" t="s">
        <v>14</v>
      </c>
      <c r="B27" s="396">
        <v>47896</v>
      </c>
      <c r="C27" s="396">
        <v>47776</v>
      </c>
      <c r="D27" s="396">
        <v>49169</v>
      </c>
      <c r="E27" s="396">
        <v>49324</v>
      </c>
      <c r="F27" s="396">
        <v>1428</v>
      </c>
      <c r="G27" s="195">
        <f t="shared" si="0"/>
        <v>12</v>
      </c>
    </row>
    <row r="28" spans="1:7">
      <c r="A28" s="195" t="s">
        <v>10</v>
      </c>
      <c r="B28" s="396">
        <v>34166</v>
      </c>
      <c r="C28" s="396">
        <v>34021</v>
      </c>
      <c r="D28" s="396">
        <v>35420</v>
      </c>
      <c r="E28" s="396">
        <v>35640</v>
      </c>
      <c r="F28" s="396">
        <v>1474</v>
      </c>
      <c r="G28" s="195">
        <f t="shared" si="0"/>
        <v>11</v>
      </c>
    </row>
    <row r="29" spans="1:7">
      <c r="A29" s="195" t="s">
        <v>27</v>
      </c>
      <c r="B29" s="396">
        <v>37625</v>
      </c>
      <c r="C29" s="396">
        <v>37552</v>
      </c>
      <c r="D29" s="396">
        <v>39166</v>
      </c>
      <c r="E29" s="396">
        <v>39220</v>
      </c>
      <c r="F29" s="396">
        <v>1595</v>
      </c>
      <c r="G29" s="195">
        <f t="shared" si="0"/>
        <v>10</v>
      </c>
    </row>
    <row r="30" spans="1:7">
      <c r="A30" s="195" t="s">
        <v>8</v>
      </c>
      <c r="B30" s="396">
        <v>39922</v>
      </c>
      <c r="C30" s="396">
        <v>39670</v>
      </c>
      <c r="D30" s="396">
        <v>41777</v>
      </c>
      <c r="E30" s="396">
        <v>42026</v>
      </c>
      <c r="F30" s="396">
        <v>2104</v>
      </c>
      <c r="G30" s="195">
        <f t="shared" si="0"/>
        <v>9</v>
      </c>
    </row>
    <row r="31" spans="1:7">
      <c r="A31" s="195" t="s">
        <v>24</v>
      </c>
      <c r="B31" s="396">
        <v>16759</v>
      </c>
      <c r="C31" s="396">
        <v>16569</v>
      </c>
      <c r="D31" s="396">
        <v>18704</v>
      </c>
      <c r="E31" s="396">
        <v>19036</v>
      </c>
      <c r="F31" s="396">
        <v>2277</v>
      </c>
      <c r="G31" s="195">
        <f t="shared" si="0"/>
        <v>8</v>
      </c>
    </row>
    <row r="32" spans="1:7">
      <c r="A32" s="195" t="s">
        <v>26</v>
      </c>
      <c r="B32" s="396">
        <v>40481</v>
      </c>
      <c r="C32" s="396">
        <v>40632</v>
      </c>
      <c r="D32" s="396">
        <v>42665</v>
      </c>
      <c r="E32" s="396">
        <v>42810</v>
      </c>
      <c r="F32" s="396">
        <v>2329</v>
      </c>
      <c r="G32" s="195">
        <f t="shared" si="0"/>
        <v>7</v>
      </c>
    </row>
    <row r="33" spans="1:7">
      <c r="A33" s="195" t="s">
        <v>23</v>
      </c>
      <c r="B33" s="396">
        <v>26045</v>
      </c>
      <c r="C33" s="396">
        <v>26076</v>
      </c>
      <c r="D33" s="396">
        <v>28158</v>
      </c>
      <c r="E33" s="396">
        <v>28379</v>
      </c>
      <c r="F33" s="396">
        <v>2334</v>
      </c>
      <c r="G33" s="195">
        <f t="shared" si="0"/>
        <v>6</v>
      </c>
    </row>
    <row r="34" spans="1:7">
      <c r="A34" s="195" t="s">
        <v>4</v>
      </c>
      <c r="B34" s="396">
        <v>41170</v>
      </c>
      <c r="C34" s="396">
        <v>41338</v>
      </c>
      <c r="D34" s="396">
        <v>44193</v>
      </c>
      <c r="E34" s="396">
        <v>44527</v>
      </c>
      <c r="F34" s="396">
        <v>3357</v>
      </c>
      <c r="G34" s="195">
        <f t="shared" si="0"/>
        <v>5</v>
      </c>
    </row>
    <row r="35" spans="1:7">
      <c r="A35" s="195" t="s">
        <v>13</v>
      </c>
      <c r="B35" s="396">
        <v>73167</v>
      </c>
      <c r="C35" s="396">
        <v>72960</v>
      </c>
      <c r="D35" s="396">
        <v>76166</v>
      </c>
      <c r="E35" s="396">
        <v>76825</v>
      </c>
      <c r="F35" s="396">
        <v>3658</v>
      </c>
      <c r="G35" s="195">
        <f t="shared" si="0"/>
        <v>4</v>
      </c>
    </row>
    <row r="36" spans="1:7">
      <c r="A36" s="195" t="s">
        <v>20</v>
      </c>
      <c r="B36" s="396">
        <v>69964</v>
      </c>
      <c r="C36" s="396">
        <v>69698</v>
      </c>
      <c r="D36" s="396">
        <v>74025</v>
      </c>
      <c r="E36" s="396">
        <v>74370</v>
      </c>
      <c r="F36" s="396">
        <v>4406</v>
      </c>
      <c r="G36" s="195">
        <f t="shared" si="0"/>
        <v>3</v>
      </c>
    </row>
    <row r="37" spans="1:7">
      <c r="A37" s="195" t="s">
        <v>0</v>
      </c>
      <c r="B37" s="396">
        <v>98224</v>
      </c>
      <c r="C37" s="396">
        <v>98067</v>
      </c>
      <c r="D37" s="396">
        <v>102475</v>
      </c>
      <c r="E37" s="396">
        <v>102866</v>
      </c>
      <c r="F37" s="396">
        <v>4642</v>
      </c>
      <c r="G37" s="195">
        <f t="shared" si="0"/>
        <v>2</v>
      </c>
    </row>
    <row r="38" spans="1:7">
      <c r="A38" s="195" t="s">
        <v>9</v>
      </c>
      <c r="B38" s="396">
        <v>118395</v>
      </c>
      <c r="C38" s="396">
        <v>118117</v>
      </c>
      <c r="D38" s="396">
        <v>124086</v>
      </c>
      <c r="E38" s="396">
        <v>124614</v>
      </c>
      <c r="F38" s="396">
        <v>6219</v>
      </c>
      <c r="G38" s="195">
        <f t="shared" si="0"/>
        <v>1</v>
      </c>
    </row>
    <row r="39" spans="1:7">
      <c r="A39" s="195" t="s">
        <v>1</v>
      </c>
      <c r="B39" s="396">
        <v>1002900</v>
      </c>
      <c r="C39" s="396">
        <v>1000414</v>
      </c>
      <c r="D39" s="396">
        <v>1046340</v>
      </c>
      <c r="E39" s="396">
        <v>1051619</v>
      </c>
      <c r="F39" s="396">
        <v>48719</v>
      </c>
      <c r="G39" s="195" t="e">
        <f t="shared" si="0"/>
        <v>#N/A</v>
      </c>
    </row>
  </sheetData>
  <mergeCells count="1">
    <mergeCell ref="H1:I1"/>
  </mergeCells>
  <hyperlinks>
    <hyperlink ref="H1:I1" location="Index!A1" display="Regresar al Índice" xr:uid="{73FC07AF-565D-467F-8487-74B498DE4678}"/>
  </hyperlinks>
  <pageMargins left="0.7" right="0.7" top="0.75" bottom="0.75" header="0.3" footer="0.3"/>
  <pageSetup paperSize="9" orientation="portrait" horizontalDpi="300" verticalDpi="300"/>
  <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97AF4-BFA8-4F83-9359-FC9407C2DE9B}">
  <sheetPr codeName="Hoja204"/>
  <dimension ref="A1:I39"/>
  <sheetViews>
    <sheetView topLeftCell="A11" workbookViewId="0"/>
  </sheetViews>
  <sheetFormatPr baseColWidth="10" defaultRowHeight="14.25"/>
  <cols>
    <col min="1" max="1" width="40.7109375" style="195" customWidth="1"/>
    <col min="2" max="2" width="10.7109375" style="195" customWidth="1"/>
    <col min="3" max="5" width="10.42578125" style="195" customWidth="1"/>
    <col min="6" max="6" width="7" style="195" customWidth="1"/>
    <col min="7" max="8" width="3.7109375" style="195" customWidth="1"/>
    <col min="9" max="11" width="9.140625" style="195" customWidth="1"/>
    <col min="12" max="16384" width="11.42578125" style="195"/>
  </cols>
  <sheetData>
    <row r="1" spans="1:9">
      <c r="A1" s="20" t="s">
        <v>1664</v>
      </c>
      <c r="B1" s="195" t="s">
        <v>54</v>
      </c>
      <c r="C1" s="195" t="s">
        <v>54</v>
      </c>
      <c r="D1" s="195" t="s">
        <v>54</v>
      </c>
      <c r="E1" s="195" t="s">
        <v>54</v>
      </c>
      <c r="F1" s="195" t="s">
        <v>54</v>
      </c>
      <c r="G1" s="195" t="s">
        <v>54</v>
      </c>
      <c r="H1" s="545" t="s">
        <v>38</v>
      </c>
      <c r="I1" s="545"/>
    </row>
    <row r="2" spans="1:9">
      <c r="A2" s="195" t="s">
        <v>153</v>
      </c>
      <c r="B2" s="195" t="s">
        <v>54</v>
      </c>
      <c r="C2" s="195" t="s">
        <v>54</v>
      </c>
      <c r="D2" s="195" t="s">
        <v>54</v>
      </c>
      <c r="E2" s="195" t="s">
        <v>54</v>
      </c>
      <c r="F2" s="195" t="s">
        <v>54</v>
      </c>
      <c r="G2" s="195" t="s">
        <v>54</v>
      </c>
      <c r="H2" s="195" t="s">
        <v>54</v>
      </c>
    </row>
    <row r="6" spans="1:9">
      <c r="A6" s="195" t="s">
        <v>525</v>
      </c>
      <c r="B6" s="195" t="s">
        <v>705</v>
      </c>
      <c r="C6" s="195" t="s">
        <v>548</v>
      </c>
      <c r="D6" s="195" t="s">
        <v>997</v>
      </c>
      <c r="E6" s="195" t="s">
        <v>1539</v>
      </c>
      <c r="F6" s="195" t="s">
        <v>549</v>
      </c>
    </row>
    <row r="7" spans="1:9">
      <c r="A7" s="195" t="s">
        <v>15</v>
      </c>
      <c r="B7" s="396">
        <v>13797</v>
      </c>
      <c r="C7" s="396">
        <v>13652</v>
      </c>
      <c r="D7" s="396">
        <v>13745</v>
      </c>
      <c r="E7" s="396">
        <v>13754</v>
      </c>
      <c r="F7" s="397">
        <v>-3.1166195549757699E-3</v>
      </c>
      <c r="G7" s="195">
        <f>_xlfn.RANK.EQ(F7,$F$7:$F$39,0)</f>
        <v>33</v>
      </c>
    </row>
    <row r="8" spans="1:9">
      <c r="A8" s="195" t="s">
        <v>12</v>
      </c>
      <c r="B8" s="396">
        <v>14371</v>
      </c>
      <c r="C8" s="396">
        <v>14267</v>
      </c>
      <c r="D8" s="396">
        <v>14612</v>
      </c>
      <c r="E8" s="396">
        <v>14658</v>
      </c>
      <c r="F8" s="397">
        <v>1.9970774476376001E-2</v>
      </c>
      <c r="G8" s="195">
        <f t="shared" ref="G8:G39" si="0">_xlfn.RANK.EQ(F8,$F$7:$F$39,0)</f>
        <v>32</v>
      </c>
    </row>
    <row r="9" spans="1:9">
      <c r="A9" s="195" t="s">
        <v>17</v>
      </c>
      <c r="B9" s="396">
        <v>36185</v>
      </c>
      <c r="C9" s="396">
        <v>36276</v>
      </c>
      <c r="D9" s="396">
        <v>37019</v>
      </c>
      <c r="E9" s="396">
        <v>37053</v>
      </c>
      <c r="F9" s="397">
        <v>2.39878402653033E-2</v>
      </c>
      <c r="G9" s="195">
        <f t="shared" si="0"/>
        <v>31</v>
      </c>
    </row>
    <row r="10" spans="1:9">
      <c r="A10" s="195" t="s">
        <v>31</v>
      </c>
      <c r="B10" s="396">
        <v>43224</v>
      </c>
      <c r="C10" s="396">
        <v>43019</v>
      </c>
      <c r="D10" s="396">
        <v>44117</v>
      </c>
      <c r="E10" s="396">
        <v>44292</v>
      </c>
      <c r="F10" s="397">
        <v>2.4708495280399801E-2</v>
      </c>
      <c r="G10" s="195">
        <f t="shared" si="0"/>
        <v>30</v>
      </c>
    </row>
    <row r="11" spans="1:9">
      <c r="A11" s="195" t="s">
        <v>7</v>
      </c>
      <c r="B11" s="396">
        <v>14431</v>
      </c>
      <c r="C11" s="396">
        <v>14324</v>
      </c>
      <c r="D11" s="396">
        <v>14778</v>
      </c>
      <c r="E11" s="396">
        <v>14805</v>
      </c>
      <c r="F11" s="397">
        <v>2.59164299078374E-2</v>
      </c>
      <c r="G11" s="195">
        <f t="shared" si="0"/>
        <v>29</v>
      </c>
    </row>
    <row r="12" spans="1:9">
      <c r="A12" s="195" t="s">
        <v>29</v>
      </c>
      <c r="B12" s="396">
        <v>34021</v>
      </c>
      <c r="C12" s="396">
        <v>33799</v>
      </c>
      <c r="D12" s="396">
        <v>34741</v>
      </c>
      <c r="E12" s="396">
        <v>34913</v>
      </c>
      <c r="F12" s="397">
        <v>2.6219099967667001E-2</v>
      </c>
      <c r="G12" s="195">
        <f t="shared" si="0"/>
        <v>28</v>
      </c>
    </row>
    <row r="13" spans="1:9">
      <c r="A13" s="195" t="s">
        <v>33</v>
      </c>
      <c r="B13" s="396">
        <v>11768</v>
      </c>
      <c r="C13" s="396">
        <v>11771</v>
      </c>
      <c r="D13" s="396">
        <v>12087</v>
      </c>
      <c r="E13" s="396">
        <v>12110</v>
      </c>
      <c r="F13" s="397">
        <v>2.9061862678449998E-2</v>
      </c>
      <c r="G13" s="195">
        <f t="shared" si="0"/>
        <v>27</v>
      </c>
    </row>
    <row r="14" spans="1:9">
      <c r="A14" s="195" t="s">
        <v>14</v>
      </c>
      <c r="B14" s="396">
        <v>47896</v>
      </c>
      <c r="C14" s="396">
        <v>47776</v>
      </c>
      <c r="D14" s="396">
        <v>49169</v>
      </c>
      <c r="E14" s="396">
        <v>49324</v>
      </c>
      <c r="F14" s="397">
        <v>2.9814598296308701E-2</v>
      </c>
      <c r="G14" s="195">
        <f t="shared" si="0"/>
        <v>26</v>
      </c>
    </row>
    <row r="15" spans="1:9">
      <c r="A15" s="195" t="s">
        <v>22</v>
      </c>
      <c r="B15" s="396">
        <v>33276</v>
      </c>
      <c r="C15" s="396">
        <v>33169</v>
      </c>
      <c r="D15" s="396">
        <v>34133</v>
      </c>
      <c r="E15" s="396">
        <v>34280</v>
      </c>
      <c r="F15" s="397">
        <v>3.0171895660536099E-2</v>
      </c>
      <c r="G15" s="195">
        <f t="shared" si="0"/>
        <v>25</v>
      </c>
    </row>
    <row r="16" spans="1:9">
      <c r="A16" s="195" t="s">
        <v>16</v>
      </c>
      <c r="B16" s="396">
        <v>15513</v>
      </c>
      <c r="C16" s="396">
        <v>15458</v>
      </c>
      <c r="D16" s="396">
        <v>15889</v>
      </c>
      <c r="E16" s="396">
        <v>15993</v>
      </c>
      <c r="F16" s="397">
        <v>3.0941790756140002E-2</v>
      </c>
      <c r="G16" s="195">
        <f t="shared" si="0"/>
        <v>24</v>
      </c>
    </row>
    <row r="17" spans="1:7">
      <c r="A17" s="195" t="s">
        <v>25</v>
      </c>
      <c r="B17" s="396">
        <v>22906</v>
      </c>
      <c r="C17" s="396">
        <v>22803</v>
      </c>
      <c r="D17" s="396">
        <v>23622</v>
      </c>
      <c r="E17" s="396">
        <v>23752</v>
      </c>
      <c r="F17" s="397">
        <v>3.6933554527198001E-2</v>
      </c>
      <c r="G17" s="195">
        <f t="shared" si="0"/>
        <v>23</v>
      </c>
    </row>
    <row r="18" spans="1:7">
      <c r="A18" s="195" t="s">
        <v>21</v>
      </c>
      <c r="B18" s="396">
        <v>13883</v>
      </c>
      <c r="C18" s="396">
        <v>13897</v>
      </c>
      <c r="D18" s="396">
        <v>14322</v>
      </c>
      <c r="E18" s="396">
        <v>14433</v>
      </c>
      <c r="F18" s="397">
        <v>3.9616797522149298E-2</v>
      </c>
      <c r="G18" s="195">
        <f t="shared" si="0"/>
        <v>22</v>
      </c>
    </row>
    <row r="19" spans="1:7">
      <c r="A19" s="195" t="s">
        <v>18</v>
      </c>
      <c r="B19" s="396">
        <v>12079</v>
      </c>
      <c r="C19" s="396">
        <v>12099</v>
      </c>
      <c r="D19" s="396">
        <v>12516</v>
      </c>
      <c r="E19" s="396">
        <v>12560</v>
      </c>
      <c r="F19" s="397">
        <v>3.9821177249772299E-2</v>
      </c>
      <c r="G19" s="195">
        <f t="shared" si="0"/>
        <v>21</v>
      </c>
    </row>
    <row r="20" spans="1:7">
      <c r="A20" s="195" t="s">
        <v>30</v>
      </c>
      <c r="B20" s="396">
        <v>5190</v>
      </c>
      <c r="C20" s="396">
        <v>5146</v>
      </c>
      <c r="D20" s="396">
        <v>5367</v>
      </c>
      <c r="E20" s="396">
        <v>5403</v>
      </c>
      <c r="F20" s="397">
        <v>4.1040462427745603E-2</v>
      </c>
      <c r="G20" s="195">
        <f t="shared" si="0"/>
        <v>20</v>
      </c>
    </row>
    <row r="21" spans="1:7">
      <c r="A21" s="195" t="s">
        <v>27</v>
      </c>
      <c r="B21" s="396">
        <v>37625</v>
      </c>
      <c r="C21" s="396">
        <v>37552</v>
      </c>
      <c r="D21" s="396">
        <v>39166</v>
      </c>
      <c r="E21" s="396">
        <v>39220</v>
      </c>
      <c r="F21" s="397">
        <v>4.2392026578073103E-2</v>
      </c>
      <c r="G21" s="195">
        <f t="shared" si="0"/>
        <v>19</v>
      </c>
    </row>
    <row r="22" spans="1:7">
      <c r="A22" s="195" t="s">
        <v>10</v>
      </c>
      <c r="B22" s="396">
        <v>34166</v>
      </c>
      <c r="C22" s="396">
        <v>34021</v>
      </c>
      <c r="D22" s="396">
        <v>35420</v>
      </c>
      <c r="E22" s="396">
        <v>35640</v>
      </c>
      <c r="F22" s="397">
        <v>4.31423052157116E-2</v>
      </c>
      <c r="G22" s="195">
        <f t="shared" si="0"/>
        <v>18</v>
      </c>
    </row>
    <row r="23" spans="1:7">
      <c r="A23" s="195" t="s">
        <v>3</v>
      </c>
      <c r="B23" s="396">
        <v>16033</v>
      </c>
      <c r="C23" s="396">
        <v>16017</v>
      </c>
      <c r="D23" s="396">
        <v>16724</v>
      </c>
      <c r="E23" s="396">
        <v>16788</v>
      </c>
      <c r="F23" s="397">
        <v>4.7090376099295103E-2</v>
      </c>
      <c r="G23" s="195">
        <f t="shared" si="0"/>
        <v>17</v>
      </c>
    </row>
    <row r="24" spans="1:7">
      <c r="A24" s="195" t="s">
        <v>0</v>
      </c>
      <c r="B24" s="396">
        <v>98224</v>
      </c>
      <c r="C24" s="396">
        <v>98067</v>
      </c>
      <c r="D24" s="396">
        <v>102475</v>
      </c>
      <c r="E24" s="396">
        <v>102866</v>
      </c>
      <c r="F24" s="397">
        <v>4.7259325623065597E-2</v>
      </c>
      <c r="G24" s="195">
        <f t="shared" si="0"/>
        <v>16</v>
      </c>
    </row>
    <row r="25" spans="1:7">
      <c r="A25" s="195" t="s">
        <v>1</v>
      </c>
      <c r="B25" s="396">
        <v>1002900</v>
      </c>
      <c r="C25" s="396">
        <v>1000414</v>
      </c>
      <c r="D25" s="396">
        <v>1046340</v>
      </c>
      <c r="E25" s="396">
        <v>1051619</v>
      </c>
      <c r="F25" s="397">
        <v>4.8578123442018201E-2</v>
      </c>
      <c r="G25" s="195">
        <f t="shared" si="0"/>
        <v>15</v>
      </c>
    </row>
    <row r="26" spans="1:7">
      <c r="A26" s="195" t="s">
        <v>13</v>
      </c>
      <c r="B26" s="396">
        <v>73167</v>
      </c>
      <c r="C26" s="396">
        <v>72960</v>
      </c>
      <c r="D26" s="396">
        <v>76166</v>
      </c>
      <c r="E26" s="396">
        <v>76825</v>
      </c>
      <c r="F26" s="397">
        <v>4.99952164227042E-2</v>
      </c>
      <c r="G26" s="195">
        <f t="shared" si="0"/>
        <v>14</v>
      </c>
    </row>
    <row r="27" spans="1:7">
      <c r="A27" s="195" t="s">
        <v>9</v>
      </c>
      <c r="B27" s="396">
        <v>118395</v>
      </c>
      <c r="C27" s="396">
        <v>118117</v>
      </c>
      <c r="D27" s="396">
        <v>124086</v>
      </c>
      <c r="E27" s="396">
        <v>124614</v>
      </c>
      <c r="F27" s="397">
        <v>5.2527556062333697E-2</v>
      </c>
      <c r="G27" s="195">
        <f t="shared" si="0"/>
        <v>13</v>
      </c>
    </row>
    <row r="28" spans="1:7">
      <c r="A28" s="195" t="s">
        <v>8</v>
      </c>
      <c r="B28" s="396">
        <v>39922</v>
      </c>
      <c r="C28" s="396">
        <v>39670</v>
      </c>
      <c r="D28" s="396">
        <v>41777</v>
      </c>
      <c r="E28" s="396">
        <v>42026</v>
      </c>
      <c r="F28" s="397">
        <v>5.2702770402284403E-2</v>
      </c>
      <c r="G28" s="195">
        <f t="shared" si="0"/>
        <v>12</v>
      </c>
    </row>
    <row r="29" spans="1:7">
      <c r="A29" s="195" t="s">
        <v>26</v>
      </c>
      <c r="B29" s="396">
        <v>40481</v>
      </c>
      <c r="C29" s="396">
        <v>40632</v>
      </c>
      <c r="D29" s="396">
        <v>42665</v>
      </c>
      <c r="E29" s="396">
        <v>42810</v>
      </c>
      <c r="F29" s="397">
        <v>5.7533163706430197E-2</v>
      </c>
      <c r="G29" s="195">
        <f t="shared" si="0"/>
        <v>11</v>
      </c>
    </row>
    <row r="30" spans="1:7">
      <c r="A30" s="195" t="s">
        <v>28</v>
      </c>
      <c r="B30" s="396">
        <v>10822</v>
      </c>
      <c r="C30" s="396">
        <v>10735</v>
      </c>
      <c r="D30" s="396">
        <v>11405</v>
      </c>
      <c r="E30" s="396">
        <v>11457</v>
      </c>
      <c r="F30" s="397">
        <v>5.8676769543522397E-2</v>
      </c>
      <c r="G30" s="195">
        <f t="shared" si="0"/>
        <v>10</v>
      </c>
    </row>
    <row r="31" spans="1:7">
      <c r="A31" s="195" t="s">
        <v>19</v>
      </c>
      <c r="B31" s="396">
        <v>12779</v>
      </c>
      <c r="C31" s="396">
        <v>12766</v>
      </c>
      <c r="D31" s="396">
        <v>13478</v>
      </c>
      <c r="E31" s="396">
        <v>13541</v>
      </c>
      <c r="F31" s="397">
        <v>5.9629078957664998E-2</v>
      </c>
      <c r="G31" s="195">
        <f t="shared" si="0"/>
        <v>9</v>
      </c>
    </row>
    <row r="32" spans="1:7">
      <c r="A32" s="195" t="s">
        <v>32</v>
      </c>
      <c r="B32" s="396">
        <v>19492</v>
      </c>
      <c r="C32" s="396">
        <v>19413</v>
      </c>
      <c r="D32" s="396">
        <v>20574</v>
      </c>
      <c r="E32" s="396">
        <v>20660</v>
      </c>
      <c r="F32" s="397">
        <v>5.9922019289965198E-2</v>
      </c>
      <c r="G32" s="195">
        <f t="shared" si="0"/>
        <v>8</v>
      </c>
    </row>
    <row r="33" spans="1:7">
      <c r="A33" s="195" t="s">
        <v>20</v>
      </c>
      <c r="B33" s="396">
        <v>69964</v>
      </c>
      <c r="C33" s="396">
        <v>69698</v>
      </c>
      <c r="D33" s="396">
        <v>74025</v>
      </c>
      <c r="E33" s="396">
        <v>74370</v>
      </c>
      <c r="F33" s="397">
        <v>6.2975244411411599E-2</v>
      </c>
      <c r="G33" s="195">
        <f t="shared" si="0"/>
        <v>7</v>
      </c>
    </row>
    <row r="34" spans="1:7">
      <c r="A34" s="195" t="s">
        <v>11</v>
      </c>
      <c r="B34" s="396">
        <v>10739</v>
      </c>
      <c r="C34" s="396">
        <v>10753</v>
      </c>
      <c r="D34" s="396">
        <v>11339</v>
      </c>
      <c r="E34" s="396">
        <v>11417</v>
      </c>
      <c r="F34" s="397">
        <v>6.3134370053077496E-2</v>
      </c>
      <c r="G34" s="195">
        <f t="shared" si="0"/>
        <v>6</v>
      </c>
    </row>
    <row r="35" spans="1:7">
      <c r="A35" s="195" t="s">
        <v>6</v>
      </c>
      <c r="B35" s="396">
        <v>5811</v>
      </c>
      <c r="C35" s="396">
        <v>5807</v>
      </c>
      <c r="D35" s="396">
        <v>6206</v>
      </c>
      <c r="E35" s="396">
        <v>6208</v>
      </c>
      <c r="F35" s="397">
        <v>6.8318705902598503E-2</v>
      </c>
      <c r="G35" s="195">
        <f t="shared" si="0"/>
        <v>5</v>
      </c>
    </row>
    <row r="36" spans="1:7">
      <c r="A36" s="195" t="s">
        <v>4</v>
      </c>
      <c r="B36" s="396">
        <v>41170</v>
      </c>
      <c r="C36" s="396">
        <v>41338</v>
      </c>
      <c r="D36" s="396">
        <v>44193</v>
      </c>
      <c r="E36" s="396">
        <v>44527</v>
      </c>
      <c r="F36" s="397">
        <v>8.1539956278843903E-2</v>
      </c>
      <c r="G36" s="195">
        <f t="shared" si="0"/>
        <v>4</v>
      </c>
    </row>
    <row r="37" spans="1:7">
      <c r="A37" s="195" t="s">
        <v>5</v>
      </c>
      <c r="B37" s="396">
        <v>12766</v>
      </c>
      <c r="C37" s="396">
        <v>12767</v>
      </c>
      <c r="D37" s="396">
        <v>13662</v>
      </c>
      <c r="E37" s="396">
        <v>13905</v>
      </c>
      <c r="F37" s="397">
        <v>8.9221369262102404E-2</v>
      </c>
      <c r="G37" s="195">
        <f t="shared" si="0"/>
        <v>3</v>
      </c>
    </row>
    <row r="38" spans="1:7">
      <c r="A38" s="195" t="s">
        <v>23</v>
      </c>
      <c r="B38" s="396">
        <v>26045</v>
      </c>
      <c r="C38" s="396">
        <v>26076</v>
      </c>
      <c r="D38" s="396">
        <v>28158</v>
      </c>
      <c r="E38" s="396">
        <v>28379</v>
      </c>
      <c r="F38" s="397">
        <v>8.9614129391437897E-2</v>
      </c>
      <c r="G38" s="195">
        <f t="shared" si="0"/>
        <v>2</v>
      </c>
    </row>
    <row r="39" spans="1:7">
      <c r="A39" s="195" t="s">
        <v>24</v>
      </c>
      <c r="B39" s="396">
        <v>16759</v>
      </c>
      <c r="C39" s="396">
        <v>16569</v>
      </c>
      <c r="D39" s="396">
        <v>18704</v>
      </c>
      <c r="E39" s="396">
        <v>19036</v>
      </c>
      <c r="F39" s="397">
        <v>0.13586729518467699</v>
      </c>
      <c r="G39" s="195">
        <f t="shared" si="0"/>
        <v>1</v>
      </c>
    </row>
  </sheetData>
  <mergeCells count="1">
    <mergeCell ref="H1:I1"/>
  </mergeCells>
  <hyperlinks>
    <hyperlink ref="H1:I1" location="Index!A1" display="Regresar al Índice" xr:uid="{4A780831-66FB-4A03-9C58-853276758DDA}"/>
  </hyperlinks>
  <pageMargins left="0.7" right="0.7" top="0.75" bottom="0.75" header="0.3" footer="0.3"/>
  <pageSetup paperSize="9" orientation="portrait" horizontalDpi="300" verticalDpi="300"/>
  <drawing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BC5F9-BE5B-4862-95FB-01758DFF8C9D}">
  <sheetPr codeName="Hoja205"/>
  <dimension ref="A1:I42"/>
  <sheetViews>
    <sheetView topLeftCell="D25" workbookViewId="0"/>
  </sheetViews>
  <sheetFormatPr baseColWidth="10" defaultRowHeight="14.25"/>
  <cols>
    <col min="1" max="1" width="40.7109375" style="195" customWidth="1"/>
    <col min="2" max="5" width="10.7109375" style="195" customWidth="1"/>
    <col min="6" max="6" width="7" style="195" customWidth="1"/>
    <col min="7" max="8" width="3.7109375" style="195" customWidth="1"/>
    <col min="9" max="11" width="9.140625" style="195" customWidth="1"/>
    <col min="12" max="16384" width="11.42578125" style="195"/>
  </cols>
  <sheetData>
    <row r="1" spans="1:9">
      <c r="A1" s="20" t="s">
        <v>1665</v>
      </c>
      <c r="B1" s="195" t="s">
        <v>54</v>
      </c>
      <c r="C1" s="195" t="s">
        <v>54</v>
      </c>
      <c r="D1" s="195" t="s">
        <v>54</v>
      </c>
      <c r="E1" s="195" t="s">
        <v>54</v>
      </c>
      <c r="F1" s="195" t="s">
        <v>54</v>
      </c>
      <c r="G1" s="195" t="s">
        <v>54</v>
      </c>
      <c r="H1" s="545" t="s">
        <v>38</v>
      </c>
      <c r="I1" s="545"/>
    </row>
    <row r="2" spans="1:9">
      <c r="A2" s="195" t="s">
        <v>153</v>
      </c>
      <c r="B2" s="195" t="s">
        <v>54</v>
      </c>
      <c r="C2" s="195" t="s">
        <v>54</v>
      </c>
      <c r="D2" s="195" t="s">
        <v>54</v>
      </c>
      <c r="E2" s="195" t="s">
        <v>54</v>
      </c>
      <c r="F2" s="195" t="s">
        <v>54</v>
      </c>
      <c r="G2" s="195" t="s">
        <v>54</v>
      </c>
      <c r="H2" s="195" t="s">
        <v>54</v>
      </c>
    </row>
    <row r="6" spans="1:9">
      <c r="A6" s="195" t="s">
        <v>525</v>
      </c>
      <c r="B6" s="195" t="s">
        <v>705</v>
      </c>
      <c r="C6" s="195" t="s">
        <v>548</v>
      </c>
      <c r="D6" s="195" t="s">
        <v>997</v>
      </c>
      <c r="E6" s="195" t="s">
        <v>1539</v>
      </c>
      <c r="F6" s="195" t="s">
        <v>717</v>
      </c>
    </row>
    <row r="7" spans="1:9">
      <c r="A7" s="195" t="s">
        <v>15</v>
      </c>
      <c r="B7" s="396">
        <v>13797</v>
      </c>
      <c r="C7" s="396">
        <v>13652</v>
      </c>
      <c r="D7" s="396">
        <v>13745</v>
      </c>
      <c r="E7" s="396">
        <v>13754</v>
      </c>
      <c r="F7" s="396">
        <v>102</v>
      </c>
      <c r="G7" s="195">
        <f>_xlfn.RANK.EQ(F7,$F$7:$F$39,0)</f>
        <v>33</v>
      </c>
    </row>
    <row r="8" spans="1:9">
      <c r="A8" s="195" t="s">
        <v>30</v>
      </c>
      <c r="B8" s="396">
        <v>5190</v>
      </c>
      <c r="C8" s="396">
        <v>5146</v>
      </c>
      <c r="D8" s="396">
        <v>5367</v>
      </c>
      <c r="E8" s="396">
        <v>5403</v>
      </c>
      <c r="F8" s="396">
        <v>257</v>
      </c>
      <c r="G8" s="195">
        <f t="shared" ref="G8:G39" si="0">_xlfn.RANK.EQ(F8,$F$7:$F$39,0)</f>
        <v>32</v>
      </c>
    </row>
    <row r="9" spans="1:9">
      <c r="A9" s="195" t="s">
        <v>33</v>
      </c>
      <c r="B9" s="396">
        <v>11768</v>
      </c>
      <c r="C9" s="396">
        <v>11771</v>
      </c>
      <c r="D9" s="396">
        <v>12087</v>
      </c>
      <c r="E9" s="396">
        <v>12110</v>
      </c>
      <c r="F9" s="396">
        <v>339</v>
      </c>
      <c r="G9" s="195">
        <f t="shared" si="0"/>
        <v>31</v>
      </c>
    </row>
    <row r="10" spans="1:9">
      <c r="A10" s="195" t="s">
        <v>12</v>
      </c>
      <c r="B10" s="396">
        <v>14371</v>
      </c>
      <c r="C10" s="396">
        <v>14267</v>
      </c>
      <c r="D10" s="396">
        <v>14612</v>
      </c>
      <c r="E10" s="396">
        <v>14658</v>
      </c>
      <c r="F10" s="396">
        <v>391</v>
      </c>
      <c r="G10" s="195">
        <f t="shared" si="0"/>
        <v>30</v>
      </c>
    </row>
    <row r="11" spans="1:9">
      <c r="A11" s="195" t="s">
        <v>6</v>
      </c>
      <c r="B11" s="396">
        <v>5811</v>
      </c>
      <c r="C11" s="396">
        <v>5807</v>
      </c>
      <c r="D11" s="396">
        <v>6206</v>
      </c>
      <c r="E11" s="396">
        <v>6208</v>
      </c>
      <c r="F11" s="396">
        <v>401</v>
      </c>
      <c r="G11" s="195">
        <f t="shared" si="0"/>
        <v>29</v>
      </c>
    </row>
    <row r="12" spans="1:9">
      <c r="A12" s="195" t="s">
        <v>18</v>
      </c>
      <c r="B12" s="396">
        <v>12079</v>
      </c>
      <c r="C12" s="396">
        <v>12099</v>
      </c>
      <c r="D12" s="396">
        <v>12516</v>
      </c>
      <c r="E12" s="396">
        <v>12560</v>
      </c>
      <c r="F12" s="396">
        <v>461</v>
      </c>
      <c r="G12" s="195">
        <f t="shared" si="0"/>
        <v>28</v>
      </c>
    </row>
    <row r="13" spans="1:9">
      <c r="A13" s="195" t="s">
        <v>7</v>
      </c>
      <c r="B13" s="396">
        <v>14431</v>
      </c>
      <c r="C13" s="396">
        <v>14324</v>
      </c>
      <c r="D13" s="396">
        <v>14778</v>
      </c>
      <c r="E13" s="396">
        <v>14805</v>
      </c>
      <c r="F13" s="396">
        <v>481</v>
      </c>
      <c r="G13" s="195">
        <f t="shared" si="0"/>
        <v>27</v>
      </c>
    </row>
    <row r="14" spans="1:9">
      <c r="A14" s="195" t="s">
        <v>16</v>
      </c>
      <c r="B14" s="396">
        <v>15513</v>
      </c>
      <c r="C14" s="396">
        <v>15458</v>
      </c>
      <c r="D14" s="396">
        <v>15889</v>
      </c>
      <c r="E14" s="396">
        <v>15993</v>
      </c>
      <c r="F14" s="396">
        <v>535</v>
      </c>
      <c r="G14" s="195">
        <f t="shared" si="0"/>
        <v>26</v>
      </c>
    </row>
    <row r="15" spans="1:9">
      <c r="A15" s="195" t="s">
        <v>21</v>
      </c>
      <c r="B15" s="396">
        <v>13883</v>
      </c>
      <c r="C15" s="396">
        <v>13897</v>
      </c>
      <c r="D15" s="396">
        <v>14322</v>
      </c>
      <c r="E15" s="396">
        <v>14433</v>
      </c>
      <c r="F15" s="396">
        <v>536</v>
      </c>
      <c r="G15" s="195">
        <f t="shared" si="0"/>
        <v>25</v>
      </c>
    </row>
    <row r="16" spans="1:9">
      <c r="A16" s="195" t="s">
        <v>11</v>
      </c>
      <c r="B16" s="396">
        <v>10739</v>
      </c>
      <c r="C16" s="396">
        <v>10753</v>
      </c>
      <c r="D16" s="396">
        <v>11339</v>
      </c>
      <c r="E16" s="396">
        <v>11417</v>
      </c>
      <c r="F16" s="396">
        <v>664</v>
      </c>
      <c r="G16" s="195">
        <f t="shared" si="0"/>
        <v>24</v>
      </c>
    </row>
    <row r="17" spans="1:7">
      <c r="A17" s="195" t="s">
        <v>28</v>
      </c>
      <c r="B17" s="396">
        <v>10822</v>
      </c>
      <c r="C17" s="396">
        <v>10735</v>
      </c>
      <c r="D17" s="396">
        <v>11405</v>
      </c>
      <c r="E17" s="396">
        <v>11457</v>
      </c>
      <c r="F17" s="396">
        <v>722</v>
      </c>
      <c r="G17" s="195">
        <f t="shared" si="0"/>
        <v>23</v>
      </c>
    </row>
    <row r="18" spans="1:7">
      <c r="A18" s="195" t="s">
        <v>3</v>
      </c>
      <c r="B18" s="396">
        <v>16033</v>
      </c>
      <c r="C18" s="396">
        <v>16017</v>
      </c>
      <c r="D18" s="396">
        <v>16724</v>
      </c>
      <c r="E18" s="396">
        <v>16788</v>
      </c>
      <c r="F18" s="396">
        <v>771</v>
      </c>
      <c r="G18" s="195">
        <f t="shared" si="0"/>
        <v>22</v>
      </c>
    </row>
    <row r="19" spans="1:7">
      <c r="A19" s="195" t="s">
        <v>19</v>
      </c>
      <c r="B19" s="396">
        <v>12779</v>
      </c>
      <c r="C19" s="396">
        <v>12766</v>
      </c>
      <c r="D19" s="396">
        <v>13478</v>
      </c>
      <c r="E19" s="396">
        <v>13541</v>
      </c>
      <c r="F19" s="396">
        <v>775</v>
      </c>
      <c r="G19" s="195">
        <f t="shared" si="0"/>
        <v>21</v>
      </c>
    </row>
    <row r="20" spans="1:7">
      <c r="A20" s="195" t="s">
        <v>17</v>
      </c>
      <c r="B20" s="396">
        <v>36185</v>
      </c>
      <c r="C20" s="396">
        <v>36276</v>
      </c>
      <c r="D20" s="396">
        <v>37019</v>
      </c>
      <c r="E20" s="396">
        <v>37053</v>
      </c>
      <c r="F20" s="396">
        <v>777</v>
      </c>
      <c r="G20" s="195">
        <f t="shared" si="0"/>
        <v>20</v>
      </c>
    </row>
    <row r="21" spans="1:7">
      <c r="A21" s="195" t="s">
        <v>25</v>
      </c>
      <c r="B21" s="396">
        <v>22906</v>
      </c>
      <c r="C21" s="396">
        <v>22803</v>
      </c>
      <c r="D21" s="396">
        <v>23622</v>
      </c>
      <c r="E21" s="396">
        <v>23752</v>
      </c>
      <c r="F21" s="396">
        <v>949</v>
      </c>
      <c r="G21" s="195">
        <f t="shared" si="0"/>
        <v>19</v>
      </c>
    </row>
    <row r="22" spans="1:7">
      <c r="A22" s="195" t="s">
        <v>22</v>
      </c>
      <c r="B22" s="396">
        <v>33276</v>
      </c>
      <c r="C22" s="396">
        <v>33169</v>
      </c>
      <c r="D22" s="396">
        <v>34133</v>
      </c>
      <c r="E22" s="396">
        <v>34280</v>
      </c>
      <c r="F22" s="396">
        <v>1111</v>
      </c>
      <c r="G22" s="195">
        <f t="shared" si="0"/>
        <v>18</v>
      </c>
    </row>
    <row r="23" spans="1:7">
      <c r="A23" s="195" t="s">
        <v>29</v>
      </c>
      <c r="B23" s="396">
        <v>34021</v>
      </c>
      <c r="C23" s="396">
        <v>33799</v>
      </c>
      <c r="D23" s="396">
        <v>34741</v>
      </c>
      <c r="E23" s="396">
        <v>34913</v>
      </c>
      <c r="F23" s="396">
        <v>1114</v>
      </c>
      <c r="G23" s="195">
        <f t="shared" si="0"/>
        <v>17</v>
      </c>
    </row>
    <row r="24" spans="1:7">
      <c r="A24" s="195" t="s">
        <v>5</v>
      </c>
      <c r="B24" s="396">
        <v>12766</v>
      </c>
      <c r="C24" s="396">
        <v>12767</v>
      </c>
      <c r="D24" s="396">
        <v>13662</v>
      </c>
      <c r="E24" s="396">
        <v>13905</v>
      </c>
      <c r="F24" s="396">
        <v>1138</v>
      </c>
      <c r="G24" s="195">
        <f t="shared" si="0"/>
        <v>16</v>
      </c>
    </row>
    <row r="25" spans="1:7">
      <c r="A25" s="195" t="s">
        <v>32</v>
      </c>
      <c r="B25" s="396">
        <v>19492</v>
      </c>
      <c r="C25" s="396">
        <v>19413</v>
      </c>
      <c r="D25" s="396">
        <v>20574</v>
      </c>
      <c r="E25" s="396">
        <v>20660</v>
      </c>
      <c r="F25" s="396">
        <v>1247</v>
      </c>
      <c r="G25" s="195">
        <f t="shared" si="0"/>
        <v>15</v>
      </c>
    </row>
    <row r="26" spans="1:7">
      <c r="A26" s="195" t="s">
        <v>31</v>
      </c>
      <c r="B26" s="396">
        <v>43224</v>
      </c>
      <c r="C26" s="396">
        <v>43019</v>
      </c>
      <c r="D26" s="396">
        <v>44117</v>
      </c>
      <c r="E26" s="396">
        <v>44292</v>
      </c>
      <c r="F26" s="396">
        <v>1273</v>
      </c>
      <c r="G26" s="195">
        <f t="shared" si="0"/>
        <v>14</v>
      </c>
    </row>
    <row r="27" spans="1:7">
      <c r="A27" s="195" t="s">
        <v>14</v>
      </c>
      <c r="B27" s="396">
        <v>47896</v>
      </c>
      <c r="C27" s="396">
        <v>47776</v>
      </c>
      <c r="D27" s="396">
        <v>49169</v>
      </c>
      <c r="E27" s="396">
        <v>49324</v>
      </c>
      <c r="F27" s="396">
        <v>1548</v>
      </c>
      <c r="G27" s="195">
        <f t="shared" si="0"/>
        <v>13</v>
      </c>
    </row>
    <row r="28" spans="1:7">
      <c r="A28" s="195" t="s">
        <v>10</v>
      </c>
      <c r="B28" s="396">
        <v>34166</v>
      </c>
      <c r="C28" s="396">
        <v>34021</v>
      </c>
      <c r="D28" s="396">
        <v>35420</v>
      </c>
      <c r="E28" s="396">
        <v>35640</v>
      </c>
      <c r="F28" s="396">
        <v>1619</v>
      </c>
      <c r="G28" s="195">
        <f t="shared" si="0"/>
        <v>12</v>
      </c>
    </row>
    <row r="29" spans="1:7">
      <c r="A29" s="195" t="s">
        <v>27</v>
      </c>
      <c r="B29" s="396">
        <v>37625</v>
      </c>
      <c r="C29" s="396">
        <v>37552</v>
      </c>
      <c r="D29" s="396">
        <v>39166</v>
      </c>
      <c r="E29" s="396">
        <v>39220</v>
      </c>
      <c r="F29" s="396">
        <v>1668</v>
      </c>
      <c r="G29" s="195">
        <f t="shared" si="0"/>
        <v>11</v>
      </c>
    </row>
    <row r="30" spans="1:7">
      <c r="A30" s="195" t="s">
        <v>26</v>
      </c>
      <c r="B30" s="396">
        <v>40481</v>
      </c>
      <c r="C30" s="396">
        <v>40632</v>
      </c>
      <c r="D30" s="396">
        <v>42665</v>
      </c>
      <c r="E30" s="396">
        <v>42810</v>
      </c>
      <c r="F30" s="396">
        <v>2178</v>
      </c>
      <c r="G30" s="195">
        <f t="shared" si="0"/>
        <v>10</v>
      </c>
    </row>
    <row r="31" spans="1:7">
      <c r="A31" s="195" t="s">
        <v>23</v>
      </c>
      <c r="B31" s="396">
        <v>26045</v>
      </c>
      <c r="C31" s="396">
        <v>26076</v>
      </c>
      <c r="D31" s="396">
        <v>28158</v>
      </c>
      <c r="E31" s="396">
        <v>28379</v>
      </c>
      <c r="F31" s="396">
        <v>2303</v>
      </c>
      <c r="G31" s="195">
        <f t="shared" si="0"/>
        <v>9</v>
      </c>
    </row>
    <row r="32" spans="1:7">
      <c r="A32" s="195" t="s">
        <v>8</v>
      </c>
      <c r="B32" s="396">
        <v>39922</v>
      </c>
      <c r="C32" s="396">
        <v>39670</v>
      </c>
      <c r="D32" s="396">
        <v>41777</v>
      </c>
      <c r="E32" s="396">
        <v>42026</v>
      </c>
      <c r="F32" s="396">
        <v>2356</v>
      </c>
      <c r="G32" s="195">
        <f t="shared" si="0"/>
        <v>8</v>
      </c>
    </row>
    <row r="33" spans="1:7">
      <c r="A33" s="195" t="s">
        <v>24</v>
      </c>
      <c r="B33" s="396">
        <v>16759</v>
      </c>
      <c r="C33" s="396">
        <v>16569</v>
      </c>
      <c r="D33" s="396">
        <v>18704</v>
      </c>
      <c r="E33" s="396">
        <v>19036</v>
      </c>
      <c r="F33" s="396">
        <v>2467</v>
      </c>
      <c r="G33" s="195">
        <f t="shared" si="0"/>
        <v>7</v>
      </c>
    </row>
    <row r="34" spans="1:7">
      <c r="A34" s="195" t="s">
        <v>4</v>
      </c>
      <c r="B34" s="396">
        <v>41170</v>
      </c>
      <c r="C34" s="396">
        <v>41338</v>
      </c>
      <c r="D34" s="396">
        <v>44193</v>
      </c>
      <c r="E34" s="396">
        <v>44527</v>
      </c>
      <c r="F34" s="396">
        <v>3189</v>
      </c>
      <c r="G34" s="195">
        <f t="shared" si="0"/>
        <v>6</v>
      </c>
    </row>
    <row r="35" spans="1:7">
      <c r="A35" s="195" t="s">
        <v>13</v>
      </c>
      <c r="B35" s="396">
        <v>73167</v>
      </c>
      <c r="C35" s="396">
        <v>72960</v>
      </c>
      <c r="D35" s="396">
        <v>76166</v>
      </c>
      <c r="E35" s="396">
        <v>76825</v>
      </c>
      <c r="F35" s="396">
        <v>3865</v>
      </c>
      <c r="G35" s="195">
        <f t="shared" si="0"/>
        <v>5</v>
      </c>
    </row>
    <row r="36" spans="1:7">
      <c r="A36" s="195" t="s">
        <v>20</v>
      </c>
      <c r="B36" s="396">
        <v>69964</v>
      </c>
      <c r="C36" s="396">
        <v>69698</v>
      </c>
      <c r="D36" s="396">
        <v>74025</v>
      </c>
      <c r="E36" s="396">
        <v>74370</v>
      </c>
      <c r="F36" s="396">
        <v>4672</v>
      </c>
      <c r="G36" s="195">
        <f t="shared" si="0"/>
        <v>4</v>
      </c>
    </row>
    <row r="37" spans="1:7">
      <c r="A37" s="195" t="s">
        <v>0</v>
      </c>
      <c r="B37" s="396">
        <v>98224</v>
      </c>
      <c r="C37" s="396">
        <v>98067</v>
      </c>
      <c r="D37" s="396">
        <v>102475</v>
      </c>
      <c r="E37" s="396">
        <v>102866</v>
      </c>
      <c r="F37" s="396">
        <v>4799</v>
      </c>
      <c r="G37" s="195">
        <f t="shared" si="0"/>
        <v>3</v>
      </c>
    </row>
    <row r="38" spans="1:7">
      <c r="A38" s="195" t="s">
        <v>9</v>
      </c>
      <c r="B38" s="396">
        <v>118395</v>
      </c>
      <c r="C38" s="396">
        <v>118117</v>
      </c>
      <c r="D38" s="396">
        <v>124086</v>
      </c>
      <c r="E38" s="396">
        <v>124614</v>
      </c>
      <c r="F38" s="396">
        <v>6497</v>
      </c>
      <c r="G38" s="195">
        <f t="shared" si="0"/>
        <v>2</v>
      </c>
    </row>
    <row r="39" spans="1:7">
      <c r="A39" s="195" t="s">
        <v>1</v>
      </c>
      <c r="B39" s="396">
        <v>1002900</v>
      </c>
      <c r="C39" s="396">
        <v>1000414</v>
      </c>
      <c r="D39" s="396">
        <v>1046340</v>
      </c>
      <c r="E39" s="396">
        <v>1051619</v>
      </c>
      <c r="F39" s="396">
        <v>51205</v>
      </c>
      <c r="G39" s="195">
        <f t="shared" si="0"/>
        <v>1</v>
      </c>
    </row>
    <row r="40" spans="1:7">
      <c r="F40" s="396"/>
    </row>
    <row r="41" spans="1:7">
      <c r="F41" s="396"/>
    </row>
    <row r="42" spans="1:7">
      <c r="F42" s="396"/>
    </row>
  </sheetData>
  <mergeCells count="1">
    <mergeCell ref="H1:I1"/>
  </mergeCells>
  <hyperlinks>
    <hyperlink ref="H1:I1" location="Index!A1" display="Regresar al Índice" xr:uid="{C9DC6A7D-3C46-4B39-83D0-05EC55CCDF59}"/>
  </hyperlinks>
  <pageMargins left="0.7" right="0.7" top="0.75" bottom="0.75" header="0.3" footer="0.3"/>
  <pageSetup paperSize="9" orientation="portrait" horizontalDpi="300" verticalDpi="300"/>
  <drawing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A3F61-032E-44A1-A40B-F1F6A841157E}">
  <sheetPr codeName="Hoja206"/>
  <dimension ref="A1:I39"/>
  <sheetViews>
    <sheetView topLeftCell="A22" workbookViewId="0"/>
  </sheetViews>
  <sheetFormatPr baseColWidth="10" defaultRowHeight="14.25"/>
  <cols>
    <col min="1" max="1" width="40.7109375" style="195" customWidth="1"/>
    <col min="2" max="5" width="10.7109375" style="195" customWidth="1"/>
    <col min="6" max="6" width="11.7109375" style="195" customWidth="1"/>
    <col min="7" max="8" width="3.7109375" style="195" customWidth="1"/>
    <col min="9" max="11" width="9.140625" style="195" customWidth="1"/>
    <col min="12" max="16384" width="11.42578125" style="195"/>
  </cols>
  <sheetData>
    <row r="1" spans="1:9">
      <c r="A1" s="20" t="s">
        <v>1666</v>
      </c>
      <c r="B1" s="195" t="s">
        <v>54</v>
      </c>
      <c r="C1" s="195" t="s">
        <v>54</v>
      </c>
      <c r="D1" s="195" t="s">
        <v>54</v>
      </c>
      <c r="E1" s="195" t="s">
        <v>54</v>
      </c>
      <c r="F1" s="195" t="s">
        <v>54</v>
      </c>
      <c r="G1" s="195" t="s">
        <v>54</v>
      </c>
      <c r="H1" s="545" t="s">
        <v>38</v>
      </c>
      <c r="I1" s="545"/>
    </row>
    <row r="2" spans="1:9">
      <c r="A2" s="195" t="s">
        <v>153</v>
      </c>
      <c r="B2" s="195" t="s">
        <v>54</v>
      </c>
      <c r="C2" s="195" t="s">
        <v>54</v>
      </c>
      <c r="D2" s="195" t="s">
        <v>54</v>
      </c>
      <c r="E2" s="195" t="s">
        <v>54</v>
      </c>
      <c r="F2" s="195" t="s">
        <v>54</v>
      </c>
      <c r="G2" s="195" t="s">
        <v>54</v>
      </c>
      <c r="H2" s="195" t="s">
        <v>54</v>
      </c>
    </row>
    <row r="6" spans="1:9">
      <c r="A6" s="195" t="s">
        <v>525</v>
      </c>
      <c r="B6" s="195" t="s">
        <v>705</v>
      </c>
      <c r="C6" s="195" t="s">
        <v>548</v>
      </c>
      <c r="D6" s="195" t="s">
        <v>997</v>
      </c>
      <c r="E6" s="195" t="s">
        <v>1539</v>
      </c>
      <c r="F6" s="195" t="s">
        <v>718</v>
      </c>
    </row>
    <row r="7" spans="1:9">
      <c r="A7" s="195" t="s">
        <v>15</v>
      </c>
      <c r="B7" s="396">
        <v>13797</v>
      </c>
      <c r="C7" s="396">
        <v>13652</v>
      </c>
      <c r="D7" s="396">
        <v>13745</v>
      </c>
      <c r="E7" s="396">
        <v>13754</v>
      </c>
      <c r="F7" s="397">
        <v>7.47143275710527E-3</v>
      </c>
      <c r="G7" s="195">
        <f>_xlfn.RANK.EQ(F7,$F$7:$F$39,0)</f>
        <v>33</v>
      </c>
    </row>
    <row r="8" spans="1:9">
      <c r="A8" s="195" t="s">
        <v>17</v>
      </c>
      <c r="B8" s="396">
        <v>36185</v>
      </c>
      <c r="C8" s="396">
        <v>36276</v>
      </c>
      <c r="D8" s="396">
        <v>37019</v>
      </c>
      <c r="E8" s="396">
        <v>37053</v>
      </c>
      <c r="F8" s="397">
        <v>2.14191200793914E-2</v>
      </c>
      <c r="G8" s="195">
        <f t="shared" ref="G8:G39" si="0">_xlfn.RANK.EQ(F8,$F$7:$F$39,0)</f>
        <v>32</v>
      </c>
    </row>
    <row r="9" spans="1:9">
      <c r="A9" s="195" t="s">
        <v>12</v>
      </c>
      <c r="B9" s="396">
        <v>14371</v>
      </c>
      <c r="C9" s="396">
        <v>14267</v>
      </c>
      <c r="D9" s="396">
        <v>14612</v>
      </c>
      <c r="E9" s="396">
        <v>14658</v>
      </c>
      <c r="F9" s="397">
        <v>2.7405901731268001E-2</v>
      </c>
      <c r="G9" s="195">
        <f t="shared" si="0"/>
        <v>31</v>
      </c>
    </row>
    <row r="10" spans="1:9">
      <c r="A10" s="195" t="s">
        <v>33</v>
      </c>
      <c r="B10" s="396">
        <v>11768</v>
      </c>
      <c r="C10" s="396">
        <v>11771</v>
      </c>
      <c r="D10" s="396">
        <v>12087</v>
      </c>
      <c r="E10" s="396">
        <v>12110</v>
      </c>
      <c r="F10" s="397">
        <v>2.8799592218163202E-2</v>
      </c>
      <c r="G10" s="195">
        <f t="shared" si="0"/>
        <v>30</v>
      </c>
    </row>
    <row r="11" spans="1:9">
      <c r="A11" s="195" t="s">
        <v>31</v>
      </c>
      <c r="B11" s="396">
        <v>43224</v>
      </c>
      <c r="C11" s="396">
        <v>43019</v>
      </c>
      <c r="D11" s="396">
        <v>44117</v>
      </c>
      <c r="E11" s="396">
        <v>44292</v>
      </c>
      <c r="F11" s="397">
        <v>2.95915758153373E-2</v>
      </c>
      <c r="G11" s="195">
        <f t="shared" si="0"/>
        <v>29</v>
      </c>
    </row>
    <row r="12" spans="1:9">
      <c r="A12" s="195" t="s">
        <v>14</v>
      </c>
      <c r="B12" s="396">
        <v>47896</v>
      </c>
      <c r="C12" s="396">
        <v>47776</v>
      </c>
      <c r="D12" s="396">
        <v>49169</v>
      </c>
      <c r="E12" s="396">
        <v>49324</v>
      </c>
      <c r="F12" s="397">
        <v>3.2401205626255897E-2</v>
      </c>
      <c r="G12" s="195">
        <f t="shared" si="0"/>
        <v>28</v>
      </c>
    </row>
    <row r="13" spans="1:9">
      <c r="A13" s="195" t="s">
        <v>29</v>
      </c>
      <c r="B13" s="396">
        <v>34021</v>
      </c>
      <c r="C13" s="396">
        <v>33799</v>
      </c>
      <c r="D13" s="396">
        <v>34741</v>
      </c>
      <c r="E13" s="396">
        <v>34913</v>
      </c>
      <c r="F13" s="397">
        <v>3.2959555016420602E-2</v>
      </c>
      <c r="G13" s="195">
        <f t="shared" si="0"/>
        <v>27</v>
      </c>
    </row>
    <row r="14" spans="1:9">
      <c r="A14" s="195" t="s">
        <v>22</v>
      </c>
      <c r="B14" s="396">
        <v>33276</v>
      </c>
      <c r="C14" s="396">
        <v>33169</v>
      </c>
      <c r="D14" s="396">
        <v>34133</v>
      </c>
      <c r="E14" s="396">
        <v>34280</v>
      </c>
      <c r="F14" s="397">
        <v>3.3495130995809398E-2</v>
      </c>
      <c r="G14" s="195">
        <f t="shared" si="0"/>
        <v>26</v>
      </c>
    </row>
    <row r="15" spans="1:9">
      <c r="A15" s="195" t="s">
        <v>7</v>
      </c>
      <c r="B15" s="396">
        <v>14431</v>
      </c>
      <c r="C15" s="396">
        <v>14324</v>
      </c>
      <c r="D15" s="396">
        <v>14778</v>
      </c>
      <c r="E15" s="396">
        <v>14805</v>
      </c>
      <c r="F15" s="397">
        <v>3.3580005585032199E-2</v>
      </c>
      <c r="G15" s="195">
        <f t="shared" si="0"/>
        <v>25</v>
      </c>
    </row>
    <row r="16" spans="1:9">
      <c r="A16" s="195" t="s">
        <v>16</v>
      </c>
      <c r="B16" s="396">
        <v>15513</v>
      </c>
      <c r="C16" s="396">
        <v>15458</v>
      </c>
      <c r="D16" s="396">
        <v>15889</v>
      </c>
      <c r="E16" s="396">
        <v>15993</v>
      </c>
      <c r="F16" s="397">
        <v>3.4609910725837703E-2</v>
      </c>
      <c r="G16" s="195">
        <f t="shared" si="0"/>
        <v>24</v>
      </c>
    </row>
    <row r="17" spans="1:7">
      <c r="A17" s="195" t="s">
        <v>18</v>
      </c>
      <c r="B17" s="396">
        <v>12079</v>
      </c>
      <c r="C17" s="396">
        <v>12099</v>
      </c>
      <c r="D17" s="396">
        <v>12516</v>
      </c>
      <c r="E17" s="396">
        <v>12560</v>
      </c>
      <c r="F17" s="397">
        <v>3.81023225059922E-2</v>
      </c>
      <c r="G17" s="195">
        <f t="shared" si="0"/>
        <v>23</v>
      </c>
    </row>
    <row r="18" spans="1:7">
      <c r="A18" s="195" t="s">
        <v>21</v>
      </c>
      <c r="B18" s="396">
        <v>13883</v>
      </c>
      <c r="C18" s="396">
        <v>13897</v>
      </c>
      <c r="D18" s="396">
        <v>14322</v>
      </c>
      <c r="E18" s="396">
        <v>14433</v>
      </c>
      <c r="F18" s="397">
        <v>3.8569475426351002E-2</v>
      </c>
      <c r="G18" s="195">
        <f t="shared" si="0"/>
        <v>22</v>
      </c>
    </row>
    <row r="19" spans="1:7">
      <c r="A19" s="195" t="s">
        <v>25</v>
      </c>
      <c r="B19" s="396">
        <v>22906</v>
      </c>
      <c r="C19" s="396">
        <v>22803</v>
      </c>
      <c r="D19" s="396">
        <v>23622</v>
      </c>
      <c r="E19" s="396">
        <v>23752</v>
      </c>
      <c r="F19" s="397">
        <v>4.16173310529315E-2</v>
      </c>
      <c r="G19" s="195">
        <f t="shared" si="0"/>
        <v>21</v>
      </c>
    </row>
    <row r="20" spans="1:7">
      <c r="A20" s="195" t="s">
        <v>27</v>
      </c>
      <c r="B20" s="396">
        <v>37625</v>
      </c>
      <c r="C20" s="396">
        <v>37552</v>
      </c>
      <c r="D20" s="396">
        <v>39166</v>
      </c>
      <c r="E20" s="396">
        <v>39220</v>
      </c>
      <c r="F20" s="397">
        <v>4.4418406476352902E-2</v>
      </c>
      <c r="G20" s="195">
        <f t="shared" si="0"/>
        <v>20</v>
      </c>
    </row>
    <row r="21" spans="1:7">
      <c r="A21" s="195" t="s">
        <v>10</v>
      </c>
      <c r="B21" s="396">
        <v>34166</v>
      </c>
      <c r="C21" s="396">
        <v>34021</v>
      </c>
      <c r="D21" s="396">
        <v>35420</v>
      </c>
      <c r="E21" s="396">
        <v>35640</v>
      </c>
      <c r="F21" s="397">
        <v>4.7588254313512199E-2</v>
      </c>
      <c r="G21" s="195">
        <f t="shared" si="0"/>
        <v>19</v>
      </c>
    </row>
    <row r="22" spans="1:7">
      <c r="A22" s="195" t="s">
        <v>3</v>
      </c>
      <c r="B22" s="396">
        <v>16033</v>
      </c>
      <c r="C22" s="396">
        <v>16017</v>
      </c>
      <c r="D22" s="396">
        <v>16724</v>
      </c>
      <c r="E22" s="396">
        <v>16788</v>
      </c>
      <c r="F22" s="397">
        <v>4.8136355122682099E-2</v>
      </c>
      <c r="G22" s="195">
        <f t="shared" si="0"/>
        <v>18</v>
      </c>
    </row>
    <row r="23" spans="1:7">
      <c r="A23" s="195" t="s">
        <v>0</v>
      </c>
      <c r="B23" s="396">
        <v>98224</v>
      </c>
      <c r="C23" s="396">
        <v>98067</v>
      </c>
      <c r="D23" s="396">
        <v>102475</v>
      </c>
      <c r="E23" s="396">
        <v>102866</v>
      </c>
      <c r="F23" s="397">
        <v>4.8935931556996798E-2</v>
      </c>
      <c r="G23" s="195">
        <f t="shared" si="0"/>
        <v>17</v>
      </c>
    </row>
    <row r="24" spans="1:7">
      <c r="A24" s="195" t="s">
        <v>30</v>
      </c>
      <c r="B24" s="396">
        <v>5190</v>
      </c>
      <c r="C24" s="396">
        <v>5146</v>
      </c>
      <c r="D24" s="396">
        <v>5367</v>
      </c>
      <c r="E24" s="396">
        <v>5403</v>
      </c>
      <c r="F24" s="397">
        <v>4.9941702293043101E-2</v>
      </c>
      <c r="G24" s="195">
        <f t="shared" si="0"/>
        <v>16</v>
      </c>
    </row>
    <row r="25" spans="1:7">
      <c r="A25" s="195" t="s">
        <v>1</v>
      </c>
      <c r="B25" s="396">
        <v>1002900</v>
      </c>
      <c r="C25" s="396">
        <v>1000414</v>
      </c>
      <c r="D25" s="396">
        <v>1046340</v>
      </c>
      <c r="E25" s="396">
        <v>1051619</v>
      </c>
      <c r="F25" s="397">
        <v>5.1183809902700203E-2</v>
      </c>
      <c r="G25" s="195">
        <f t="shared" si="0"/>
        <v>15</v>
      </c>
    </row>
    <row r="26" spans="1:7">
      <c r="A26" s="195" t="s">
        <v>13</v>
      </c>
      <c r="B26" s="396">
        <v>73167</v>
      </c>
      <c r="C26" s="396">
        <v>72960</v>
      </c>
      <c r="D26" s="396">
        <v>76166</v>
      </c>
      <c r="E26" s="396">
        <v>76825</v>
      </c>
      <c r="F26" s="397">
        <v>5.2974232456140399E-2</v>
      </c>
      <c r="G26" s="195">
        <f t="shared" si="0"/>
        <v>14</v>
      </c>
    </row>
    <row r="27" spans="1:7">
      <c r="A27" s="195" t="s">
        <v>26</v>
      </c>
      <c r="B27" s="396">
        <v>40481</v>
      </c>
      <c r="C27" s="396">
        <v>40632</v>
      </c>
      <c r="D27" s="396">
        <v>42665</v>
      </c>
      <c r="E27" s="396">
        <v>42810</v>
      </c>
      <c r="F27" s="397">
        <v>5.3603071470762001E-2</v>
      </c>
      <c r="G27" s="195">
        <f t="shared" si="0"/>
        <v>13</v>
      </c>
    </row>
    <row r="28" spans="1:7">
      <c r="A28" s="195" t="s">
        <v>9</v>
      </c>
      <c r="B28" s="396">
        <v>118395</v>
      </c>
      <c r="C28" s="396">
        <v>118117</v>
      </c>
      <c r="D28" s="396">
        <v>124086</v>
      </c>
      <c r="E28" s="396">
        <v>124614</v>
      </c>
      <c r="F28" s="397">
        <v>5.5004783392737601E-2</v>
      </c>
      <c r="G28" s="195">
        <f t="shared" si="0"/>
        <v>12</v>
      </c>
    </row>
    <row r="29" spans="1:7">
      <c r="A29" s="195" t="s">
        <v>8</v>
      </c>
      <c r="B29" s="396">
        <v>39922</v>
      </c>
      <c r="C29" s="396">
        <v>39670</v>
      </c>
      <c r="D29" s="396">
        <v>41777</v>
      </c>
      <c r="E29" s="396">
        <v>42026</v>
      </c>
      <c r="F29" s="397">
        <v>5.93899672296445E-2</v>
      </c>
      <c r="G29" s="195">
        <f t="shared" si="0"/>
        <v>11</v>
      </c>
    </row>
    <row r="30" spans="1:7">
      <c r="A30" s="195" t="s">
        <v>19</v>
      </c>
      <c r="B30" s="396">
        <v>12779</v>
      </c>
      <c r="C30" s="396">
        <v>12766</v>
      </c>
      <c r="D30" s="396">
        <v>13478</v>
      </c>
      <c r="E30" s="396">
        <v>13541</v>
      </c>
      <c r="F30" s="397">
        <v>6.07081309728967E-2</v>
      </c>
      <c r="G30" s="195">
        <f t="shared" si="0"/>
        <v>10</v>
      </c>
    </row>
    <row r="31" spans="1:7">
      <c r="A31" s="195" t="s">
        <v>11</v>
      </c>
      <c r="B31" s="396">
        <v>10739</v>
      </c>
      <c r="C31" s="396">
        <v>10753</v>
      </c>
      <c r="D31" s="396">
        <v>11339</v>
      </c>
      <c r="E31" s="396">
        <v>11417</v>
      </c>
      <c r="F31" s="397">
        <v>6.1750209243931903E-2</v>
      </c>
      <c r="G31" s="195">
        <f t="shared" si="0"/>
        <v>9</v>
      </c>
    </row>
    <row r="32" spans="1:7">
      <c r="A32" s="195" t="s">
        <v>32</v>
      </c>
      <c r="B32" s="396">
        <v>19492</v>
      </c>
      <c r="C32" s="396">
        <v>19413</v>
      </c>
      <c r="D32" s="396">
        <v>20574</v>
      </c>
      <c r="E32" s="396">
        <v>20660</v>
      </c>
      <c r="F32" s="397">
        <v>6.4235306238087805E-2</v>
      </c>
      <c r="G32" s="195">
        <f t="shared" si="0"/>
        <v>8</v>
      </c>
    </row>
    <row r="33" spans="1:7">
      <c r="A33" s="195" t="s">
        <v>20</v>
      </c>
      <c r="B33" s="396">
        <v>69964</v>
      </c>
      <c r="C33" s="396">
        <v>69698</v>
      </c>
      <c r="D33" s="396">
        <v>74025</v>
      </c>
      <c r="E33" s="396">
        <v>74370</v>
      </c>
      <c r="F33" s="397">
        <v>6.7032052569657705E-2</v>
      </c>
      <c r="G33" s="195">
        <f t="shared" si="0"/>
        <v>7</v>
      </c>
    </row>
    <row r="34" spans="1:7">
      <c r="A34" s="195" t="s">
        <v>28</v>
      </c>
      <c r="B34" s="396">
        <v>10822</v>
      </c>
      <c r="C34" s="396">
        <v>10735</v>
      </c>
      <c r="D34" s="396">
        <v>11405</v>
      </c>
      <c r="E34" s="396">
        <v>11457</v>
      </c>
      <c r="F34" s="397">
        <v>6.7256637168141606E-2</v>
      </c>
      <c r="G34" s="195">
        <f t="shared" si="0"/>
        <v>6</v>
      </c>
    </row>
    <row r="35" spans="1:7">
      <c r="A35" s="195" t="s">
        <v>6</v>
      </c>
      <c r="B35" s="396">
        <v>5811</v>
      </c>
      <c r="C35" s="396">
        <v>5807</v>
      </c>
      <c r="D35" s="396">
        <v>6206</v>
      </c>
      <c r="E35" s="396">
        <v>6208</v>
      </c>
      <c r="F35" s="397">
        <v>6.9054589288789506E-2</v>
      </c>
      <c r="G35" s="195">
        <f t="shared" si="0"/>
        <v>5</v>
      </c>
    </row>
    <row r="36" spans="1:7">
      <c r="A36" s="195" t="s">
        <v>4</v>
      </c>
      <c r="B36" s="396">
        <v>41170</v>
      </c>
      <c r="C36" s="396">
        <v>41338</v>
      </c>
      <c r="D36" s="396">
        <v>44193</v>
      </c>
      <c r="E36" s="396">
        <v>44527</v>
      </c>
      <c r="F36" s="397">
        <v>7.7144515941748495E-2</v>
      </c>
      <c r="G36" s="195">
        <f t="shared" si="0"/>
        <v>4</v>
      </c>
    </row>
    <row r="37" spans="1:7">
      <c r="A37" s="195" t="s">
        <v>23</v>
      </c>
      <c r="B37" s="396">
        <v>26045</v>
      </c>
      <c r="C37" s="396">
        <v>26076</v>
      </c>
      <c r="D37" s="396">
        <v>28158</v>
      </c>
      <c r="E37" s="396">
        <v>28379</v>
      </c>
      <c r="F37" s="397">
        <v>8.8318760546095998E-2</v>
      </c>
      <c r="G37" s="195">
        <f t="shared" si="0"/>
        <v>3</v>
      </c>
    </row>
    <row r="38" spans="1:7">
      <c r="A38" s="195" t="s">
        <v>5</v>
      </c>
      <c r="B38" s="396">
        <v>12766</v>
      </c>
      <c r="C38" s="396">
        <v>12767</v>
      </c>
      <c r="D38" s="396">
        <v>13662</v>
      </c>
      <c r="E38" s="396">
        <v>13905</v>
      </c>
      <c r="F38" s="397">
        <v>8.9136053888932296E-2</v>
      </c>
      <c r="G38" s="195">
        <f t="shared" si="0"/>
        <v>2</v>
      </c>
    </row>
    <row r="39" spans="1:7">
      <c r="A39" s="195" t="s">
        <v>24</v>
      </c>
      <c r="B39" s="396">
        <v>16759</v>
      </c>
      <c r="C39" s="396">
        <v>16569</v>
      </c>
      <c r="D39" s="396">
        <v>18704</v>
      </c>
      <c r="E39" s="396">
        <v>19036</v>
      </c>
      <c r="F39" s="397">
        <v>0.14889251010924001</v>
      </c>
      <c r="G39" s="195">
        <f t="shared" si="0"/>
        <v>1</v>
      </c>
    </row>
  </sheetData>
  <mergeCells count="1">
    <mergeCell ref="H1:I1"/>
  </mergeCells>
  <hyperlinks>
    <hyperlink ref="H1:I1" location="Index!A1" display="Regresar al Índice" xr:uid="{15E219D0-36EE-4DCF-8889-5EE5B929B6FC}"/>
  </hyperlinks>
  <pageMargins left="0.7" right="0.7" top="0.75" bottom="0.75" header="0.3" footer="0.3"/>
  <pageSetup paperSize="9"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F5036-A666-4C3E-9CE1-CF0F69E7214A}">
  <sheetPr codeName="Hoja19"/>
  <dimension ref="A1:I13"/>
  <sheetViews>
    <sheetView workbookViewId="0"/>
  </sheetViews>
  <sheetFormatPr baseColWidth="10" defaultRowHeight="14.25"/>
  <cols>
    <col min="1" max="1" width="14.7109375" style="16" customWidth="1"/>
    <col min="2" max="2" width="12.7109375" style="16" customWidth="1"/>
    <col min="3" max="3" width="14.28515625" style="16" customWidth="1"/>
    <col min="4" max="4" width="11.28515625" style="16" customWidth="1"/>
    <col min="5" max="5" width="15" style="16" customWidth="1"/>
    <col min="6" max="16384" width="11.42578125" style="16"/>
  </cols>
  <sheetData>
    <row r="1" spans="1:9">
      <c r="A1" s="20" t="s">
        <v>1739</v>
      </c>
      <c r="H1" s="545" t="s">
        <v>38</v>
      </c>
      <c r="I1" s="545"/>
    </row>
    <row r="6" spans="1:9" ht="60">
      <c r="A6" s="504" t="s">
        <v>716</v>
      </c>
      <c r="B6" s="505" t="s">
        <v>1416</v>
      </c>
      <c r="C6" s="505" t="s">
        <v>1417</v>
      </c>
      <c r="D6" s="505" t="s">
        <v>1418</v>
      </c>
      <c r="E6" s="505" t="s">
        <v>1419</v>
      </c>
    </row>
    <row r="7" spans="1:9" ht="15">
      <c r="A7" s="506" t="s">
        <v>168</v>
      </c>
      <c r="B7" s="516">
        <v>1</v>
      </c>
      <c r="C7" s="513">
        <v>114</v>
      </c>
      <c r="D7" s="509">
        <v>115</v>
      </c>
      <c r="E7" s="517">
        <f>B7/D7</f>
        <v>8.6956521739130436E-3</v>
      </c>
    </row>
    <row r="8" spans="1:9" ht="15">
      <c r="A8" s="506" t="s">
        <v>57</v>
      </c>
      <c r="B8" s="518">
        <v>85</v>
      </c>
      <c r="C8" s="511">
        <v>207</v>
      </c>
      <c r="D8" s="511">
        <v>292</v>
      </c>
      <c r="E8" s="512">
        <f t="shared" ref="E8:E13" si="0">B8/D8</f>
        <v>0.2910958904109589</v>
      </c>
    </row>
    <row r="9" spans="1:9" ht="15">
      <c r="A9" s="506" t="s">
        <v>1414</v>
      </c>
      <c r="B9" s="516">
        <v>39</v>
      </c>
      <c r="C9" s="513">
        <v>322</v>
      </c>
      <c r="D9" s="513">
        <v>361</v>
      </c>
      <c r="E9" s="510">
        <f t="shared" si="0"/>
        <v>0.10803324099722991</v>
      </c>
    </row>
    <row r="10" spans="1:9" ht="15">
      <c r="A10" s="506" t="s">
        <v>157</v>
      </c>
      <c r="B10" s="518">
        <v>26</v>
      </c>
      <c r="C10" s="511">
        <v>243</v>
      </c>
      <c r="D10" s="511">
        <v>269</v>
      </c>
      <c r="E10" s="512">
        <f t="shared" si="0"/>
        <v>9.6654275092936809E-2</v>
      </c>
    </row>
    <row r="11" spans="1:9" ht="15">
      <c r="A11" s="506" t="s">
        <v>1415</v>
      </c>
      <c r="B11" s="516">
        <v>8</v>
      </c>
      <c r="C11" s="513">
        <v>325</v>
      </c>
      <c r="D11" s="513">
        <v>333</v>
      </c>
      <c r="E11" s="510">
        <f t="shared" si="0"/>
        <v>2.4024024024024024E-2</v>
      </c>
    </row>
    <row r="12" spans="1:9" ht="15">
      <c r="A12" s="506" t="s">
        <v>154</v>
      </c>
      <c r="B12" s="518">
        <v>181</v>
      </c>
      <c r="C12" s="511">
        <v>535</v>
      </c>
      <c r="D12" s="511">
        <v>716</v>
      </c>
      <c r="E12" s="512">
        <f t="shared" si="0"/>
        <v>0.2527932960893855</v>
      </c>
    </row>
    <row r="13" spans="1:9" ht="15">
      <c r="A13" s="506" t="s">
        <v>53</v>
      </c>
      <c r="B13" s="519">
        <v>340</v>
      </c>
      <c r="C13" s="520">
        <v>1746</v>
      </c>
      <c r="D13" s="520">
        <v>2086</v>
      </c>
      <c r="E13" s="521">
        <f t="shared" si="0"/>
        <v>0.16299137104506231</v>
      </c>
    </row>
  </sheetData>
  <mergeCells count="1">
    <mergeCell ref="H1:I1"/>
  </mergeCells>
  <hyperlinks>
    <hyperlink ref="H1:I1" location="Index!A1" display="Regresar al Índice" xr:uid="{BE971480-CF9C-491E-B284-AB2E5C546094}"/>
  </hyperlink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20C76-12AA-484A-8BB7-DCA80FF78C68}">
  <sheetPr codeName="Hoja207"/>
  <dimension ref="A1:I108"/>
  <sheetViews>
    <sheetView workbookViewId="0"/>
  </sheetViews>
  <sheetFormatPr baseColWidth="10" defaultColWidth="9.140625" defaultRowHeight="14.25"/>
  <cols>
    <col min="1" max="16384" width="9.140625" style="195"/>
  </cols>
  <sheetData>
    <row r="1" spans="1:9">
      <c r="A1" s="20" t="s">
        <v>1667</v>
      </c>
      <c r="H1" s="545" t="s">
        <v>38</v>
      </c>
      <c r="I1" s="545"/>
    </row>
    <row r="2" spans="1:9">
      <c r="A2" s="195" t="s">
        <v>800</v>
      </c>
    </row>
    <row r="5" spans="1:9">
      <c r="A5" s="195" t="s">
        <v>325</v>
      </c>
      <c r="B5" s="195" t="s">
        <v>379</v>
      </c>
      <c r="C5" s="195" t="s">
        <v>52</v>
      </c>
      <c r="D5" s="195" t="s">
        <v>380</v>
      </c>
    </row>
    <row r="6" spans="1:9">
      <c r="A6" s="195" t="s">
        <v>61</v>
      </c>
      <c r="B6" s="195" t="s">
        <v>141</v>
      </c>
      <c r="C6" s="395">
        <v>1.02919047938</v>
      </c>
      <c r="D6" s="395">
        <v>3.9266970502626699</v>
      </c>
    </row>
    <row r="7" spans="1:9">
      <c r="A7" s="195" t="s">
        <v>54</v>
      </c>
      <c r="B7" s="195" t="s">
        <v>142</v>
      </c>
      <c r="C7" s="395">
        <v>2.7227842109560001</v>
      </c>
      <c r="D7" s="395">
        <v>3.69530755226425</v>
      </c>
    </row>
    <row r="8" spans="1:9">
      <c r="A8" s="195" t="s">
        <v>54</v>
      </c>
      <c r="B8" s="195" t="s">
        <v>143</v>
      </c>
      <c r="C8" s="395">
        <v>-4.0244770999639998</v>
      </c>
      <c r="D8" s="395">
        <v>2.6847973252489998</v>
      </c>
    </row>
    <row r="9" spans="1:9">
      <c r="A9" s="195" t="s">
        <v>54</v>
      </c>
      <c r="B9" s="195" t="s">
        <v>144</v>
      </c>
      <c r="C9" s="395">
        <v>7.9401781798100002</v>
      </c>
      <c r="D9" s="395">
        <v>3.30654941728283</v>
      </c>
    </row>
    <row r="10" spans="1:9">
      <c r="A10" s="195" t="s">
        <v>54</v>
      </c>
      <c r="B10" s="195" t="s">
        <v>145</v>
      </c>
      <c r="C10" s="395">
        <v>0.94862076717099997</v>
      </c>
      <c r="D10" s="395">
        <v>2.8097614697072499</v>
      </c>
    </row>
    <row r="11" spans="1:9">
      <c r="A11" s="195" t="s">
        <v>54</v>
      </c>
      <c r="B11" s="195" t="s">
        <v>146</v>
      </c>
      <c r="C11" s="395">
        <v>6.1704134802000002E-2</v>
      </c>
      <c r="D11" s="395">
        <v>2.4368565536457498</v>
      </c>
    </row>
    <row r="12" spans="1:9">
      <c r="A12" s="195" t="s">
        <v>54</v>
      </c>
      <c r="B12" s="195" t="s">
        <v>147</v>
      </c>
      <c r="C12" s="395">
        <v>1.83963561015</v>
      </c>
      <c r="D12" s="395">
        <v>1.8741957062713299</v>
      </c>
    </row>
    <row r="13" spans="1:9">
      <c r="A13" s="195" t="s">
        <v>54</v>
      </c>
      <c r="B13" s="195" t="s">
        <v>148</v>
      </c>
      <c r="C13" s="395">
        <v>5.0786382730600002</v>
      </c>
      <c r="D13" s="395">
        <v>1.8965981780371699</v>
      </c>
    </row>
    <row r="14" spans="1:9">
      <c r="A14" s="195" t="s">
        <v>54</v>
      </c>
      <c r="B14" s="195" t="s">
        <v>149</v>
      </c>
      <c r="C14" s="395">
        <v>3.673362500449</v>
      </c>
      <c r="D14" s="395">
        <v>1.9973262334865001</v>
      </c>
    </row>
    <row r="15" spans="1:9">
      <c r="A15" s="195" t="s">
        <v>54</v>
      </c>
      <c r="B15" s="195" t="s">
        <v>150</v>
      </c>
      <c r="C15" s="395">
        <v>8.0130784293240005</v>
      </c>
      <c r="D15" s="395">
        <v>2.4301430090146701</v>
      </c>
    </row>
    <row r="16" spans="1:9">
      <c r="A16" s="195" t="s">
        <v>54</v>
      </c>
      <c r="B16" s="195" t="s">
        <v>151</v>
      </c>
      <c r="C16" s="395">
        <v>4.6287486729619998</v>
      </c>
      <c r="D16" s="395">
        <v>2.78168758851867</v>
      </c>
    </row>
    <row r="17" spans="1:4">
      <c r="A17" s="195" t="s">
        <v>54</v>
      </c>
      <c r="B17" s="195" t="s">
        <v>152</v>
      </c>
      <c r="C17" s="395">
        <v>5.1312732366580001</v>
      </c>
      <c r="D17" s="395">
        <v>3.0868947828965001</v>
      </c>
    </row>
    <row r="18" spans="1:4">
      <c r="A18" s="195" t="s">
        <v>74</v>
      </c>
      <c r="B18" s="195" t="s">
        <v>141</v>
      </c>
      <c r="C18" s="395">
        <v>5.8807212371239999</v>
      </c>
      <c r="D18" s="395">
        <v>3.4911890127084999</v>
      </c>
    </row>
    <row r="19" spans="1:4">
      <c r="A19" s="195" t="s">
        <v>54</v>
      </c>
      <c r="B19" s="195" t="s">
        <v>142</v>
      </c>
      <c r="C19" s="395">
        <v>3.497325682469</v>
      </c>
      <c r="D19" s="395">
        <v>3.5557341353345802</v>
      </c>
    </row>
    <row r="20" spans="1:4">
      <c r="A20" s="195" t="s">
        <v>54</v>
      </c>
      <c r="B20" s="195" t="s">
        <v>143</v>
      </c>
      <c r="C20" s="395">
        <v>12.292276016727</v>
      </c>
      <c r="D20" s="395">
        <v>4.9154635617254998</v>
      </c>
    </row>
    <row r="21" spans="1:4">
      <c r="A21" s="195" t="s">
        <v>54</v>
      </c>
      <c r="B21" s="195" t="s">
        <v>144</v>
      </c>
      <c r="C21" s="395">
        <v>6.8376663133640001</v>
      </c>
      <c r="D21" s="395">
        <v>4.8235875728549997</v>
      </c>
    </row>
    <row r="22" spans="1:4">
      <c r="A22" s="195" t="s">
        <v>54</v>
      </c>
      <c r="B22" s="195" t="s">
        <v>145</v>
      </c>
      <c r="C22" s="395">
        <v>13.352361617808</v>
      </c>
      <c r="D22" s="395">
        <v>5.8572326437414199</v>
      </c>
    </row>
    <row r="23" spans="1:4">
      <c r="A23" s="195" t="s">
        <v>54</v>
      </c>
      <c r="B23" s="195" t="s">
        <v>146</v>
      </c>
      <c r="C23" s="395">
        <v>12.409983957071001</v>
      </c>
      <c r="D23" s="395">
        <v>6.8862559622638297</v>
      </c>
    </row>
    <row r="24" spans="1:4">
      <c r="A24" s="195" t="s">
        <v>54</v>
      </c>
      <c r="B24" s="195" t="s">
        <v>147</v>
      </c>
      <c r="C24" s="395">
        <v>7.4086791910059997</v>
      </c>
      <c r="D24" s="395">
        <v>7.3503429273351699</v>
      </c>
    </row>
    <row r="25" spans="1:4">
      <c r="A25" s="195" t="s">
        <v>54</v>
      </c>
      <c r="B25" s="195" t="s">
        <v>148</v>
      </c>
      <c r="C25" s="395">
        <v>4.5756537294099999</v>
      </c>
      <c r="D25" s="395">
        <v>7.3084275486976704</v>
      </c>
    </row>
    <row r="26" spans="1:4">
      <c r="A26" s="195" t="s">
        <v>54</v>
      </c>
      <c r="B26" s="195" t="s">
        <v>149</v>
      </c>
      <c r="C26" s="395">
        <v>9.2809502260310008</v>
      </c>
      <c r="D26" s="395">
        <v>7.7757265258294996</v>
      </c>
    </row>
    <row r="27" spans="1:4">
      <c r="A27" s="195" t="s">
        <v>54</v>
      </c>
      <c r="B27" s="195" t="s">
        <v>150</v>
      </c>
      <c r="C27" s="395">
        <v>6.3788582169139998</v>
      </c>
      <c r="D27" s="395">
        <v>7.6395415081286702</v>
      </c>
    </row>
    <row r="28" spans="1:4">
      <c r="A28" s="195" t="s">
        <v>54</v>
      </c>
      <c r="B28" s="195" t="s">
        <v>151</v>
      </c>
      <c r="C28" s="395">
        <v>6.9458654076109996</v>
      </c>
      <c r="D28" s="395">
        <v>7.8326345693494197</v>
      </c>
    </row>
    <row r="29" spans="1:4">
      <c r="A29" s="195" t="s">
        <v>54</v>
      </c>
      <c r="B29" s="195" t="s">
        <v>152</v>
      </c>
      <c r="C29" s="395">
        <v>10.880720882339</v>
      </c>
      <c r="D29" s="395">
        <v>8.3117552064895008</v>
      </c>
    </row>
    <row r="30" spans="1:4">
      <c r="A30" s="195" t="s">
        <v>75</v>
      </c>
      <c r="B30" s="195" t="s">
        <v>141</v>
      </c>
      <c r="C30" s="395">
        <v>10.516157041491001</v>
      </c>
      <c r="D30" s="395">
        <v>8.6980415235200805</v>
      </c>
    </row>
    <row r="31" spans="1:4">
      <c r="A31" s="195" t="s">
        <v>54</v>
      </c>
      <c r="B31" s="195" t="s">
        <v>142</v>
      </c>
      <c r="C31" s="395">
        <v>6.8229203137700001</v>
      </c>
      <c r="D31" s="395">
        <v>8.9751744094618306</v>
      </c>
    </row>
    <row r="32" spans="1:4">
      <c r="A32" s="195" t="s">
        <v>54</v>
      </c>
      <c r="B32" s="195" t="s">
        <v>143</v>
      </c>
      <c r="C32" s="395">
        <v>2.2905112783439998</v>
      </c>
      <c r="D32" s="395">
        <v>8.1416940145965793</v>
      </c>
    </row>
    <row r="33" spans="1:4">
      <c r="A33" s="195" t="s">
        <v>54</v>
      </c>
      <c r="B33" s="195" t="s">
        <v>144</v>
      </c>
      <c r="C33" s="395">
        <v>2.2046298520929999</v>
      </c>
      <c r="D33" s="395">
        <v>7.7556076428239997</v>
      </c>
    </row>
    <row r="34" spans="1:4">
      <c r="A34" s="195" t="s">
        <v>54</v>
      </c>
      <c r="B34" s="195" t="s">
        <v>145</v>
      </c>
      <c r="C34" s="395">
        <v>1.0770992367379999</v>
      </c>
      <c r="D34" s="395">
        <v>6.7326691110681702</v>
      </c>
    </row>
    <row r="35" spans="1:4">
      <c r="A35" s="195" t="s">
        <v>54</v>
      </c>
      <c r="B35" s="195" t="s">
        <v>146</v>
      </c>
      <c r="C35" s="395">
        <v>4.4825716879200002</v>
      </c>
      <c r="D35" s="395">
        <v>6.0720514219722501</v>
      </c>
    </row>
    <row r="36" spans="1:4">
      <c r="A36" s="195" t="s">
        <v>54</v>
      </c>
      <c r="B36" s="195" t="s">
        <v>147</v>
      </c>
      <c r="C36" s="395">
        <v>9.3537915988960005</v>
      </c>
      <c r="D36" s="395">
        <v>6.2341441226297496</v>
      </c>
    </row>
    <row r="37" spans="1:4">
      <c r="A37" s="195" t="s">
        <v>54</v>
      </c>
      <c r="B37" s="195" t="s">
        <v>148</v>
      </c>
      <c r="C37" s="395">
        <v>8.4387286569909996</v>
      </c>
      <c r="D37" s="395">
        <v>6.5560670332614999</v>
      </c>
    </row>
    <row r="38" spans="1:4">
      <c r="A38" s="195" t="s">
        <v>54</v>
      </c>
      <c r="B38" s="195" t="s">
        <v>149</v>
      </c>
      <c r="C38" s="395">
        <v>15.373340071402</v>
      </c>
      <c r="D38" s="395">
        <v>7.06376618704242</v>
      </c>
    </row>
    <row r="39" spans="1:4">
      <c r="A39" s="195" t="s">
        <v>54</v>
      </c>
      <c r="B39" s="195" t="s">
        <v>150</v>
      </c>
      <c r="C39" s="395">
        <v>1.57067483098</v>
      </c>
      <c r="D39" s="395">
        <v>6.6630842382145801</v>
      </c>
    </row>
    <row r="40" spans="1:4">
      <c r="A40" s="195" t="s">
        <v>54</v>
      </c>
      <c r="B40" s="195" t="s">
        <v>151</v>
      </c>
      <c r="C40" s="395">
        <v>2.5274108025580002</v>
      </c>
      <c r="D40" s="395">
        <v>6.2948796877935003</v>
      </c>
    </row>
    <row r="41" spans="1:4">
      <c r="A41" s="195" t="s">
        <v>54</v>
      </c>
      <c r="B41" s="195" t="s">
        <v>152</v>
      </c>
      <c r="C41" s="395">
        <v>4.1441812000959999</v>
      </c>
      <c r="D41" s="395">
        <v>5.73350138093992</v>
      </c>
    </row>
    <row r="42" spans="1:4">
      <c r="A42" s="195" t="s">
        <v>76</v>
      </c>
      <c r="B42" s="195" t="s">
        <v>141</v>
      </c>
      <c r="C42" s="395">
        <v>3.0337937997440001</v>
      </c>
      <c r="D42" s="395">
        <v>5.10997111079433</v>
      </c>
    </row>
    <row r="43" spans="1:4">
      <c r="A43" s="195" t="s">
        <v>54</v>
      </c>
      <c r="B43" s="195" t="s">
        <v>142</v>
      </c>
      <c r="C43" s="395">
        <v>6.0980497499729998</v>
      </c>
      <c r="D43" s="395">
        <v>5.0495652304779197</v>
      </c>
    </row>
    <row r="44" spans="1:4">
      <c r="A44" s="195" t="s">
        <v>54</v>
      </c>
      <c r="B44" s="195" t="s">
        <v>143</v>
      </c>
      <c r="C44" s="395">
        <v>3.4139097957329998</v>
      </c>
      <c r="D44" s="395">
        <v>5.1431817735936702</v>
      </c>
    </row>
    <row r="45" spans="1:4">
      <c r="A45" s="195" t="s">
        <v>54</v>
      </c>
      <c r="B45" s="195" t="s">
        <v>144</v>
      </c>
      <c r="C45" s="395">
        <v>6.7021837964950004</v>
      </c>
      <c r="D45" s="395">
        <v>5.5179779356271696</v>
      </c>
    </row>
    <row r="46" spans="1:4">
      <c r="A46" s="195" t="s">
        <v>54</v>
      </c>
      <c r="B46" s="195" t="s">
        <v>145</v>
      </c>
      <c r="C46" s="395">
        <v>2.5381301071650002</v>
      </c>
      <c r="D46" s="395">
        <v>5.6397305081627502</v>
      </c>
    </row>
    <row r="47" spans="1:4">
      <c r="A47" s="195" t="s">
        <v>54</v>
      </c>
      <c r="B47" s="195" t="s">
        <v>146</v>
      </c>
      <c r="C47" s="395">
        <v>2.1442483643069998</v>
      </c>
      <c r="D47" s="395">
        <v>5.4448702311949999</v>
      </c>
    </row>
    <row r="48" spans="1:4">
      <c r="A48" s="195" t="s">
        <v>54</v>
      </c>
      <c r="B48" s="195" t="s">
        <v>147</v>
      </c>
      <c r="C48" s="395">
        <v>-5.78895854725</v>
      </c>
      <c r="D48" s="395">
        <v>4.1829743856828303</v>
      </c>
    </row>
    <row r="49" spans="1:4">
      <c r="A49" s="195" t="s">
        <v>54</v>
      </c>
      <c r="B49" s="195" t="s">
        <v>148</v>
      </c>
      <c r="C49" s="395">
        <v>-2.1306366548979998</v>
      </c>
      <c r="D49" s="395">
        <v>3.3021939430254199</v>
      </c>
    </row>
    <row r="50" spans="1:4">
      <c r="A50" s="195" t="s">
        <v>54</v>
      </c>
      <c r="B50" s="195" t="s">
        <v>149</v>
      </c>
      <c r="C50" s="395">
        <v>-7.492196270599</v>
      </c>
      <c r="D50" s="395">
        <v>1.3967325811919999</v>
      </c>
    </row>
    <row r="51" spans="1:4">
      <c r="A51" s="195" t="s">
        <v>54</v>
      </c>
      <c r="B51" s="195" t="s">
        <v>150</v>
      </c>
      <c r="C51" s="395">
        <v>-2.9602888550599999</v>
      </c>
      <c r="D51" s="395">
        <v>1.019152274022</v>
      </c>
    </row>
    <row r="52" spans="1:4">
      <c r="A52" s="195" t="s">
        <v>54</v>
      </c>
      <c r="B52" s="195" t="s">
        <v>151</v>
      </c>
      <c r="C52" s="395">
        <v>1.0947152907640001</v>
      </c>
      <c r="D52" s="395">
        <v>0.89976098137250005</v>
      </c>
    </row>
    <row r="53" spans="1:4">
      <c r="A53" s="195" t="s">
        <v>54</v>
      </c>
      <c r="B53" s="195" t="s">
        <v>152</v>
      </c>
      <c r="C53" s="395">
        <v>-1.8644323669309999</v>
      </c>
      <c r="D53" s="395">
        <v>0.39904318412025003</v>
      </c>
    </row>
    <row r="54" spans="1:4">
      <c r="A54" s="195" t="s">
        <v>77</v>
      </c>
      <c r="B54" s="195" t="s">
        <v>141</v>
      </c>
      <c r="C54" s="395">
        <v>-0.83659667321999998</v>
      </c>
      <c r="D54" s="395">
        <v>7.6510644706583406E-2</v>
      </c>
    </row>
    <row r="55" spans="1:4">
      <c r="A55" s="195" t="s">
        <v>54</v>
      </c>
      <c r="B55" s="195" t="s">
        <v>142</v>
      </c>
      <c r="C55" s="395">
        <v>0.50579063583999995</v>
      </c>
      <c r="D55" s="395">
        <v>-0.38951094813783299</v>
      </c>
    </row>
    <row r="56" spans="1:4">
      <c r="A56" s="195" t="s">
        <v>54</v>
      </c>
      <c r="B56" s="195" t="s">
        <v>143</v>
      </c>
      <c r="C56" s="395">
        <v>7.3357360564110001</v>
      </c>
      <c r="D56" s="395">
        <v>-6.2692093081333194E-2</v>
      </c>
    </row>
    <row r="57" spans="1:4">
      <c r="A57" s="195" t="s">
        <v>54</v>
      </c>
      <c r="B57" s="195" t="s">
        <v>144</v>
      </c>
      <c r="C57" s="395">
        <v>-4.9279461070119996</v>
      </c>
      <c r="D57" s="395">
        <v>-1.0318695850402499</v>
      </c>
    </row>
    <row r="58" spans="1:4">
      <c r="A58" s="195" t="s">
        <v>54</v>
      </c>
      <c r="B58" s="195" t="s">
        <v>145</v>
      </c>
      <c r="C58" s="395">
        <v>1.416880237038</v>
      </c>
      <c r="D58" s="395">
        <v>-1.1253070742175</v>
      </c>
    </row>
    <row r="59" spans="1:4">
      <c r="A59" s="195" t="s">
        <v>54</v>
      </c>
      <c r="B59" s="195" t="s">
        <v>146</v>
      </c>
      <c r="C59" s="395">
        <v>3.5959412040609999</v>
      </c>
      <c r="D59" s="395">
        <v>-1.00433267090467</v>
      </c>
    </row>
    <row r="60" spans="1:4">
      <c r="A60" s="195" t="s">
        <v>54</v>
      </c>
      <c r="B60" s="195" t="s">
        <v>147</v>
      </c>
      <c r="C60" s="395">
        <v>2.2004503667509998</v>
      </c>
      <c r="D60" s="395">
        <v>-0.33854859473791699</v>
      </c>
    </row>
    <row r="61" spans="1:4">
      <c r="A61" s="195" t="s">
        <v>54</v>
      </c>
      <c r="B61" s="195" t="s">
        <v>148</v>
      </c>
      <c r="C61" s="395">
        <v>2.9796649438129998</v>
      </c>
      <c r="D61" s="395">
        <v>8.7309871821333401E-2</v>
      </c>
    </row>
    <row r="62" spans="1:4">
      <c r="A62" s="195" t="s">
        <v>54</v>
      </c>
      <c r="B62" s="195" t="s">
        <v>149</v>
      </c>
      <c r="C62" s="395">
        <v>3.139010390278</v>
      </c>
      <c r="D62" s="395">
        <v>0.97324376022775005</v>
      </c>
    </row>
    <row r="63" spans="1:4">
      <c r="A63" s="195" t="s">
        <v>54</v>
      </c>
      <c r="B63" s="195" t="s">
        <v>150</v>
      </c>
      <c r="C63" s="395">
        <v>1.153663393197</v>
      </c>
      <c r="D63" s="395">
        <v>1.31607311424917</v>
      </c>
    </row>
    <row r="64" spans="1:4">
      <c r="A64" s="195" t="s">
        <v>54</v>
      </c>
      <c r="B64" s="195" t="s">
        <v>151</v>
      </c>
      <c r="C64" s="395">
        <v>0.44169371206899999</v>
      </c>
      <c r="D64" s="395">
        <v>1.2616546493579199</v>
      </c>
    </row>
    <row r="65" spans="1:4">
      <c r="A65" s="195" t="s">
        <v>54</v>
      </c>
      <c r="B65" s="195" t="s">
        <v>152</v>
      </c>
      <c r="C65" s="395">
        <v>4.5424586341669997</v>
      </c>
      <c r="D65" s="395">
        <v>1.7955622327827501</v>
      </c>
    </row>
    <row r="66" spans="1:4">
      <c r="A66" s="195" t="s">
        <v>78</v>
      </c>
      <c r="B66" s="195" t="s">
        <v>141</v>
      </c>
      <c r="C66" s="395">
        <v>4.4503968862749996</v>
      </c>
      <c r="D66" s="395">
        <v>2.23614502940733</v>
      </c>
    </row>
    <row r="67" spans="1:4">
      <c r="A67" s="195" t="s">
        <v>54</v>
      </c>
      <c r="B67" s="195" t="s">
        <v>142</v>
      </c>
      <c r="C67" s="395">
        <v>1.3616413305920001</v>
      </c>
      <c r="D67" s="395">
        <v>2.3074659206366701</v>
      </c>
    </row>
    <row r="68" spans="1:4">
      <c r="A68" s="195" t="s">
        <v>54</v>
      </c>
      <c r="B68" s="195" t="s">
        <v>143</v>
      </c>
      <c r="C68" s="395">
        <v>-2.8575067316460001</v>
      </c>
      <c r="D68" s="395">
        <v>1.4580290216319201</v>
      </c>
    </row>
    <row r="69" spans="1:4">
      <c r="A69" s="195" t="s">
        <v>54</v>
      </c>
      <c r="B69" s="195" t="s">
        <v>144</v>
      </c>
      <c r="C69" s="395">
        <v>5.2962278204200004</v>
      </c>
      <c r="D69" s="395">
        <v>2.3100435155845802</v>
      </c>
    </row>
    <row r="70" spans="1:4">
      <c r="A70" s="195" t="s">
        <v>54</v>
      </c>
      <c r="B70" s="195" t="s">
        <v>145</v>
      </c>
      <c r="C70" s="395">
        <v>0.59072726107100004</v>
      </c>
      <c r="D70" s="395">
        <v>2.241197434254</v>
      </c>
    </row>
    <row r="71" spans="1:4">
      <c r="A71" s="195" t="s">
        <v>54</v>
      </c>
      <c r="B71" s="195" t="s">
        <v>146</v>
      </c>
      <c r="C71" s="395">
        <v>-2.5075943034149999</v>
      </c>
      <c r="D71" s="395">
        <v>1.7325694752976699</v>
      </c>
    </row>
    <row r="72" spans="1:4">
      <c r="A72" s="195" t="s">
        <v>54</v>
      </c>
      <c r="B72" s="195" t="s">
        <v>147</v>
      </c>
      <c r="C72" s="395">
        <v>2.6936318744409999</v>
      </c>
      <c r="D72" s="395">
        <v>1.77366793427183</v>
      </c>
    </row>
    <row r="73" spans="1:4">
      <c r="A73" s="195" t="s">
        <v>54</v>
      </c>
      <c r="B73" s="195" t="s">
        <v>148</v>
      </c>
      <c r="C73" s="395">
        <v>2.2443195207879998</v>
      </c>
      <c r="D73" s="395">
        <v>1.71238914901975</v>
      </c>
    </row>
    <row r="74" spans="1:4">
      <c r="A74" s="195" t="s">
        <v>54</v>
      </c>
      <c r="B74" s="195" t="s">
        <v>149</v>
      </c>
      <c r="C74" s="395">
        <v>-2.8157099121910001</v>
      </c>
      <c r="D74" s="395">
        <v>1.21616245714733</v>
      </c>
    </row>
    <row r="75" spans="1:4">
      <c r="A75" s="195" t="s">
        <v>54</v>
      </c>
      <c r="B75" s="195" t="s">
        <v>150</v>
      </c>
      <c r="C75" s="395">
        <v>3.979772599461</v>
      </c>
      <c r="D75" s="395">
        <v>1.45167155766933</v>
      </c>
    </row>
    <row r="76" spans="1:4">
      <c r="A76" s="195" t="s">
        <v>54</v>
      </c>
      <c r="B76" s="195" t="s">
        <v>151</v>
      </c>
      <c r="C76" s="395">
        <v>-2.113547709743</v>
      </c>
      <c r="D76" s="395">
        <v>1.23873477251833</v>
      </c>
    </row>
    <row r="77" spans="1:4">
      <c r="A77" s="195" t="s">
        <v>54</v>
      </c>
      <c r="B77" s="195" t="s">
        <v>152</v>
      </c>
      <c r="C77" s="395">
        <v>-5.2206241329949998</v>
      </c>
      <c r="D77" s="395">
        <v>0.42514454192149997</v>
      </c>
    </row>
    <row r="78" spans="1:4">
      <c r="A78" s="195" t="s">
        <v>79</v>
      </c>
      <c r="B78" s="195" t="s">
        <v>141</v>
      </c>
      <c r="C78" s="395">
        <v>-1.1806132955269999</v>
      </c>
      <c r="D78" s="395">
        <v>-4.4106306562E-2</v>
      </c>
    </row>
    <row r="79" spans="1:4">
      <c r="A79" s="195" t="s">
        <v>54</v>
      </c>
      <c r="B79" s="195" t="s">
        <v>142</v>
      </c>
      <c r="C79" s="395">
        <v>2.0419862847929999</v>
      </c>
      <c r="D79" s="395">
        <v>1.25891062880834E-2</v>
      </c>
    </row>
    <row r="80" spans="1:4">
      <c r="A80" s="195" t="s">
        <v>54</v>
      </c>
      <c r="B80" s="195" t="s">
        <v>143</v>
      </c>
      <c r="C80" s="395">
        <v>3.9285524566949999</v>
      </c>
      <c r="D80" s="395">
        <v>0.578094038649833</v>
      </c>
    </row>
    <row r="81" spans="1:4">
      <c r="A81" s="195" t="s">
        <v>54</v>
      </c>
      <c r="B81" s="195" t="s">
        <v>144</v>
      </c>
      <c r="C81" s="395">
        <v>2.054625639028</v>
      </c>
      <c r="D81" s="395">
        <v>0.30796052353383302</v>
      </c>
    </row>
    <row r="82" spans="1:4">
      <c r="A82" s="195" t="s">
        <v>54</v>
      </c>
      <c r="B82" s="195" t="s">
        <v>145</v>
      </c>
      <c r="C82" s="395">
        <v>0.333921172938</v>
      </c>
      <c r="D82" s="395">
        <v>0.28656001618941701</v>
      </c>
    </row>
    <row r="83" spans="1:4">
      <c r="A83" s="195" t="s">
        <v>54</v>
      </c>
      <c r="B83" s="195" t="s">
        <v>146</v>
      </c>
      <c r="C83" s="395">
        <v>-0.68592822007499998</v>
      </c>
      <c r="D83" s="395">
        <v>0.43836552313441701</v>
      </c>
    </row>
    <row r="84" spans="1:4">
      <c r="A84" s="195" t="s">
        <v>54</v>
      </c>
      <c r="B84" s="195" t="s">
        <v>147</v>
      </c>
      <c r="C84" s="395">
        <v>0.20346338666</v>
      </c>
      <c r="D84" s="395">
        <v>0.23085148248599999</v>
      </c>
    </row>
    <row r="85" spans="1:4">
      <c r="A85" s="195" t="s">
        <v>54</v>
      </c>
      <c r="B85" s="195" t="s">
        <v>148</v>
      </c>
      <c r="C85" s="395">
        <v>-0.69086215275999996</v>
      </c>
      <c r="D85" s="395">
        <v>-1.3746990309666701E-2</v>
      </c>
    </row>
    <row r="86" spans="1:4">
      <c r="A86" s="195" t="s">
        <v>54</v>
      </c>
      <c r="B86" s="195" t="s">
        <v>149</v>
      </c>
      <c r="C86" s="395">
        <v>-0.98065792027900001</v>
      </c>
      <c r="D86" s="395">
        <v>0.13917400901633301</v>
      </c>
    </row>
    <row r="87" spans="1:4">
      <c r="A87" s="195" t="s">
        <v>54</v>
      </c>
      <c r="B87" s="195" t="s">
        <v>150</v>
      </c>
      <c r="C87" s="395">
        <v>-2.8695780397299999</v>
      </c>
      <c r="D87" s="395">
        <v>-0.43160521091624998</v>
      </c>
    </row>
    <row r="88" spans="1:4">
      <c r="A88" s="195" t="s">
        <v>54</v>
      </c>
      <c r="B88" s="195" t="s">
        <v>151</v>
      </c>
      <c r="C88" s="395">
        <v>0.58576345890799997</v>
      </c>
      <c r="D88" s="395">
        <v>-0.20666261352866699</v>
      </c>
    </row>
    <row r="89" spans="1:4">
      <c r="A89" s="195" t="s">
        <v>54</v>
      </c>
      <c r="B89" s="195" t="s">
        <v>152</v>
      </c>
      <c r="C89" s="395">
        <v>-0.72004019174400002</v>
      </c>
      <c r="D89" s="395">
        <v>0.16838604824225001</v>
      </c>
    </row>
    <row r="90" spans="1:4">
      <c r="A90" s="195" t="s">
        <v>80</v>
      </c>
      <c r="B90" s="195" t="s">
        <v>141</v>
      </c>
      <c r="C90" s="395">
        <v>-5.3465111481300003</v>
      </c>
      <c r="D90" s="395">
        <v>-0.17877210614133299</v>
      </c>
    </row>
    <row r="91" spans="1:4">
      <c r="A91" s="195" t="s">
        <v>54</v>
      </c>
      <c r="B91" s="195" t="s">
        <v>142</v>
      </c>
      <c r="C91" s="395">
        <v>-7.3788914903540004</v>
      </c>
      <c r="D91" s="395">
        <v>-0.96384525407025001</v>
      </c>
    </row>
    <row r="92" spans="1:4">
      <c r="A92" s="195" t="s">
        <v>54</v>
      </c>
      <c r="B92" s="195" t="s">
        <v>143</v>
      </c>
      <c r="C92" s="395">
        <v>-5.4155321120320004</v>
      </c>
      <c r="D92" s="395">
        <v>-1.74251896813083</v>
      </c>
    </row>
    <row r="93" spans="1:4">
      <c r="A93" s="195" t="s">
        <v>54</v>
      </c>
      <c r="B93" s="195" t="s">
        <v>144</v>
      </c>
      <c r="C93" s="395">
        <v>-26.314051042429</v>
      </c>
      <c r="D93" s="395">
        <v>-4.1065753582522504</v>
      </c>
    </row>
    <row r="94" spans="1:4">
      <c r="A94" s="195" t="s">
        <v>54</v>
      </c>
      <c r="B94" s="195" t="s">
        <v>145</v>
      </c>
      <c r="C94" s="395">
        <v>-22.444072373623001</v>
      </c>
      <c r="D94" s="395">
        <v>-6.0047414871323301</v>
      </c>
    </row>
    <row r="95" spans="1:4">
      <c r="A95" s="195" t="s">
        <v>54</v>
      </c>
      <c r="B95" s="195" t="s">
        <v>146</v>
      </c>
      <c r="C95" s="395">
        <v>-11.505085170205</v>
      </c>
      <c r="D95" s="395">
        <v>-6.9063378996431704</v>
      </c>
    </row>
    <row r="96" spans="1:4">
      <c r="A96" s="195" t="s">
        <v>54</v>
      </c>
      <c r="B96" s="195" t="s">
        <v>147</v>
      </c>
      <c r="C96" s="395">
        <v>-8.8943360565539997</v>
      </c>
      <c r="D96" s="395">
        <v>-7.6644878532443297</v>
      </c>
    </row>
    <row r="97" spans="1:4">
      <c r="A97" s="195" t="s">
        <v>54</v>
      </c>
      <c r="B97" s="195" t="s">
        <v>148</v>
      </c>
      <c r="C97" s="395">
        <v>-11.093499267107999</v>
      </c>
      <c r="D97" s="395">
        <v>-8.5313742794399996</v>
      </c>
    </row>
    <row r="98" spans="1:4">
      <c r="A98" s="195" t="s">
        <v>54</v>
      </c>
      <c r="B98" s="195" t="s">
        <v>149</v>
      </c>
      <c r="C98" s="395">
        <v>-6.0309540411200002</v>
      </c>
      <c r="D98" s="395">
        <v>-8.9522322895100803</v>
      </c>
    </row>
    <row r="99" spans="1:4">
      <c r="A99" s="195" t="s">
        <v>54</v>
      </c>
      <c r="B99" s="195" t="s">
        <v>150</v>
      </c>
      <c r="C99" s="395">
        <v>-5.3847782584289998</v>
      </c>
      <c r="D99" s="395">
        <v>-9.1618323077350006</v>
      </c>
    </row>
    <row r="100" spans="1:4">
      <c r="A100" s="195" t="s">
        <v>54</v>
      </c>
      <c r="B100" s="195" t="s">
        <v>151</v>
      </c>
      <c r="C100" s="395">
        <v>-4.8235513841240003</v>
      </c>
      <c r="D100" s="395">
        <v>-9.6126085446543303</v>
      </c>
    </row>
    <row r="101" spans="1:4">
      <c r="A101" s="195" t="s">
        <v>54</v>
      </c>
      <c r="B101" s="195" t="s">
        <v>152</v>
      </c>
      <c r="C101" s="395">
        <v>1.0418495060040001</v>
      </c>
      <c r="D101" s="395">
        <v>-9.4657844031753307</v>
      </c>
    </row>
    <row r="102" spans="1:4">
      <c r="A102" s="195" t="s">
        <v>560</v>
      </c>
      <c r="B102" s="195" t="s">
        <v>141</v>
      </c>
      <c r="C102" s="395">
        <v>0.461895132993</v>
      </c>
      <c r="D102" s="395">
        <v>-8.9817505464150802</v>
      </c>
    </row>
    <row r="103" spans="1:4">
      <c r="A103" s="195" t="s">
        <v>54</v>
      </c>
      <c r="B103" s="195" t="s">
        <v>142</v>
      </c>
      <c r="C103" s="395">
        <v>2.8743433847480002</v>
      </c>
      <c r="D103" s="395">
        <v>-8.1273143068232496</v>
      </c>
    </row>
    <row r="104" spans="1:4">
      <c r="A104" s="195" t="s">
        <v>54</v>
      </c>
      <c r="B104" s="195" t="s">
        <v>143</v>
      </c>
      <c r="C104" s="395">
        <v>3.0680582436520001</v>
      </c>
      <c r="D104" s="395">
        <v>-7.4203484438495799</v>
      </c>
    </row>
    <row r="105" spans="1:4">
      <c r="A105" s="195" t="s">
        <v>54</v>
      </c>
      <c r="B105" s="195" t="s">
        <v>144</v>
      </c>
      <c r="C105" s="395">
        <v>27.393888440914999</v>
      </c>
      <c r="D105" s="395">
        <v>-2.94468682023758</v>
      </c>
    </row>
    <row r="106" spans="1:4">
      <c r="A106" s="195" t="s">
        <v>54</v>
      </c>
      <c r="B106" s="195" t="s">
        <v>145</v>
      </c>
      <c r="C106" s="395">
        <v>20.017742449667999</v>
      </c>
      <c r="D106" s="395">
        <v>0.59379774836999999</v>
      </c>
    </row>
    <row r="107" spans="1:4">
      <c r="A107" s="195" t="s">
        <v>54</v>
      </c>
      <c r="B107" s="195" t="s">
        <v>146</v>
      </c>
      <c r="C107" s="395">
        <v>7.2535571500870004</v>
      </c>
      <c r="D107" s="395">
        <v>2.1570179417276698</v>
      </c>
    </row>
    <row r="108" spans="1:4">
      <c r="A108" s="195" t="s">
        <v>54</v>
      </c>
      <c r="B108" s="195" t="s">
        <v>147</v>
      </c>
      <c r="C108" s="395">
        <v>4.530031683702</v>
      </c>
      <c r="D108" s="395">
        <v>3.2757152534156702</v>
      </c>
    </row>
  </sheetData>
  <mergeCells count="1">
    <mergeCell ref="H1:I1"/>
  </mergeCells>
  <hyperlinks>
    <hyperlink ref="H1:I1" location="Index!A1" display="Regresar al Índice" xr:uid="{0613B2A7-96E9-47FC-B3E8-8DAB3FC3CF5D}"/>
  </hyperlinks>
  <pageMargins left="0.7" right="0.7" top="0.75" bottom="0.75" header="0.3" footer="0.3"/>
  <pageSetup paperSize="9" orientation="portrait" horizontalDpi="300" verticalDpi="300"/>
  <drawing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68F0F-7AE7-4B19-A141-FEFF7AA0AB12}">
  <sheetPr codeName="Hoja208"/>
  <dimension ref="A1:I38"/>
  <sheetViews>
    <sheetView workbookViewId="0"/>
  </sheetViews>
  <sheetFormatPr baseColWidth="10" defaultColWidth="9.140625" defaultRowHeight="14.25"/>
  <cols>
    <col min="1" max="16384" width="9.140625" style="195"/>
  </cols>
  <sheetData>
    <row r="1" spans="1:9">
      <c r="A1" s="20" t="s">
        <v>1668</v>
      </c>
      <c r="H1" s="545" t="s">
        <v>38</v>
      </c>
      <c r="I1" s="545"/>
    </row>
    <row r="2" spans="1:9">
      <c r="A2" s="195" t="s">
        <v>800</v>
      </c>
    </row>
    <row r="5" spans="1:9">
      <c r="A5" s="195" t="s">
        <v>2</v>
      </c>
      <c r="B5" s="195" t="s">
        <v>52</v>
      </c>
    </row>
    <row r="6" spans="1:9">
      <c r="A6" s="195" t="s">
        <v>17</v>
      </c>
      <c r="B6" s="395">
        <v>-8.5698788343350003</v>
      </c>
    </row>
    <row r="7" spans="1:9">
      <c r="A7" s="195" t="s">
        <v>5</v>
      </c>
      <c r="B7" s="395">
        <v>-8.2321081759360002</v>
      </c>
    </row>
    <row r="8" spans="1:9">
      <c r="A8" s="195" t="s">
        <v>3</v>
      </c>
      <c r="B8" s="395">
        <v>-5.900371907706</v>
      </c>
    </row>
    <row r="9" spans="1:9">
      <c r="A9" s="195" t="s">
        <v>27</v>
      </c>
      <c r="B9" s="395">
        <v>-5.4330270185370004</v>
      </c>
    </row>
    <row r="10" spans="1:9">
      <c r="A10" s="195" t="s">
        <v>25</v>
      </c>
      <c r="B10" s="395">
        <v>-5.3461845875350003</v>
      </c>
    </row>
    <row r="11" spans="1:9">
      <c r="A11" s="195" t="s">
        <v>22</v>
      </c>
      <c r="B11" s="395">
        <v>-4.5396693910580002</v>
      </c>
    </row>
    <row r="12" spans="1:9">
      <c r="A12" s="195" t="s">
        <v>6</v>
      </c>
      <c r="B12" s="395">
        <v>-0.37297681745099998</v>
      </c>
    </row>
    <row r="13" spans="1:9">
      <c r="A13" s="195" t="s">
        <v>33</v>
      </c>
      <c r="B13" s="395">
        <v>4.1043562667259996</v>
      </c>
    </row>
    <row r="14" spans="1:9">
      <c r="A14" s="195" t="s">
        <v>29</v>
      </c>
      <c r="B14" s="395">
        <v>4.4008368074959998</v>
      </c>
    </row>
    <row r="15" spans="1:9">
      <c r="A15" s="195" t="s">
        <v>0</v>
      </c>
      <c r="B15" s="395">
        <v>4.530031683702</v>
      </c>
    </row>
    <row r="16" spans="1:9">
      <c r="A16" s="195" t="s">
        <v>14</v>
      </c>
      <c r="B16" s="395">
        <v>4.9585989739820002</v>
      </c>
    </row>
    <row r="17" spans="1:2">
      <c r="A17" s="195" t="s">
        <v>11</v>
      </c>
      <c r="B17" s="395">
        <v>5.0605829632540003</v>
      </c>
    </row>
    <row r="18" spans="1:2">
      <c r="A18" s="195" t="s">
        <v>10</v>
      </c>
      <c r="B18" s="395">
        <v>5.2553409515220002</v>
      </c>
    </row>
    <row r="19" spans="1:2">
      <c r="A19" s="195" t="s">
        <v>18</v>
      </c>
      <c r="B19" s="395">
        <v>5.3739835712969999</v>
      </c>
    </row>
    <row r="20" spans="1:2">
      <c r="A20" s="195" t="s">
        <v>23</v>
      </c>
      <c r="B20" s="395">
        <v>5.428838150642</v>
      </c>
    </row>
    <row r="21" spans="1:2">
      <c r="A21" s="195" t="s">
        <v>15</v>
      </c>
      <c r="B21" s="395">
        <v>5.6261001008670002</v>
      </c>
    </row>
    <row r="22" spans="1:2">
      <c r="A22" s="195" t="s">
        <v>1</v>
      </c>
      <c r="B22" s="395">
        <v>7.310443290946</v>
      </c>
    </row>
    <row r="23" spans="1:2">
      <c r="A23" s="195" t="s">
        <v>8</v>
      </c>
      <c r="B23" s="395">
        <v>7.3801633397449997</v>
      </c>
    </row>
    <row r="24" spans="1:2">
      <c r="A24" s="195" t="s">
        <v>31</v>
      </c>
      <c r="B24" s="395">
        <v>7.7914530855460002</v>
      </c>
    </row>
    <row r="25" spans="1:2">
      <c r="A25" s="195" t="s">
        <v>26</v>
      </c>
      <c r="B25" s="395">
        <v>7.9311409756750004</v>
      </c>
    </row>
    <row r="26" spans="1:2">
      <c r="A26" s="195" t="s">
        <v>12</v>
      </c>
      <c r="B26" s="395">
        <v>8.9405459048030007</v>
      </c>
    </row>
    <row r="27" spans="1:2">
      <c r="A27" s="195" t="s">
        <v>16</v>
      </c>
      <c r="B27" s="395">
        <v>12.002662436644</v>
      </c>
    </row>
    <row r="28" spans="1:2">
      <c r="A28" s="195" t="s">
        <v>4</v>
      </c>
      <c r="B28" s="395">
        <v>12.399760163052999</v>
      </c>
    </row>
    <row r="29" spans="1:2">
      <c r="A29" s="195" t="s">
        <v>30</v>
      </c>
      <c r="B29" s="395">
        <v>12.52592049613</v>
      </c>
    </row>
    <row r="30" spans="1:2">
      <c r="A30" s="195" t="s">
        <v>20</v>
      </c>
      <c r="B30" s="395">
        <v>12.725303538899</v>
      </c>
    </row>
    <row r="31" spans="1:2">
      <c r="A31" s="195" t="s">
        <v>7</v>
      </c>
      <c r="B31" s="395">
        <v>16.106155472173</v>
      </c>
    </row>
    <row r="32" spans="1:2">
      <c r="A32" s="195" t="s">
        <v>19</v>
      </c>
      <c r="B32" s="395">
        <v>16.504025799499999</v>
      </c>
    </row>
    <row r="33" spans="1:2">
      <c r="A33" s="195" t="s">
        <v>9</v>
      </c>
      <c r="B33" s="395">
        <v>16.748760444353</v>
      </c>
    </row>
    <row r="34" spans="1:2">
      <c r="A34" s="195" t="s">
        <v>28</v>
      </c>
      <c r="B34" s="395">
        <v>18.261557747171</v>
      </c>
    </row>
    <row r="35" spans="1:2">
      <c r="A35" s="195" t="s">
        <v>32</v>
      </c>
      <c r="B35" s="395">
        <v>18.487708922391</v>
      </c>
    </row>
    <row r="36" spans="1:2">
      <c r="A36" s="195" t="s">
        <v>13</v>
      </c>
      <c r="B36" s="395">
        <v>18.795014685950001</v>
      </c>
    </row>
    <row r="37" spans="1:2">
      <c r="A37" s="195" t="s">
        <v>24</v>
      </c>
      <c r="B37" s="395">
        <v>21.910543061247999</v>
      </c>
    </row>
    <row r="38" spans="1:2">
      <c r="A38" s="195" t="s">
        <v>21</v>
      </c>
      <c r="B38" s="395">
        <v>34.152058173584003</v>
      </c>
    </row>
  </sheetData>
  <mergeCells count="1">
    <mergeCell ref="H1:I1"/>
  </mergeCells>
  <hyperlinks>
    <hyperlink ref="H1:I1" location="Index!A1" display="Regresar al Índice" xr:uid="{CC35E5C6-D3E2-49C8-B0B8-3BF36EDA61F4}"/>
  </hyperlinks>
  <pageMargins left="0.7" right="0.7" top="0.75" bottom="0.75" header="0.3" footer="0.3"/>
  <pageSetup paperSize="9" orientation="portrait" horizontalDpi="300" verticalDpi="300"/>
  <drawing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22907-02DC-4A3D-A481-9B0045D3B3F8}">
  <sheetPr codeName="Hoja209"/>
  <dimension ref="A1:I108"/>
  <sheetViews>
    <sheetView workbookViewId="0"/>
  </sheetViews>
  <sheetFormatPr baseColWidth="10" defaultColWidth="9.140625" defaultRowHeight="14.25"/>
  <cols>
    <col min="1" max="16384" width="9.140625" style="195"/>
  </cols>
  <sheetData>
    <row r="1" spans="1:9">
      <c r="A1" s="20" t="s">
        <v>1669</v>
      </c>
      <c r="H1" s="545" t="s">
        <v>38</v>
      </c>
      <c r="I1" s="545"/>
    </row>
    <row r="2" spans="1:9">
      <c r="A2" s="195" t="s">
        <v>800</v>
      </c>
    </row>
    <row r="5" spans="1:9">
      <c r="A5" s="195" t="s">
        <v>325</v>
      </c>
      <c r="B5" s="195" t="s">
        <v>379</v>
      </c>
      <c r="C5" s="195" t="s">
        <v>891</v>
      </c>
      <c r="D5" s="195" t="s">
        <v>892</v>
      </c>
    </row>
    <row r="6" spans="1:9">
      <c r="A6" s="195" t="s">
        <v>61</v>
      </c>
      <c r="B6" s="195" t="s">
        <v>141</v>
      </c>
      <c r="C6" s="395">
        <v>94.767321444789005</v>
      </c>
      <c r="D6" s="395">
        <v>98.101835234628993</v>
      </c>
    </row>
    <row r="7" spans="1:9">
      <c r="A7" s="195" t="s">
        <v>54</v>
      </c>
      <c r="B7" s="195" t="s">
        <v>142</v>
      </c>
      <c r="C7" s="395">
        <v>99.387664990320005</v>
      </c>
      <c r="D7" s="395">
        <v>98.046897220085</v>
      </c>
    </row>
    <row r="8" spans="1:9">
      <c r="A8" s="195" t="s">
        <v>54</v>
      </c>
      <c r="B8" s="195" t="s">
        <v>143</v>
      </c>
      <c r="C8" s="395">
        <v>97.575786151428005</v>
      </c>
      <c r="D8" s="395">
        <v>97.926076504502007</v>
      </c>
    </row>
    <row r="9" spans="1:9">
      <c r="A9" s="195" t="s">
        <v>54</v>
      </c>
      <c r="B9" s="195" t="s">
        <v>144</v>
      </c>
      <c r="C9" s="395">
        <v>98.10434153141</v>
      </c>
      <c r="D9" s="395">
        <v>97.916393562726</v>
      </c>
    </row>
    <row r="10" spans="1:9">
      <c r="A10" s="195" t="s">
        <v>54</v>
      </c>
      <c r="B10" s="195" t="s">
        <v>145</v>
      </c>
      <c r="C10" s="395">
        <v>97.073073265543997</v>
      </c>
      <c r="D10" s="395">
        <v>98.212727118323997</v>
      </c>
    </row>
    <row r="11" spans="1:9">
      <c r="A11" s="195" t="s">
        <v>54</v>
      </c>
      <c r="B11" s="195" t="s">
        <v>146</v>
      </c>
      <c r="C11" s="395">
        <v>98.246280106938997</v>
      </c>
      <c r="D11" s="395">
        <v>98.900595443577998</v>
      </c>
    </row>
    <row r="12" spans="1:9">
      <c r="A12" s="195" t="s">
        <v>54</v>
      </c>
      <c r="B12" s="195" t="s">
        <v>147</v>
      </c>
      <c r="C12" s="395">
        <v>99.930952917401001</v>
      </c>
      <c r="D12" s="395">
        <v>99.855894972876996</v>
      </c>
    </row>
    <row r="13" spans="1:9">
      <c r="A13" s="195" t="s">
        <v>54</v>
      </c>
      <c r="B13" s="195" t="s">
        <v>148</v>
      </c>
      <c r="C13" s="395">
        <v>103.00384768039901</v>
      </c>
      <c r="D13" s="395">
        <v>100.89861085427</v>
      </c>
    </row>
    <row r="14" spans="1:9">
      <c r="A14" s="195" t="s">
        <v>54</v>
      </c>
      <c r="B14" s="195" t="s">
        <v>149</v>
      </c>
      <c r="C14" s="395">
        <v>100.93635944306899</v>
      </c>
      <c r="D14" s="395">
        <v>101.731041896196</v>
      </c>
    </row>
    <row r="15" spans="1:9">
      <c r="A15" s="195" t="s">
        <v>54</v>
      </c>
      <c r="B15" s="195" t="s">
        <v>150</v>
      </c>
      <c r="C15" s="395">
        <v>104.874206554026</v>
      </c>
      <c r="D15" s="395">
        <v>102.200586999943</v>
      </c>
    </row>
    <row r="16" spans="1:9">
      <c r="A16" s="195" t="s">
        <v>54</v>
      </c>
      <c r="B16" s="195" t="s">
        <v>151</v>
      </c>
      <c r="C16" s="395">
        <v>102.318872131609</v>
      </c>
      <c r="D16" s="395">
        <v>102.43226696464799</v>
      </c>
    </row>
    <row r="17" spans="1:4">
      <c r="A17" s="195" t="s">
        <v>54</v>
      </c>
      <c r="B17" s="195" t="s">
        <v>152</v>
      </c>
      <c r="C17" s="395">
        <v>102.465508700543</v>
      </c>
      <c r="D17" s="395">
        <v>102.731812988681</v>
      </c>
    </row>
    <row r="18" spans="1:4">
      <c r="A18" s="195" t="s">
        <v>74</v>
      </c>
      <c r="B18" s="195" t="s">
        <v>141</v>
      </c>
      <c r="C18" s="395">
        <v>100.261424276206</v>
      </c>
      <c r="D18" s="395">
        <v>103.484039954427</v>
      </c>
    </row>
    <row r="19" spans="1:4">
      <c r="A19" s="195" t="s">
        <v>54</v>
      </c>
      <c r="B19" s="195" t="s">
        <v>142</v>
      </c>
      <c r="C19" s="395">
        <v>102.92080980374701</v>
      </c>
      <c r="D19" s="395">
        <v>104.75965955128299</v>
      </c>
    </row>
    <row r="20" spans="1:4">
      <c r="A20" s="195" t="s">
        <v>54</v>
      </c>
      <c r="B20" s="195" t="s">
        <v>143</v>
      </c>
      <c r="C20" s="395">
        <v>106.72682982182199</v>
      </c>
      <c r="D20" s="395">
        <v>106.316722124547</v>
      </c>
    </row>
    <row r="21" spans="1:4">
      <c r="A21" s="195" t="s">
        <v>54</v>
      </c>
      <c r="B21" s="195" t="s">
        <v>144</v>
      </c>
      <c r="C21" s="395">
        <v>108.074097137377</v>
      </c>
      <c r="D21" s="395">
        <v>107.699778897249</v>
      </c>
    </row>
    <row r="22" spans="1:4">
      <c r="A22" s="195" t="s">
        <v>54</v>
      </c>
      <c r="B22" s="195" t="s">
        <v>145</v>
      </c>
      <c r="C22" s="395">
        <v>110.93258968374199</v>
      </c>
      <c r="D22" s="395">
        <v>108.627206297301</v>
      </c>
    </row>
    <row r="23" spans="1:4">
      <c r="A23" s="195" t="s">
        <v>54</v>
      </c>
      <c r="B23" s="195" t="s">
        <v>146</v>
      </c>
      <c r="C23" s="395">
        <v>110.228095377757</v>
      </c>
      <c r="D23" s="395">
        <v>109.030367146309</v>
      </c>
    </row>
    <row r="24" spans="1:4">
      <c r="A24" s="195" t="s">
        <v>54</v>
      </c>
      <c r="B24" s="195" t="s">
        <v>147</v>
      </c>
      <c r="C24" s="395">
        <v>107.76686490554199</v>
      </c>
      <c r="D24" s="395">
        <v>109.124728373537</v>
      </c>
    </row>
    <row r="25" spans="1:4">
      <c r="A25" s="195" t="s">
        <v>54</v>
      </c>
      <c r="B25" s="195" t="s">
        <v>148</v>
      </c>
      <c r="C25" s="395">
        <v>107.984372910979</v>
      </c>
      <c r="D25" s="395">
        <v>109.253276406537</v>
      </c>
    </row>
    <row r="26" spans="1:4">
      <c r="A26" s="195" t="s">
        <v>54</v>
      </c>
      <c r="B26" s="195" t="s">
        <v>149</v>
      </c>
      <c r="C26" s="395">
        <v>108.18310010066899</v>
      </c>
      <c r="D26" s="395">
        <v>109.65210501493</v>
      </c>
    </row>
    <row r="27" spans="1:4">
      <c r="A27" s="195" t="s">
        <v>54</v>
      </c>
      <c r="B27" s="195" t="s">
        <v>150</v>
      </c>
      <c r="C27" s="395">
        <v>111.632621681673</v>
      </c>
      <c r="D27" s="395">
        <v>110.287827808081</v>
      </c>
    </row>
    <row r="28" spans="1:4">
      <c r="A28" s="195" t="s">
        <v>54</v>
      </c>
      <c r="B28" s="195" t="s">
        <v>151</v>
      </c>
      <c r="C28" s="395">
        <v>111.899462072772</v>
      </c>
      <c r="D28" s="395">
        <v>110.854251326176</v>
      </c>
    </row>
    <row r="29" spans="1:4">
      <c r="A29" s="195" t="s">
        <v>54</v>
      </c>
      <c r="B29" s="195" t="s">
        <v>152</v>
      </c>
      <c r="C29" s="395">
        <v>111.185537198886</v>
      </c>
      <c r="D29" s="395">
        <v>111.117117619922</v>
      </c>
    </row>
    <row r="30" spans="1:4">
      <c r="A30" s="195" t="s">
        <v>75</v>
      </c>
      <c r="B30" s="195" t="s">
        <v>141</v>
      </c>
      <c r="C30" s="395">
        <v>111.952595738254</v>
      </c>
      <c r="D30" s="395">
        <v>110.943685991002</v>
      </c>
    </row>
    <row r="31" spans="1:4">
      <c r="A31" s="195" t="s">
        <v>54</v>
      </c>
      <c r="B31" s="195" t="s">
        <v>142</v>
      </c>
      <c r="C31" s="395">
        <v>109.873491775616</v>
      </c>
      <c r="D31" s="395">
        <v>110.614426541865</v>
      </c>
    </row>
    <row r="32" spans="1:4">
      <c r="A32" s="195" t="s">
        <v>54</v>
      </c>
      <c r="B32" s="195" t="s">
        <v>143</v>
      </c>
      <c r="C32" s="395">
        <v>109.66814803365401</v>
      </c>
      <c r="D32" s="395">
        <v>110.62674503376699</v>
      </c>
    </row>
    <row r="33" spans="1:4">
      <c r="A33" s="195" t="s">
        <v>54</v>
      </c>
      <c r="B33" s="195" t="s">
        <v>144</v>
      </c>
      <c r="C33" s="395">
        <v>110.72614701361699</v>
      </c>
      <c r="D33" s="395">
        <v>111.33601626418699</v>
      </c>
    </row>
    <row r="34" spans="1:4">
      <c r="A34" s="195" t="s">
        <v>54</v>
      </c>
      <c r="B34" s="195" t="s">
        <v>145</v>
      </c>
      <c r="C34" s="395">
        <v>112.556135069552</v>
      </c>
      <c r="D34" s="395">
        <v>112.707034165858</v>
      </c>
    </row>
    <row r="35" spans="1:4">
      <c r="A35" s="195" t="s">
        <v>54</v>
      </c>
      <c r="B35" s="195" t="s">
        <v>146</v>
      </c>
      <c r="C35" s="395">
        <v>113.147985630216</v>
      </c>
      <c r="D35" s="395">
        <v>114.318212507192</v>
      </c>
    </row>
    <row r="36" spans="1:4">
      <c r="A36" s="195" t="s">
        <v>54</v>
      </c>
      <c r="B36" s="195" t="s">
        <v>147</v>
      </c>
      <c r="C36" s="395">
        <v>117.709311097304</v>
      </c>
      <c r="D36" s="395">
        <v>115.734061295397</v>
      </c>
    </row>
    <row r="37" spans="1:4">
      <c r="A37" s="195" t="s">
        <v>54</v>
      </c>
      <c r="B37" s="195" t="s">
        <v>148</v>
      </c>
      <c r="C37" s="395">
        <v>117.79905805158</v>
      </c>
      <c r="D37" s="395">
        <v>116.616086348267</v>
      </c>
    </row>
    <row r="38" spans="1:4">
      <c r="A38" s="195" t="s">
        <v>54</v>
      </c>
      <c r="B38" s="195" t="s">
        <v>149</v>
      </c>
      <c r="C38" s="395">
        <v>123.052807094847</v>
      </c>
      <c r="D38" s="395">
        <v>116.90131520760301</v>
      </c>
    </row>
    <row r="39" spans="1:4">
      <c r="A39" s="195" t="s">
        <v>54</v>
      </c>
      <c r="B39" s="195" t="s">
        <v>150</v>
      </c>
      <c r="C39" s="395">
        <v>114.986615853979</v>
      </c>
      <c r="D39" s="395">
        <v>116.729620905993</v>
      </c>
    </row>
    <row r="40" spans="1:4">
      <c r="A40" s="195" t="s">
        <v>54</v>
      </c>
      <c r="B40" s="195" t="s">
        <v>151</v>
      </c>
      <c r="C40" s="395">
        <v>115.597932446776</v>
      </c>
      <c r="D40" s="395">
        <v>116.30426588626599</v>
      </c>
    </row>
    <row r="41" spans="1:4">
      <c r="A41" s="195" t="s">
        <v>54</v>
      </c>
      <c r="B41" s="195" t="s">
        <v>152</v>
      </c>
      <c r="C41" s="395">
        <v>116.295642773751</v>
      </c>
      <c r="D41" s="395">
        <v>115.85316144054499</v>
      </c>
    </row>
    <row r="42" spans="1:4">
      <c r="A42" s="195" t="s">
        <v>76</v>
      </c>
      <c r="B42" s="195" t="s">
        <v>141</v>
      </c>
      <c r="C42" s="395">
        <v>115.836476332499</v>
      </c>
      <c r="D42" s="395">
        <v>115.59781602818801</v>
      </c>
    </row>
    <row r="43" spans="1:4">
      <c r="A43" s="195" t="s">
        <v>54</v>
      </c>
      <c r="B43" s="195" t="s">
        <v>142</v>
      </c>
      <c r="C43" s="395">
        <v>116.250001946868</v>
      </c>
      <c r="D43" s="395">
        <v>115.55207723299399</v>
      </c>
    </row>
    <row r="44" spans="1:4">
      <c r="A44" s="195" t="s">
        <v>54</v>
      </c>
      <c r="B44" s="195" t="s">
        <v>143</v>
      </c>
      <c r="C44" s="395">
        <v>113.807938084827</v>
      </c>
      <c r="D44" s="395">
        <v>115.436700742436</v>
      </c>
    </row>
    <row r="45" spans="1:4">
      <c r="A45" s="195" t="s">
        <v>54</v>
      </c>
      <c r="B45" s="195" t="s">
        <v>144</v>
      </c>
      <c r="C45" s="395">
        <v>115.284878018543</v>
      </c>
      <c r="D45" s="395">
        <v>115.169170322504</v>
      </c>
    </row>
    <row r="46" spans="1:4">
      <c r="A46" s="195" t="s">
        <v>54</v>
      </c>
      <c r="B46" s="195" t="s">
        <v>145</v>
      </c>
      <c r="C46" s="395">
        <v>115.844594749923</v>
      </c>
      <c r="D46" s="395">
        <v>114.765346940344</v>
      </c>
    </row>
    <row r="47" spans="1:4">
      <c r="A47" s="195" t="s">
        <v>54</v>
      </c>
      <c r="B47" s="195" t="s">
        <v>146</v>
      </c>
      <c r="C47" s="395">
        <v>115.619121282449</v>
      </c>
      <c r="D47" s="395">
        <v>114.335853709048</v>
      </c>
    </row>
    <row r="48" spans="1:4">
      <c r="A48" s="195" t="s">
        <v>54</v>
      </c>
      <c r="B48" s="195" t="s">
        <v>147</v>
      </c>
      <c r="C48" s="395">
        <v>112.597821517177</v>
      </c>
      <c r="D48" s="395">
        <v>113.966491609841</v>
      </c>
    </row>
    <row r="49" spans="1:4">
      <c r="A49" s="195" t="s">
        <v>54</v>
      </c>
      <c r="B49" s="195" t="s">
        <v>148</v>
      </c>
      <c r="C49" s="395">
        <v>112.198812820828</v>
      </c>
      <c r="D49" s="395">
        <v>113.724875440744</v>
      </c>
    </row>
    <row r="50" spans="1:4">
      <c r="A50" s="195" t="s">
        <v>54</v>
      </c>
      <c r="B50" s="195" t="s">
        <v>149</v>
      </c>
      <c r="C50" s="395">
        <v>115.115331124298</v>
      </c>
      <c r="D50" s="395">
        <v>113.686231985536</v>
      </c>
    </row>
    <row r="51" spans="1:4">
      <c r="A51" s="195" t="s">
        <v>54</v>
      </c>
      <c r="B51" s="195" t="s">
        <v>150</v>
      </c>
      <c r="C51" s="395">
        <v>113.522567004386</v>
      </c>
      <c r="D51" s="395">
        <v>113.93939963956601</v>
      </c>
    </row>
    <row r="52" spans="1:4">
      <c r="A52" s="195" t="s">
        <v>54</v>
      </c>
      <c r="B52" s="195" t="s">
        <v>151</v>
      </c>
      <c r="C52" s="395">
        <v>114.660730287093</v>
      </c>
      <c r="D52" s="395">
        <v>114.477958883512</v>
      </c>
    </row>
    <row r="53" spans="1:4">
      <c r="A53" s="195" t="s">
        <v>54</v>
      </c>
      <c r="B53" s="195" t="s">
        <v>152</v>
      </c>
      <c r="C53" s="395">
        <v>114.93215702544001</v>
      </c>
      <c r="D53" s="395">
        <v>115.068912659543</v>
      </c>
    </row>
    <row r="54" spans="1:4">
      <c r="A54" s="195" t="s">
        <v>77</v>
      </c>
      <c r="B54" s="195" t="s">
        <v>141</v>
      </c>
      <c r="C54" s="395">
        <v>115.174421252267</v>
      </c>
      <c r="D54" s="395">
        <v>115.51911455815799</v>
      </c>
    </row>
    <row r="55" spans="1:4">
      <c r="A55" s="195" t="s">
        <v>54</v>
      </c>
      <c r="B55" s="195" t="s">
        <v>142</v>
      </c>
      <c r="C55" s="395">
        <v>116.204603533197</v>
      </c>
      <c r="D55" s="395">
        <v>115.777349756147</v>
      </c>
    </row>
    <row r="56" spans="1:4">
      <c r="A56" s="195" t="s">
        <v>54</v>
      </c>
      <c r="B56" s="195" t="s">
        <v>143</v>
      </c>
      <c r="C56" s="395">
        <v>116.968291216452</v>
      </c>
      <c r="D56" s="395">
        <v>115.88099610822201</v>
      </c>
    </row>
    <row r="57" spans="1:4">
      <c r="A57" s="195" t="s">
        <v>54</v>
      </c>
      <c r="B57" s="195" t="s">
        <v>144</v>
      </c>
      <c r="C57" s="395">
        <v>115.277711766606</v>
      </c>
      <c r="D57" s="395">
        <v>115.889233390413</v>
      </c>
    </row>
    <row r="58" spans="1:4">
      <c r="A58" s="195" t="s">
        <v>54</v>
      </c>
      <c r="B58" s="195" t="s">
        <v>145</v>
      </c>
      <c r="C58" s="395">
        <v>115.319869471434</v>
      </c>
      <c r="D58" s="395">
        <v>115.883954550319</v>
      </c>
    </row>
    <row r="59" spans="1:4">
      <c r="A59" s="195" t="s">
        <v>54</v>
      </c>
      <c r="B59" s="195" t="s">
        <v>146</v>
      </c>
      <c r="C59" s="395">
        <v>120.221129941762</v>
      </c>
      <c r="D59" s="395">
        <v>115.991140891208</v>
      </c>
    </row>
    <row r="60" spans="1:4">
      <c r="A60" s="195" t="s">
        <v>54</v>
      </c>
      <c r="B60" s="195" t="s">
        <v>147</v>
      </c>
      <c r="C60" s="395">
        <v>116.088968078505</v>
      </c>
      <c r="D60" s="395">
        <v>116.236642897275</v>
      </c>
    </row>
    <row r="61" spans="1:4">
      <c r="A61" s="195" t="s">
        <v>54</v>
      </c>
      <c r="B61" s="195" t="s">
        <v>148</v>
      </c>
      <c r="C61" s="395">
        <v>116.105288092316</v>
      </c>
      <c r="D61" s="395">
        <v>116.619541863281</v>
      </c>
    </row>
    <row r="62" spans="1:4">
      <c r="A62" s="195" t="s">
        <v>54</v>
      </c>
      <c r="B62" s="195" t="s">
        <v>149</v>
      </c>
      <c r="C62" s="395">
        <v>118.070946518558</v>
      </c>
      <c r="D62" s="395">
        <v>117.04243904176001</v>
      </c>
    </row>
    <row r="63" spans="1:4">
      <c r="A63" s="195" t="s">
        <v>54</v>
      </c>
      <c r="B63" s="195" t="s">
        <v>150</v>
      </c>
      <c r="C63" s="395">
        <v>114.873873561691</v>
      </c>
      <c r="D63" s="395">
        <v>117.382632277685</v>
      </c>
    </row>
    <row r="64" spans="1:4">
      <c r="A64" s="195" t="s">
        <v>54</v>
      </c>
      <c r="B64" s="195" t="s">
        <v>151</v>
      </c>
      <c r="C64" s="395">
        <v>116.909936341963</v>
      </c>
      <c r="D64" s="395">
        <v>117.578017385317</v>
      </c>
    </row>
    <row r="65" spans="1:4">
      <c r="A65" s="195" t="s">
        <v>54</v>
      </c>
      <c r="B65" s="195" t="s">
        <v>152</v>
      </c>
      <c r="C65" s="395">
        <v>120.60853088857201</v>
      </c>
      <c r="D65" s="395">
        <v>117.660018975856</v>
      </c>
    </row>
    <row r="66" spans="1:4">
      <c r="A66" s="195" t="s">
        <v>78</v>
      </c>
      <c r="B66" s="195" t="s">
        <v>141</v>
      </c>
      <c r="C66" s="395">
        <v>117.95387917525601</v>
      </c>
      <c r="D66" s="395">
        <v>117.60049715637599</v>
      </c>
    </row>
    <row r="67" spans="1:4">
      <c r="A67" s="195" t="s">
        <v>54</v>
      </c>
      <c r="B67" s="195" t="s">
        <v>142</v>
      </c>
      <c r="C67" s="395">
        <v>117.155422806079</v>
      </c>
      <c r="D67" s="395">
        <v>117.44753137968701</v>
      </c>
    </row>
    <row r="68" spans="1:4">
      <c r="A68" s="195" t="s">
        <v>54</v>
      </c>
      <c r="B68" s="195" t="s">
        <v>143</v>
      </c>
      <c r="C68" s="395">
        <v>117.624569465112</v>
      </c>
      <c r="D68" s="395">
        <v>117.340748143884</v>
      </c>
    </row>
    <row r="69" spans="1:4">
      <c r="A69" s="195" t="s">
        <v>54</v>
      </c>
      <c r="B69" s="195" t="s">
        <v>144</v>
      </c>
      <c r="C69" s="395">
        <v>117.131282578021</v>
      </c>
      <c r="D69" s="395">
        <v>117.341740828121</v>
      </c>
    </row>
    <row r="70" spans="1:4">
      <c r="A70" s="195" t="s">
        <v>54</v>
      </c>
      <c r="B70" s="195" t="s">
        <v>145</v>
      </c>
      <c r="C70" s="395">
        <v>117.058591962444</v>
      </c>
      <c r="D70" s="395">
        <v>117.46915320229</v>
      </c>
    </row>
    <row r="71" spans="1:4">
      <c r="A71" s="195" t="s">
        <v>54</v>
      </c>
      <c r="B71" s="195" t="s">
        <v>146</v>
      </c>
      <c r="C71" s="395">
        <v>116.814263432345</v>
      </c>
      <c r="D71" s="395">
        <v>117.67070228708801</v>
      </c>
    </row>
    <row r="72" spans="1:4">
      <c r="A72" s="195" t="s">
        <v>54</v>
      </c>
      <c r="B72" s="195" t="s">
        <v>147</v>
      </c>
      <c r="C72" s="395">
        <v>118.84184582716</v>
      </c>
      <c r="D72" s="395">
        <v>117.770992326206</v>
      </c>
    </row>
    <row r="73" spans="1:4">
      <c r="A73" s="195" t="s">
        <v>54</v>
      </c>
      <c r="B73" s="195" t="s">
        <v>148</v>
      </c>
      <c r="C73" s="395">
        <v>118.440417902001</v>
      </c>
      <c r="D73" s="395">
        <v>117.60302314974901</v>
      </c>
    </row>
    <row r="74" spans="1:4">
      <c r="A74" s="195" t="s">
        <v>54</v>
      </c>
      <c r="B74" s="195" t="s">
        <v>149</v>
      </c>
      <c r="C74" s="395">
        <v>117.043015574512</v>
      </c>
      <c r="D74" s="395">
        <v>117.22676954278801</v>
      </c>
    </row>
    <row r="75" spans="1:4">
      <c r="A75" s="195" t="s">
        <v>54</v>
      </c>
      <c r="B75" s="195" t="s">
        <v>150</v>
      </c>
      <c r="C75" s="395">
        <v>117.43893166196</v>
      </c>
      <c r="D75" s="395">
        <v>116.815919863413</v>
      </c>
    </row>
    <row r="76" spans="1:4">
      <c r="A76" s="195" t="s">
        <v>54</v>
      </c>
      <c r="B76" s="195" t="s">
        <v>151</v>
      </c>
      <c r="C76" s="395">
        <v>115.04665775533201</v>
      </c>
      <c r="D76" s="395">
        <v>116.574135604014</v>
      </c>
    </row>
    <row r="77" spans="1:4">
      <c r="A77" s="195" t="s">
        <v>54</v>
      </c>
      <c r="B77" s="195" t="s">
        <v>152</v>
      </c>
      <c r="C77" s="395">
        <v>114.877439071476</v>
      </c>
      <c r="D77" s="395">
        <v>116.62900185024201</v>
      </c>
    </row>
    <row r="78" spans="1:4">
      <c r="A78" s="195" t="s">
        <v>79</v>
      </c>
      <c r="B78" s="195" t="s">
        <v>141</v>
      </c>
      <c r="C78" s="395">
        <v>117.305132673407</v>
      </c>
      <c r="D78" s="395">
        <v>117.00099942584001</v>
      </c>
    </row>
    <row r="79" spans="1:4">
      <c r="A79" s="195" t="s">
        <v>54</v>
      </c>
      <c r="B79" s="195" t="s">
        <v>142</v>
      </c>
      <c r="C79" s="395">
        <v>119.21157251005999</v>
      </c>
      <c r="D79" s="395">
        <v>117.494084629401</v>
      </c>
    </row>
    <row r="80" spans="1:4">
      <c r="A80" s="195" t="s">
        <v>54</v>
      </c>
      <c r="B80" s="195" t="s">
        <v>143</v>
      </c>
      <c r="C80" s="395">
        <v>117.73831088423201</v>
      </c>
      <c r="D80" s="395">
        <v>117.90386903759401</v>
      </c>
    </row>
    <row r="81" spans="1:4">
      <c r="A81" s="195" t="s">
        <v>54</v>
      </c>
      <c r="B81" s="195" t="s">
        <v>144</v>
      </c>
      <c r="C81" s="395">
        <v>121.44043734932301</v>
      </c>
      <c r="D81" s="395">
        <v>118.152283984562</v>
      </c>
    </row>
    <row r="82" spans="1:4">
      <c r="A82" s="195" t="s">
        <v>54</v>
      </c>
      <c r="B82" s="195" t="s">
        <v>145</v>
      </c>
      <c r="C82" s="395">
        <v>117.515419118841</v>
      </c>
      <c r="D82" s="395">
        <v>118.18853577604</v>
      </c>
    </row>
    <row r="83" spans="1:4">
      <c r="A83" s="195" t="s">
        <v>54</v>
      </c>
      <c r="B83" s="195" t="s">
        <v>146</v>
      </c>
      <c r="C83" s="395">
        <v>118.350461597379</v>
      </c>
      <c r="D83" s="395">
        <v>118.02468238689499</v>
      </c>
    </row>
    <row r="84" spans="1:4">
      <c r="A84" s="195" t="s">
        <v>54</v>
      </c>
      <c r="B84" s="195" t="s">
        <v>147</v>
      </c>
      <c r="C84" s="395">
        <v>116.85377249154</v>
      </c>
      <c r="D84" s="395">
        <v>117.75858150188</v>
      </c>
    </row>
    <row r="85" spans="1:4">
      <c r="A85" s="195" t="s">
        <v>54</v>
      </c>
      <c r="B85" s="195" t="s">
        <v>148</v>
      </c>
      <c r="C85" s="395">
        <v>118.82670216696</v>
      </c>
      <c r="D85" s="395">
        <v>117.331628515354</v>
      </c>
    </row>
    <row r="86" spans="1:4">
      <c r="A86" s="195" t="s">
        <v>54</v>
      </c>
      <c r="B86" s="195" t="s">
        <v>149</v>
      </c>
      <c r="C86" s="395">
        <v>116.508394445912</v>
      </c>
      <c r="D86" s="395">
        <v>116.59752622044201</v>
      </c>
    </row>
    <row r="87" spans="1:4">
      <c r="A87" s="195" t="s">
        <v>54</v>
      </c>
      <c r="B87" s="195" t="s">
        <v>150</v>
      </c>
      <c r="C87" s="395">
        <v>114.81857649528899</v>
      </c>
      <c r="D87" s="395">
        <v>115.526500706142</v>
      </c>
    </row>
    <row r="88" spans="1:4">
      <c r="A88" s="195" t="s">
        <v>54</v>
      </c>
      <c r="B88" s="195" t="s">
        <v>151</v>
      </c>
      <c r="C88" s="395">
        <v>115.031502122337</v>
      </c>
      <c r="D88" s="395">
        <v>114.265441838624</v>
      </c>
    </row>
    <row r="89" spans="1:4">
      <c r="A89" s="195" t="s">
        <v>54</v>
      </c>
      <c r="B89" s="195" t="s">
        <v>152</v>
      </c>
      <c r="C89" s="395">
        <v>113.33842007805301</v>
      </c>
      <c r="D89" s="395">
        <v>112.995505028002</v>
      </c>
    </row>
    <row r="90" spans="1:4">
      <c r="A90" s="195" t="s">
        <v>80</v>
      </c>
      <c r="B90" s="195" t="s">
        <v>141</v>
      </c>
      <c r="C90" s="395">
        <v>110.866512921967</v>
      </c>
      <c r="D90" s="395">
        <v>111.910274631066</v>
      </c>
    </row>
    <row r="91" spans="1:4">
      <c r="A91" s="195" t="s">
        <v>54</v>
      </c>
      <c r="B91" s="195" t="s">
        <v>142</v>
      </c>
      <c r="C91" s="395">
        <v>110.229978331254</v>
      </c>
      <c r="D91" s="395">
        <v>111.05032893607</v>
      </c>
    </row>
    <row r="92" spans="1:4">
      <c r="A92" s="195" t="s">
        <v>54</v>
      </c>
      <c r="B92" s="195" t="s">
        <v>143</v>
      </c>
      <c r="C92" s="395">
        <v>110.96336272742499</v>
      </c>
      <c r="D92" s="395">
        <v>110.355203115888</v>
      </c>
    </row>
    <row r="93" spans="1:4">
      <c r="A93" s="195" t="s">
        <v>54</v>
      </c>
      <c r="B93" s="195" t="s">
        <v>144</v>
      </c>
      <c r="C93" s="395">
        <v>89.365942947221995</v>
      </c>
      <c r="D93" s="395">
        <v>109.630551816512</v>
      </c>
    </row>
    <row r="94" spans="1:4">
      <c r="A94" s="195" t="s">
        <v>54</v>
      </c>
      <c r="B94" s="195" t="s">
        <v>145</v>
      </c>
      <c r="C94" s="395">
        <v>92.652256509932997</v>
      </c>
      <c r="D94" s="395">
        <v>108.851216704564</v>
      </c>
    </row>
    <row r="95" spans="1:4">
      <c r="A95" s="195" t="s">
        <v>54</v>
      </c>
      <c r="B95" s="195" t="s">
        <v>146</v>
      </c>
      <c r="C95" s="395">
        <v>103.479340285673</v>
      </c>
      <c r="D95" s="395">
        <v>108.104447615456</v>
      </c>
    </row>
    <row r="96" spans="1:4">
      <c r="A96" s="195" t="s">
        <v>54</v>
      </c>
      <c r="B96" s="195" t="s">
        <v>147</v>
      </c>
      <c r="C96" s="395">
        <v>106.911653628355</v>
      </c>
      <c r="D96" s="395">
        <v>107.58686629401301</v>
      </c>
    </row>
    <row r="97" spans="1:4">
      <c r="A97" s="195" t="s">
        <v>54</v>
      </c>
      <c r="B97" s="195" t="s">
        <v>148</v>
      </c>
      <c r="C97" s="395">
        <v>106.910620780991</v>
      </c>
      <c r="D97" s="395">
        <v>107.573293459515</v>
      </c>
    </row>
    <row r="98" spans="1:4">
      <c r="A98" s="195" t="s">
        <v>54</v>
      </c>
      <c r="B98" s="195" t="s">
        <v>149</v>
      </c>
      <c r="C98" s="395">
        <v>107.060241452239</v>
      </c>
      <c r="D98" s="395">
        <v>108.204470305527</v>
      </c>
    </row>
    <row r="99" spans="1:4">
      <c r="A99" s="195" t="s">
        <v>54</v>
      </c>
      <c r="B99" s="195" t="s">
        <v>150</v>
      </c>
      <c r="C99" s="395">
        <v>109.66728952246299</v>
      </c>
      <c r="D99" s="395">
        <v>109.38917237492601</v>
      </c>
    </row>
    <row r="100" spans="1:4">
      <c r="A100" s="195" t="s">
        <v>54</v>
      </c>
      <c r="B100" s="195" t="s">
        <v>151</v>
      </c>
      <c r="C100" s="395">
        <v>111.325411068252</v>
      </c>
      <c r="D100" s="395">
        <v>110.80401449771399</v>
      </c>
    </row>
    <row r="101" spans="1:4">
      <c r="A101" s="195" t="s">
        <v>54</v>
      </c>
      <c r="B101" s="195" t="s">
        <v>152</v>
      </c>
      <c r="C101" s="395">
        <v>112.619553363896</v>
      </c>
      <c r="D101" s="395">
        <v>112.085690276921</v>
      </c>
    </row>
    <row r="102" spans="1:4">
      <c r="A102" s="195" t="s">
        <v>560</v>
      </c>
      <c r="B102" s="195" t="s">
        <v>141</v>
      </c>
      <c r="C102" s="395">
        <v>113.04578545296</v>
      </c>
      <c r="D102" s="395">
        <v>112.90068417514399</v>
      </c>
    </row>
    <row r="103" spans="1:4">
      <c r="A103" s="195" t="s">
        <v>54</v>
      </c>
      <c r="B103" s="195" t="s">
        <v>142</v>
      </c>
      <c r="C103" s="395">
        <v>113.265698932126</v>
      </c>
      <c r="D103" s="395">
        <v>113.17946555249701</v>
      </c>
    </row>
    <row r="104" spans="1:4">
      <c r="A104" s="195" t="s">
        <v>54</v>
      </c>
      <c r="B104" s="195" t="s">
        <v>143</v>
      </c>
      <c r="C104" s="395">
        <v>113.68782796439601</v>
      </c>
      <c r="D104" s="395">
        <v>113.02822906831101</v>
      </c>
    </row>
    <row r="105" spans="1:4">
      <c r="A105" s="195" t="s">
        <v>54</v>
      </c>
      <c r="B105" s="195" t="s">
        <v>144</v>
      </c>
      <c r="C105" s="395">
        <v>112.106117766415</v>
      </c>
      <c r="D105" s="395">
        <v>112.65553428458701</v>
      </c>
    </row>
    <row r="106" spans="1:4">
      <c r="A106" s="195" t="s">
        <v>54</v>
      </c>
      <c r="B106" s="195" t="s">
        <v>145</v>
      </c>
      <c r="C106" s="395">
        <v>111.98509122636</v>
      </c>
      <c r="D106" s="395">
        <v>112.264616001218</v>
      </c>
    </row>
    <row r="107" spans="1:4">
      <c r="A107" s="195" t="s">
        <v>54</v>
      </c>
      <c r="B107" s="195" t="s">
        <v>146</v>
      </c>
      <c r="C107" s="395">
        <v>110.044258558127</v>
      </c>
      <c r="D107" s="395">
        <v>111.966987533153</v>
      </c>
    </row>
    <row r="108" spans="1:4">
      <c r="A108" s="195" t="s">
        <v>54</v>
      </c>
      <c r="B108" s="195" t="s">
        <v>147</v>
      </c>
      <c r="C108" s="395">
        <v>112.92048745180099</v>
      </c>
      <c r="D108" s="395">
        <v>111.816810282265</v>
      </c>
    </row>
  </sheetData>
  <mergeCells count="1">
    <mergeCell ref="H1:I1"/>
  </mergeCells>
  <hyperlinks>
    <hyperlink ref="H1:I1" location="Index!A1" display="Regresar al Índice" xr:uid="{7761309F-A311-4207-BEB8-FBE87C96295B}"/>
  </hyperlinks>
  <pageMargins left="0.7" right="0.7" top="0.75" bottom="0.75" header="0.3" footer="0.3"/>
  <pageSetup paperSize="9" orientation="portrait" horizontalDpi="300" verticalDpi="300"/>
  <drawing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ED13B-DC5D-4974-AD8F-D5DCB9D0528D}">
  <sheetPr codeName="Hoja210"/>
  <dimension ref="A1:I38"/>
  <sheetViews>
    <sheetView topLeftCell="A4" workbookViewId="0"/>
  </sheetViews>
  <sheetFormatPr baseColWidth="10" defaultColWidth="9.140625" defaultRowHeight="14.25"/>
  <cols>
    <col min="1" max="16384" width="9.140625" style="195"/>
  </cols>
  <sheetData>
    <row r="1" spans="1:9">
      <c r="A1" s="20" t="s">
        <v>1670</v>
      </c>
      <c r="H1" s="545" t="s">
        <v>38</v>
      </c>
      <c r="I1" s="545"/>
    </row>
    <row r="2" spans="1:9">
      <c r="A2" s="195" t="s">
        <v>800</v>
      </c>
    </row>
    <row r="5" spans="1:9">
      <c r="A5" s="195" t="s">
        <v>2</v>
      </c>
      <c r="B5" s="195" t="s">
        <v>52</v>
      </c>
    </row>
    <row r="6" spans="1:9">
      <c r="A6" s="195" t="s">
        <v>17</v>
      </c>
      <c r="B6" s="395">
        <v>-8.5696677442719995</v>
      </c>
    </row>
    <row r="7" spans="1:9">
      <c r="A7" s="195" t="s">
        <v>5</v>
      </c>
      <c r="B7" s="395">
        <v>-7.8021034185899998</v>
      </c>
    </row>
    <row r="8" spans="1:9">
      <c r="A8" s="195" t="s">
        <v>3</v>
      </c>
      <c r="B8" s="395">
        <v>-5.3466133300010004</v>
      </c>
    </row>
    <row r="9" spans="1:9">
      <c r="A9" s="195" t="s">
        <v>27</v>
      </c>
      <c r="B9" s="395">
        <v>-4.9896100711200004</v>
      </c>
    </row>
    <row r="10" spans="1:9">
      <c r="A10" s="195" t="s">
        <v>25</v>
      </c>
      <c r="B10" s="395">
        <v>-4.230931005845</v>
      </c>
    </row>
    <row r="11" spans="1:9">
      <c r="A11" s="195" t="s">
        <v>22</v>
      </c>
      <c r="B11" s="395">
        <v>-2.5644348235160002</v>
      </c>
    </row>
    <row r="12" spans="1:9">
      <c r="A12" s="195" t="s">
        <v>6</v>
      </c>
      <c r="B12" s="395">
        <v>-4.6306766588000002E-2</v>
      </c>
    </row>
    <row r="13" spans="1:9">
      <c r="A13" s="195" t="s">
        <v>11</v>
      </c>
      <c r="B13" s="395">
        <v>5.1159593878920004</v>
      </c>
    </row>
    <row r="14" spans="1:9">
      <c r="A14" s="195" t="s">
        <v>29</v>
      </c>
      <c r="B14" s="395">
        <v>5.1738091281159999</v>
      </c>
    </row>
    <row r="15" spans="1:9">
      <c r="A15" s="195" t="s">
        <v>0</v>
      </c>
      <c r="B15" s="395">
        <v>5.6203731020139998</v>
      </c>
    </row>
    <row r="16" spans="1:9">
      <c r="A16" s="195" t="s">
        <v>33</v>
      </c>
      <c r="B16" s="395">
        <v>5.6582919260680002</v>
      </c>
    </row>
    <row r="17" spans="1:2">
      <c r="A17" s="195" t="s">
        <v>14</v>
      </c>
      <c r="B17" s="395">
        <v>5.6619268126659996</v>
      </c>
    </row>
    <row r="18" spans="1:2">
      <c r="A18" s="195" t="s">
        <v>15</v>
      </c>
      <c r="B18" s="395">
        <v>5.9641014931819996</v>
      </c>
    </row>
    <row r="19" spans="1:2">
      <c r="A19" s="195" t="s">
        <v>23</v>
      </c>
      <c r="B19" s="395">
        <v>6.0691808659520001</v>
      </c>
    </row>
    <row r="20" spans="1:2">
      <c r="A20" s="195" t="s">
        <v>26</v>
      </c>
      <c r="B20" s="395">
        <v>6.7158704517550003</v>
      </c>
    </row>
    <row r="21" spans="1:2">
      <c r="A21" s="195" t="s">
        <v>10</v>
      </c>
      <c r="B21" s="395">
        <v>7.5428142599749997</v>
      </c>
    </row>
    <row r="22" spans="1:2">
      <c r="A22" s="195" t="s">
        <v>8</v>
      </c>
      <c r="B22" s="395">
        <v>7.8625194240559999</v>
      </c>
    </row>
    <row r="23" spans="1:2">
      <c r="A23" s="195" t="s">
        <v>1</v>
      </c>
      <c r="B23" s="395">
        <v>8.0658730481830005</v>
      </c>
    </row>
    <row r="24" spans="1:2">
      <c r="A24" s="195" t="s">
        <v>31</v>
      </c>
      <c r="B24" s="395">
        <v>8.4215852954939994</v>
      </c>
    </row>
    <row r="25" spans="1:2">
      <c r="A25" s="195" t="s">
        <v>18</v>
      </c>
      <c r="B25" s="395">
        <v>8.7842295229000005</v>
      </c>
    </row>
    <row r="26" spans="1:2">
      <c r="A26" s="195" t="s">
        <v>12</v>
      </c>
      <c r="B26" s="395">
        <v>9.8819997180769992</v>
      </c>
    </row>
    <row r="27" spans="1:2">
      <c r="A27" s="195" t="s">
        <v>30</v>
      </c>
      <c r="B27" s="395">
        <v>11.778172620835001</v>
      </c>
    </row>
    <row r="28" spans="1:2">
      <c r="A28" s="195" t="s">
        <v>16</v>
      </c>
      <c r="B28" s="395">
        <v>12.929350853353</v>
      </c>
    </row>
    <row r="29" spans="1:2">
      <c r="A29" s="195" t="s">
        <v>4</v>
      </c>
      <c r="B29" s="395">
        <v>13.000119786331</v>
      </c>
    </row>
    <row r="30" spans="1:2">
      <c r="A30" s="195" t="s">
        <v>20</v>
      </c>
      <c r="B30" s="395">
        <v>13.877624723197</v>
      </c>
    </row>
    <row r="31" spans="1:2">
      <c r="A31" s="195" t="s">
        <v>19</v>
      </c>
      <c r="B31" s="395">
        <v>16.050341049738002</v>
      </c>
    </row>
    <row r="32" spans="1:2">
      <c r="A32" s="195" t="s">
        <v>32</v>
      </c>
      <c r="B32" s="395">
        <v>17.893063250229002</v>
      </c>
    </row>
    <row r="33" spans="1:2">
      <c r="A33" s="195" t="s">
        <v>9</v>
      </c>
      <c r="B33" s="395">
        <v>17.985631959820001</v>
      </c>
    </row>
    <row r="34" spans="1:2">
      <c r="A34" s="195" t="s">
        <v>28</v>
      </c>
      <c r="B34" s="395">
        <v>18.556586840762002</v>
      </c>
    </row>
    <row r="35" spans="1:2">
      <c r="A35" s="195" t="s">
        <v>7</v>
      </c>
      <c r="B35" s="395">
        <v>18.907891811172</v>
      </c>
    </row>
    <row r="36" spans="1:2">
      <c r="A36" s="195" t="s">
        <v>13</v>
      </c>
      <c r="B36" s="395">
        <v>20.336948796441</v>
      </c>
    </row>
    <row r="37" spans="1:2">
      <c r="A37" s="195" t="s">
        <v>24</v>
      </c>
      <c r="B37" s="395">
        <v>21.909945453896999</v>
      </c>
    </row>
    <row r="38" spans="1:2">
      <c r="A38" s="195" t="s">
        <v>21</v>
      </c>
      <c r="B38" s="395">
        <v>34.577329246509002</v>
      </c>
    </row>
  </sheetData>
  <mergeCells count="1">
    <mergeCell ref="H1:I1"/>
  </mergeCells>
  <hyperlinks>
    <hyperlink ref="H1:I1" location="Index!A1" display="Regresar al Índice" xr:uid="{0ACB8087-4BF3-47D9-A82C-0DD6C96C130C}"/>
  </hyperlinks>
  <pageMargins left="0.7" right="0.7" top="0.75" bottom="0.75" header="0.3" footer="0.3"/>
  <pageSetup paperSize="9" orientation="portrait" horizontalDpi="300" verticalDpi="300"/>
  <drawing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DF8FF-0A14-4CF4-96A9-7F862B66F423}">
  <sheetPr codeName="Hoja211"/>
  <dimension ref="A1:I38"/>
  <sheetViews>
    <sheetView workbookViewId="0"/>
  </sheetViews>
  <sheetFormatPr baseColWidth="10" defaultColWidth="9.140625" defaultRowHeight="14.25"/>
  <cols>
    <col min="1" max="16384" width="9.140625" style="195"/>
  </cols>
  <sheetData>
    <row r="1" spans="1:9">
      <c r="A1" s="20" t="s">
        <v>1671</v>
      </c>
      <c r="H1" s="545" t="s">
        <v>38</v>
      </c>
      <c r="I1" s="545"/>
    </row>
    <row r="2" spans="1:9">
      <c r="A2" s="195" t="s">
        <v>800</v>
      </c>
    </row>
    <row r="5" spans="1:9">
      <c r="A5" s="195" t="s">
        <v>2</v>
      </c>
      <c r="B5" s="195" t="s">
        <v>52</v>
      </c>
    </row>
    <row r="6" spans="1:9">
      <c r="A6" s="195" t="s">
        <v>5</v>
      </c>
      <c r="B6" s="395">
        <v>-11.965341404750999</v>
      </c>
    </row>
    <row r="7" spans="1:9">
      <c r="A7" s="195" t="s">
        <v>10</v>
      </c>
      <c r="B7" s="395">
        <v>-2.8191582975639999</v>
      </c>
    </row>
    <row r="8" spans="1:9">
      <c r="A8" s="195" t="s">
        <v>29</v>
      </c>
      <c r="B8" s="395">
        <v>-0.89403705796900002</v>
      </c>
    </row>
    <row r="9" spans="1:9">
      <c r="A9" s="195" t="s">
        <v>33</v>
      </c>
      <c r="B9" s="395">
        <v>-0.85386687154200003</v>
      </c>
    </row>
    <row r="10" spans="1:9">
      <c r="A10" s="195" t="s">
        <v>6</v>
      </c>
      <c r="B10" s="395">
        <v>-0.60886563338800004</v>
      </c>
    </row>
    <row r="11" spans="1:9">
      <c r="A11" s="195" t="s">
        <v>24</v>
      </c>
      <c r="B11" s="395">
        <v>-0.48117033041700003</v>
      </c>
    </row>
    <row r="12" spans="1:9">
      <c r="A12" s="195" t="s">
        <v>32</v>
      </c>
      <c r="B12" s="395">
        <v>-0.37428498093200002</v>
      </c>
    </row>
    <row r="13" spans="1:9">
      <c r="A13" s="195" t="s">
        <v>12</v>
      </c>
      <c r="B13" s="395">
        <v>-0.34648001300199999</v>
      </c>
    </row>
    <row r="14" spans="1:9">
      <c r="A14" s="195" t="s">
        <v>15</v>
      </c>
      <c r="B14" s="395">
        <v>0.106473535875</v>
      </c>
    </row>
    <row r="15" spans="1:9">
      <c r="A15" s="195" t="s">
        <v>17</v>
      </c>
      <c r="B15" s="395">
        <v>0.119580403021</v>
      </c>
    </row>
    <row r="16" spans="1:9">
      <c r="A16" s="195" t="s">
        <v>26</v>
      </c>
      <c r="B16" s="395">
        <v>0.20302133922400001</v>
      </c>
    </row>
    <row r="17" spans="1:2">
      <c r="A17" s="195" t="s">
        <v>31</v>
      </c>
      <c r="B17" s="395">
        <v>0.39190922654799998</v>
      </c>
    </row>
    <row r="18" spans="1:2">
      <c r="A18" s="195" t="s">
        <v>13</v>
      </c>
      <c r="B18" s="395">
        <v>0.41630337404599999</v>
      </c>
    </row>
    <row r="19" spans="1:2">
      <c r="A19" s="195" t="s">
        <v>20</v>
      </c>
      <c r="B19" s="395">
        <v>0.56103003712599997</v>
      </c>
    </row>
    <row r="20" spans="1:2">
      <c r="A20" s="195" t="s">
        <v>23</v>
      </c>
      <c r="B20" s="395">
        <v>0.63071966012400005</v>
      </c>
    </row>
    <row r="21" spans="1:2">
      <c r="A21" s="195" t="s">
        <v>27</v>
      </c>
      <c r="B21" s="395">
        <v>0.95365328300300001</v>
      </c>
    </row>
    <row r="22" spans="1:2">
      <c r="A22" s="195" t="s">
        <v>7</v>
      </c>
      <c r="B22" s="395">
        <v>0.97616938747399995</v>
      </c>
    </row>
    <row r="23" spans="1:2">
      <c r="A23" s="195" t="s">
        <v>1</v>
      </c>
      <c r="B23" s="395">
        <v>1.1521790587159999</v>
      </c>
    </row>
    <row r="24" spans="1:2">
      <c r="A24" s="195" t="s">
        <v>25</v>
      </c>
      <c r="B24" s="395">
        <v>1.239603452843</v>
      </c>
    </row>
    <row r="25" spans="1:2">
      <c r="A25" s="195" t="s">
        <v>18</v>
      </c>
      <c r="B25" s="395">
        <v>1.411651924209</v>
      </c>
    </row>
    <row r="26" spans="1:2">
      <c r="A26" s="195" t="s">
        <v>9</v>
      </c>
      <c r="B26" s="395">
        <v>1.9285525630389999</v>
      </c>
    </row>
    <row r="27" spans="1:2">
      <c r="A27" s="195" t="s">
        <v>11</v>
      </c>
      <c r="B27" s="395">
        <v>1.93326473928</v>
      </c>
    </row>
    <row r="28" spans="1:2">
      <c r="A28" s="195" t="s">
        <v>28</v>
      </c>
      <c r="B28" s="395">
        <v>2.0099934350890001</v>
      </c>
    </row>
    <row r="29" spans="1:2">
      <c r="A29" s="195" t="s">
        <v>0</v>
      </c>
      <c r="B29" s="395">
        <v>2.6137019153569998</v>
      </c>
    </row>
    <row r="30" spans="1:2">
      <c r="A30" s="195" t="s">
        <v>8</v>
      </c>
      <c r="B30" s="395">
        <v>2.8094883852039998</v>
      </c>
    </row>
    <row r="31" spans="1:2">
      <c r="A31" s="195" t="s">
        <v>21</v>
      </c>
      <c r="B31" s="395">
        <v>3.209907555604</v>
      </c>
    </row>
    <row r="32" spans="1:2">
      <c r="A32" s="195" t="s">
        <v>14</v>
      </c>
      <c r="B32" s="395">
        <v>4.2481076026020004</v>
      </c>
    </row>
    <row r="33" spans="1:2">
      <c r="A33" s="195" t="s">
        <v>4</v>
      </c>
      <c r="B33" s="395">
        <v>4.3876807915759999</v>
      </c>
    </row>
    <row r="34" spans="1:2">
      <c r="A34" s="195" t="s">
        <v>16</v>
      </c>
      <c r="B34" s="395">
        <v>4.6267335087559998</v>
      </c>
    </row>
    <row r="35" spans="1:2">
      <c r="A35" s="195" t="s">
        <v>3</v>
      </c>
      <c r="B35" s="395">
        <v>4.7898936871300002</v>
      </c>
    </row>
    <row r="36" spans="1:2">
      <c r="A36" s="195" t="s">
        <v>22</v>
      </c>
      <c r="B36" s="395">
        <v>5.0599541280100002</v>
      </c>
    </row>
    <row r="37" spans="1:2">
      <c r="A37" s="195" t="s">
        <v>19</v>
      </c>
      <c r="B37" s="395">
        <v>5.265925130796</v>
      </c>
    </row>
    <row r="38" spans="1:2">
      <c r="A38" s="195" t="s">
        <v>30</v>
      </c>
      <c r="B38" s="395">
        <v>9.2189092153820003</v>
      </c>
    </row>
  </sheetData>
  <mergeCells count="1">
    <mergeCell ref="H1:I1"/>
  </mergeCells>
  <hyperlinks>
    <hyperlink ref="H1:I1" location="Index!A1" display="Regresar al Índice" xr:uid="{38BE5AB0-2D9A-4775-BFFC-653EE385F4C7}"/>
  </hyperlinks>
  <pageMargins left="0.7" right="0.7" top="0.75" bottom="0.75" header="0.3" footer="0.3"/>
  <pageSetup paperSize="9" orientation="portrait" horizontalDpi="300" verticalDpi="300"/>
  <drawing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C36BA-C571-48AD-A75A-2DE3AEDA2C12}">
  <sheetPr codeName="Hoja212"/>
  <dimension ref="A1:I10"/>
  <sheetViews>
    <sheetView workbookViewId="0"/>
  </sheetViews>
  <sheetFormatPr baseColWidth="10" defaultColWidth="9.140625" defaultRowHeight="14.25"/>
  <cols>
    <col min="1" max="16384" width="9.140625" style="195"/>
  </cols>
  <sheetData>
    <row r="1" spans="1:9">
      <c r="A1" s="20" t="s">
        <v>1672</v>
      </c>
      <c r="H1" s="545" t="s">
        <v>38</v>
      </c>
      <c r="I1" s="545"/>
    </row>
    <row r="2" spans="1:9">
      <c r="A2" s="195" t="s">
        <v>800</v>
      </c>
    </row>
    <row r="5" spans="1:9">
      <c r="A5" s="195" t="s">
        <v>381</v>
      </c>
      <c r="B5" s="195" t="s">
        <v>52</v>
      </c>
    </row>
    <row r="6" spans="1:9">
      <c r="A6" s="195" t="s">
        <v>382</v>
      </c>
      <c r="B6" s="395">
        <v>4.530031683702</v>
      </c>
    </row>
    <row r="7" spans="1:9">
      <c r="A7" s="195" t="s">
        <v>327</v>
      </c>
      <c r="B7" s="395">
        <v>-3.3142797460570002</v>
      </c>
    </row>
    <row r="8" spans="1:9">
      <c r="A8" s="195" t="s">
        <v>383</v>
      </c>
      <c r="B8" s="395">
        <v>6.7131659001089998</v>
      </c>
    </row>
    <row r="9" spans="1:9">
      <c r="A9" s="195" t="s">
        <v>534</v>
      </c>
      <c r="B9" s="395">
        <v>5.002906236037</v>
      </c>
    </row>
    <row r="10" spans="1:9">
      <c r="A10" s="195" t="s">
        <v>1541</v>
      </c>
      <c r="B10" s="395">
        <v>4.9496749956880004</v>
      </c>
    </row>
  </sheetData>
  <mergeCells count="1">
    <mergeCell ref="H1:I1"/>
  </mergeCells>
  <hyperlinks>
    <hyperlink ref="H1:I1" location="Index!A1" display="Regresar al Índice" xr:uid="{085B6D8F-8127-4675-96B4-026FC1EF8863}"/>
  </hyperlinks>
  <pageMargins left="0.7" right="0.7" top="0.75" bottom="0.75" header="0.3" footer="0.3"/>
  <pageSetup paperSize="9" orientation="portrait" horizontalDpi="300" verticalDpi="300"/>
  <drawing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277B0-1249-4B7C-9974-BBED9BE04072}">
  <sheetPr codeName="Hoja213"/>
  <dimension ref="A1:I108"/>
  <sheetViews>
    <sheetView workbookViewId="0"/>
  </sheetViews>
  <sheetFormatPr baseColWidth="10" defaultColWidth="9.140625" defaultRowHeight="14.25"/>
  <cols>
    <col min="1" max="16384" width="9.140625" style="195"/>
  </cols>
  <sheetData>
    <row r="1" spans="1:9">
      <c r="A1" s="20" t="s">
        <v>1673</v>
      </c>
      <c r="H1" s="545" t="s">
        <v>38</v>
      </c>
      <c r="I1" s="545"/>
    </row>
    <row r="2" spans="1:9">
      <c r="A2" s="195" t="s">
        <v>800</v>
      </c>
    </row>
    <row r="5" spans="1:9">
      <c r="A5" s="195" t="s">
        <v>325</v>
      </c>
      <c r="B5" s="195" t="s">
        <v>379</v>
      </c>
      <c r="C5" s="195" t="s">
        <v>52</v>
      </c>
      <c r="D5" s="195" t="s">
        <v>380</v>
      </c>
    </row>
    <row r="6" spans="1:9">
      <c r="A6" s="195" t="s">
        <v>61</v>
      </c>
      <c r="B6" s="195" t="s">
        <v>141</v>
      </c>
      <c r="C6" s="395">
        <v>-6.3031240075359998</v>
      </c>
      <c r="D6" s="395">
        <v>1.2790602223932499</v>
      </c>
    </row>
    <row r="7" spans="1:9">
      <c r="A7" s="195" t="s">
        <v>54</v>
      </c>
      <c r="B7" s="195" t="s">
        <v>142</v>
      </c>
      <c r="C7" s="395">
        <v>10.536924878265999</v>
      </c>
      <c r="D7" s="395">
        <v>1.88818331121933</v>
      </c>
    </row>
    <row r="8" spans="1:9">
      <c r="A8" s="195" t="s">
        <v>54</v>
      </c>
      <c r="B8" s="195" t="s">
        <v>143</v>
      </c>
      <c r="C8" s="395">
        <v>0.335535292712</v>
      </c>
      <c r="D8" s="395">
        <v>0.972522674388</v>
      </c>
    </row>
    <row r="9" spans="1:9">
      <c r="A9" s="195" t="s">
        <v>54</v>
      </c>
      <c r="B9" s="195" t="s">
        <v>144</v>
      </c>
      <c r="C9" s="395">
        <v>5.5320148416309998</v>
      </c>
      <c r="D9" s="395">
        <v>1.7779429678308301</v>
      </c>
    </row>
    <row r="10" spans="1:9">
      <c r="A10" s="195" t="s">
        <v>54</v>
      </c>
      <c r="B10" s="195" t="s">
        <v>145</v>
      </c>
      <c r="C10" s="395">
        <v>4.2364992797659999</v>
      </c>
      <c r="D10" s="395">
        <v>1.7839170124058299</v>
      </c>
    </row>
    <row r="11" spans="1:9">
      <c r="A11" s="195" t="s">
        <v>54</v>
      </c>
      <c r="B11" s="195" t="s">
        <v>146</v>
      </c>
      <c r="C11" s="395">
        <v>-0.23782447561600001</v>
      </c>
      <c r="D11" s="395">
        <v>1.92256642393808</v>
      </c>
    </row>
    <row r="12" spans="1:9">
      <c r="A12" s="195" t="s">
        <v>54</v>
      </c>
      <c r="B12" s="195" t="s">
        <v>147</v>
      </c>
      <c r="C12" s="395">
        <v>-11.130772933761</v>
      </c>
      <c r="D12" s="395">
        <v>0.25328011861266703</v>
      </c>
    </row>
    <row r="13" spans="1:9">
      <c r="A13" s="195" t="s">
        <v>54</v>
      </c>
      <c r="B13" s="195" t="s">
        <v>148</v>
      </c>
      <c r="C13" s="395">
        <v>-4.2002436786299997</v>
      </c>
      <c r="D13" s="395">
        <v>-0.78103491098133304</v>
      </c>
    </row>
    <row r="14" spans="1:9">
      <c r="A14" s="195" t="s">
        <v>54</v>
      </c>
      <c r="B14" s="195" t="s">
        <v>149</v>
      </c>
      <c r="C14" s="395">
        <v>-7.4554124481209998</v>
      </c>
      <c r="D14" s="395">
        <v>-2.0503871310229198</v>
      </c>
    </row>
    <row r="15" spans="1:9">
      <c r="A15" s="195" t="s">
        <v>54</v>
      </c>
      <c r="B15" s="195" t="s">
        <v>150</v>
      </c>
      <c r="C15" s="395">
        <v>2.972140490283</v>
      </c>
      <c r="D15" s="395">
        <v>-1.44539317933375</v>
      </c>
    </row>
    <row r="16" spans="1:9">
      <c r="A16" s="195" t="s">
        <v>54</v>
      </c>
      <c r="B16" s="195" t="s">
        <v>151</v>
      </c>
      <c r="C16" s="395">
        <v>-4.2084446760010001</v>
      </c>
      <c r="D16" s="395">
        <v>-1.2131875033614199</v>
      </c>
    </row>
    <row r="17" spans="1:4">
      <c r="A17" s="195" t="s">
        <v>54</v>
      </c>
      <c r="B17" s="195" t="s">
        <v>152</v>
      </c>
      <c r="C17" s="395">
        <v>0.23478291235599999</v>
      </c>
      <c r="D17" s="395">
        <v>-0.80732704372091701</v>
      </c>
    </row>
    <row r="18" spans="1:4">
      <c r="A18" s="195" t="s">
        <v>74</v>
      </c>
      <c r="B18" s="195" t="s">
        <v>141</v>
      </c>
      <c r="C18" s="395">
        <v>-10.169644871265</v>
      </c>
      <c r="D18" s="395">
        <v>-1.12953711569833</v>
      </c>
    </row>
    <row r="19" spans="1:4">
      <c r="A19" s="195" t="s">
        <v>54</v>
      </c>
      <c r="B19" s="195" t="s">
        <v>142</v>
      </c>
      <c r="C19" s="395">
        <v>-10.978746739188001</v>
      </c>
      <c r="D19" s="395">
        <v>-2.9225097504861699</v>
      </c>
    </row>
    <row r="20" spans="1:4">
      <c r="A20" s="195" t="s">
        <v>54</v>
      </c>
      <c r="B20" s="195" t="s">
        <v>143</v>
      </c>
      <c r="C20" s="395">
        <v>1.1813243216280001</v>
      </c>
      <c r="D20" s="395">
        <v>-2.8520273314098299</v>
      </c>
    </row>
    <row r="21" spans="1:4">
      <c r="A21" s="195" t="s">
        <v>54</v>
      </c>
      <c r="B21" s="195" t="s">
        <v>144</v>
      </c>
      <c r="C21" s="395">
        <v>-0.93277048156200004</v>
      </c>
      <c r="D21" s="395">
        <v>-3.3907594416759199</v>
      </c>
    </row>
    <row r="22" spans="1:4">
      <c r="A22" s="195" t="s">
        <v>54</v>
      </c>
      <c r="B22" s="195" t="s">
        <v>145</v>
      </c>
      <c r="C22" s="395">
        <v>1.278163899008</v>
      </c>
      <c r="D22" s="395">
        <v>-3.6372873900724199</v>
      </c>
    </row>
    <row r="23" spans="1:4">
      <c r="A23" s="195" t="s">
        <v>54</v>
      </c>
      <c r="B23" s="195" t="s">
        <v>146</v>
      </c>
      <c r="C23" s="395">
        <v>7.2427113030279999</v>
      </c>
      <c r="D23" s="395">
        <v>-3.0139094085187499</v>
      </c>
    </row>
    <row r="24" spans="1:4">
      <c r="A24" s="195" t="s">
        <v>54</v>
      </c>
      <c r="B24" s="195" t="s">
        <v>147</v>
      </c>
      <c r="C24" s="395">
        <v>-4.3920783043469998</v>
      </c>
      <c r="D24" s="395">
        <v>-2.4523515227342498</v>
      </c>
    </row>
    <row r="25" spans="1:4">
      <c r="A25" s="195" t="s">
        <v>54</v>
      </c>
      <c r="B25" s="195" t="s">
        <v>148</v>
      </c>
      <c r="C25" s="395">
        <v>-3.5339850095740002</v>
      </c>
      <c r="D25" s="395">
        <v>-2.3968299669795798</v>
      </c>
    </row>
    <row r="26" spans="1:4">
      <c r="A26" s="195" t="s">
        <v>54</v>
      </c>
      <c r="B26" s="195" t="s">
        <v>149</v>
      </c>
      <c r="C26" s="395">
        <v>-7.5068402605279996</v>
      </c>
      <c r="D26" s="395">
        <v>-2.4011156180134998</v>
      </c>
    </row>
    <row r="27" spans="1:4">
      <c r="A27" s="195" t="s">
        <v>54</v>
      </c>
      <c r="B27" s="195" t="s">
        <v>150</v>
      </c>
      <c r="C27" s="395">
        <v>-2.2537165278970002</v>
      </c>
      <c r="D27" s="395">
        <v>-2.8366037028618298</v>
      </c>
    </row>
    <row r="28" spans="1:4">
      <c r="A28" s="195" t="s">
        <v>54</v>
      </c>
      <c r="B28" s="195" t="s">
        <v>151</v>
      </c>
      <c r="C28" s="395">
        <v>-5.0358346837339996</v>
      </c>
      <c r="D28" s="395">
        <v>-2.9055528701729201</v>
      </c>
    </row>
    <row r="29" spans="1:4">
      <c r="A29" s="195" t="s">
        <v>54</v>
      </c>
      <c r="B29" s="195" t="s">
        <v>152</v>
      </c>
      <c r="C29" s="395">
        <v>-1.94793793947</v>
      </c>
      <c r="D29" s="395">
        <v>-3.0874462744917501</v>
      </c>
    </row>
    <row r="30" spans="1:4">
      <c r="A30" s="195" t="s">
        <v>75</v>
      </c>
      <c r="B30" s="195" t="s">
        <v>141</v>
      </c>
      <c r="C30" s="395">
        <v>3.108054013047</v>
      </c>
      <c r="D30" s="395">
        <v>-1.9809713674657501</v>
      </c>
    </row>
    <row r="31" spans="1:4">
      <c r="A31" s="195" t="s">
        <v>54</v>
      </c>
      <c r="B31" s="195" t="s">
        <v>142</v>
      </c>
      <c r="C31" s="395">
        <v>-8.6237219345130001</v>
      </c>
      <c r="D31" s="395">
        <v>-1.7847193004095001</v>
      </c>
    </row>
    <row r="32" spans="1:4">
      <c r="A32" s="195" t="s">
        <v>54</v>
      </c>
      <c r="B32" s="195" t="s">
        <v>143</v>
      </c>
      <c r="C32" s="395">
        <v>-8.6211029205810004</v>
      </c>
      <c r="D32" s="395">
        <v>-2.6015882372602501</v>
      </c>
    </row>
    <row r="33" spans="1:4">
      <c r="A33" s="195" t="s">
        <v>54</v>
      </c>
      <c r="B33" s="195" t="s">
        <v>144</v>
      </c>
      <c r="C33" s="395">
        <v>-1.61879001609</v>
      </c>
      <c r="D33" s="395">
        <v>-2.6587565318042499</v>
      </c>
    </row>
    <row r="34" spans="1:4">
      <c r="A34" s="195" t="s">
        <v>54</v>
      </c>
      <c r="B34" s="195" t="s">
        <v>145</v>
      </c>
      <c r="C34" s="395">
        <v>2.0026139617649998</v>
      </c>
      <c r="D34" s="395">
        <v>-2.5983856932411702</v>
      </c>
    </row>
    <row r="35" spans="1:4">
      <c r="A35" s="195" t="s">
        <v>54</v>
      </c>
      <c r="B35" s="195" t="s">
        <v>146</v>
      </c>
      <c r="C35" s="395">
        <v>7.7190113839669996</v>
      </c>
      <c r="D35" s="395">
        <v>-2.5586940198295798</v>
      </c>
    </row>
    <row r="36" spans="1:4">
      <c r="A36" s="195" t="s">
        <v>54</v>
      </c>
      <c r="B36" s="195" t="s">
        <v>147</v>
      </c>
      <c r="C36" s="395">
        <v>25.742018162108</v>
      </c>
      <c r="D36" s="395">
        <v>-4.7519314291666698E-2</v>
      </c>
    </row>
    <row r="37" spans="1:4">
      <c r="A37" s="195" t="s">
        <v>54</v>
      </c>
      <c r="B37" s="195" t="s">
        <v>148</v>
      </c>
      <c r="C37" s="395">
        <v>26.008879614674001</v>
      </c>
      <c r="D37" s="395">
        <v>2.4143860710623302</v>
      </c>
    </row>
    <row r="38" spans="1:4">
      <c r="A38" s="195" t="s">
        <v>54</v>
      </c>
      <c r="B38" s="195" t="s">
        <v>149</v>
      </c>
      <c r="C38" s="395">
        <v>62.385591551235997</v>
      </c>
      <c r="D38" s="395">
        <v>8.2387553887093308</v>
      </c>
    </row>
    <row r="39" spans="1:4">
      <c r="A39" s="195" t="s">
        <v>54</v>
      </c>
      <c r="B39" s="195" t="s">
        <v>150</v>
      </c>
      <c r="C39" s="395">
        <v>2.658574541758</v>
      </c>
      <c r="D39" s="395">
        <v>8.6481129778472496</v>
      </c>
    </row>
    <row r="40" spans="1:4">
      <c r="A40" s="195" t="s">
        <v>54</v>
      </c>
      <c r="B40" s="195" t="s">
        <v>151</v>
      </c>
      <c r="C40" s="395">
        <v>7.7226213882290002</v>
      </c>
      <c r="D40" s="395">
        <v>9.7113176505108303</v>
      </c>
    </row>
    <row r="41" spans="1:4">
      <c r="A41" s="195" t="s">
        <v>54</v>
      </c>
      <c r="B41" s="195" t="s">
        <v>152</v>
      </c>
      <c r="C41" s="395">
        <v>7.421670792834</v>
      </c>
      <c r="D41" s="395">
        <v>10.4921183782028</v>
      </c>
    </row>
    <row r="42" spans="1:4">
      <c r="A42" s="195" t="s">
        <v>76</v>
      </c>
      <c r="B42" s="195" t="s">
        <v>141</v>
      </c>
      <c r="C42" s="395">
        <v>20.935891670404001</v>
      </c>
      <c r="D42" s="395">
        <v>11.977771516315901</v>
      </c>
    </row>
    <row r="43" spans="1:4">
      <c r="A43" s="195" t="s">
        <v>54</v>
      </c>
      <c r="B43" s="195" t="s">
        <v>142</v>
      </c>
      <c r="C43" s="395">
        <v>22.650114151156998</v>
      </c>
      <c r="D43" s="395">
        <v>14.583924523455099</v>
      </c>
    </row>
    <row r="44" spans="1:4">
      <c r="A44" s="195" t="s">
        <v>54</v>
      </c>
      <c r="B44" s="195" t="s">
        <v>143</v>
      </c>
      <c r="C44" s="395">
        <v>14.646774712131</v>
      </c>
      <c r="D44" s="395">
        <v>16.522914326181098</v>
      </c>
    </row>
    <row r="45" spans="1:4">
      <c r="A45" s="195" t="s">
        <v>54</v>
      </c>
      <c r="B45" s="195" t="s">
        <v>144</v>
      </c>
      <c r="C45" s="395">
        <v>10.687398032755</v>
      </c>
      <c r="D45" s="395">
        <v>17.548429996918198</v>
      </c>
    </row>
    <row r="46" spans="1:4">
      <c r="A46" s="195" t="s">
        <v>54</v>
      </c>
      <c r="B46" s="195" t="s">
        <v>145</v>
      </c>
      <c r="C46" s="395">
        <v>6.13912097548</v>
      </c>
      <c r="D46" s="395">
        <v>17.8931389147277</v>
      </c>
    </row>
    <row r="47" spans="1:4">
      <c r="A47" s="195" t="s">
        <v>54</v>
      </c>
      <c r="B47" s="195" t="s">
        <v>146</v>
      </c>
      <c r="C47" s="395">
        <v>1.5095215802049999</v>
      </c>
      <c r="D47" s="395">
        <v>17.375681431080899</v>
      </c>
    </row>
    <row r="48" spans="1:4">
      <c r="A48" s="195" t="s">
        <v>54</v>
      </c>
      <c r="B48" s="195" t="s">
        <v>147</v>
      </c>
      <c r="C48" s="395">
        <v>-16.518887937432002</v>
      </c>
      <c r="D48" s="395">
        <v>13.853939256119199</v>
      </c>
    </row>
    <row r="49" spans="1:4">
      <c r="A49" s="195" t="s">
        <v>54</v>
      </c>
      <c r="B49" s="195" t="s">
        <v>148</v>
      </c>
      <c r="C49" s="395">
        <v>-13.802309392009001</v>
      </c>
      <c r="D49" s="395">
        <v>10.536340172229</v>
      </c>
    </row>
    <row r="50" spans="1:4">
      <c r="A50" s="195" t="s">
        <v>54</v>
      </c>
      <c r="B50" s="195" t="s">
        <v>149</v>
      </c>
      <c r="C50" s="395">
        <v>-21.940531212256001</v>
      </c>
      <c r="D50" s="395">
        <v>3.5091632752713302</v>
      </c>
    </row>
    <row r="51" spans="1:4">
      <c r="A51" s="195" t="s">
        <v>54</v>
      </c>
      <c r="B51" s="195" t="s">
        <v>150</v>
      </c>
      <c r="C51" s="395">
        <v>2.8164636129409999</v>
      </c>
      <c r="D51" s="395">
        <v>3.5223206978699202</v>
      </c>
    </row>
    <row r="52" spans="1:4">
      <c r="A52" s="195" t="s">
        <v>54</v>
      </c>
      <c r="B52" s="195" t="s">
        <v>151</v>
      </c>
      <c r="C52" s="395">
        <v>14.402697026630999</v>
      </c>
      <c r="D52" s="395">
        <v>4.07899366773675</v>
      </c>
    </row>
    <row r="53" spans="1:4">
      <c r="A53" s="195" t="s">
        <v>54</v>
      </c>
      <c r="B53" s="195" t="s">
        <v>152</v>
      </c>
      <c r="C53" s="395">
        <v>2.1285350956090001</v>
      </c>
      <c r="D53" s="395">
        <v>3.63789902630133</v>
      </c>
    </row>
    <row r="54" spans="1:4">
      <c r="A54" s="195" t="s">
        <v>77</v>
      </c>
      <c r="B54" s="195" t="s">
        <v>141</v>
      </c>
      <c r="C54" s="395">
        <v>4.232033352527</v>
      </c>
      <c r="D54" s="395">
        <v>2.24591083314492</v>
      </c>
    </row>
    <row r="55" spans="1:4">
      <c r="A55" s="195" t="s">
        <v>54</v>
      </c>
      <c r="B55" s="195" t="s">
        <v>142</v>
      </c>
      <c r="C55" s="395">
        <v>5.209521253928</v>
      </c>
      <c r="D55" s="395">
        <v>0.79252809170916605</v>
      </c>
    </row>
    <row r="56" spans="1:4">
      <c r="A56" s="195" t="s">
        <v>54</v>
      </c>
      <c r="B56" s="195" t="s">
        <v>143</v>
      </c>
      <c r="C56" s="395">
        <v>9.2212899967700004</v>
      </c>
      <c r="D56" s="395">
        <v>0.34040436542908298</v>
      </c>
    </row>
    <row r="57" spans="1:4">
      <c r="A57" s="195" t="s">
        <v>54</v>
      </c>
      <c r="B57" s="195" t="s">
        <v>144</v>
      </c>
      <c r="C57" s="395">
        <v>-7.5089944219460003</v>
      </c>
      <c r="D57" s="395">
        <v>-1.17596167246267</v>
      </c>
    </row>
    <row r="58" spans="1:4">
      <c r="A58" s="195" t="s">
        <v>54</v>
      </c>
      <c r="B58" s="195" t="s">
        <v>145</v>
      </c>
      <c r="C58" s="395">
        <v>-5.876822917458</v>
      </c>
      <c r="D58" s="395">
        <v>-2.1772903302075002</v>
      </c>
    </row>
    <row r="59" spans="1:4">
      <c r="A59" s="195" t="s">
        <v>54</v>
      </c>
      <c r="B59" s="195" t="s">
        <v>146</v>
      </c>
      <c r="C59" s="395">
        <v>-1.0391335490069999</v>
      </c>
      <c r="D59" s="395">
        <v>-2.3896782576418301</v>
      </c>
    </row>
    <row r="60" spans="1:4">
      <c r="A60" s="195" t="s">
        <v>54</v>
      </c>
      <c r="B60" s="195" t="s">
        <v>147</v>
      </c>
      <c r="C60" s="395">
        <v>4.8075293631899996</v>
      </c>
      <c r="D60" s="395">
        <v>-0.61247681592333403</v>
      </c>
    </row>
    <row r="61" spans="1:4">
      <c r="A61" s="195" t="s">
        <v>54</v>
      </c>
      <c r="B61" s="195" t="s">
        <v>148</v>
      </c>
      <c r="C61" s="395">
        <v>4.4405416801250004</v>
      </c>
      <c r="D61" s="395">
        <v>0.90776077342116701</v>
      </c>
    </row>
    <row r="62" spans="1:4">
      <c r="A62" s="195" t="s">
        <v>54</v>
      </c>
      <c r="B62" s="195" t="s">
        <v>149</v>
      </c>
      <c r="C62" s="395">
        <v>11.215720672261</v>
      </c>
      <c r="D62" s="395">
        <v>3.6707817637975801</v>
      </c>
    </row>
    <row r="63" spans="1:4">
      <c r="A63" s="195" t="s">
        <v>54</v>
      </c>
      <c r="B63" s="195" t="s">
        <v>150</v>
      </c>
      <c r="C63" s="395">
        <v>1.394386160339</v>
      </c>
      <c r="D63" s="395">
        <v>3.55227530941408</v>
      </c>
    </row>
    <row r="64" spans="1:4">
      <c r="A64" s="195" t="s">
        <v>54</v>
      </c>
      <c r="B64" s="195" t="s">
        <v>151</v>
      </c>
      <c r="C64" s="395">
        <v>-1.624495284944</v>
      </c>
      <c r="D64" s="395">
        <v>2.2166759501161701</v>
      </c>
    </row>
    <row r="65" spans="1:4">
      <c r="A65" s="195" t="s">
        <v>54</v>
      </c>
      <c r="B65" s="195" t="s">
        <v>152</v>
      </c>
      <c r="C65" s="395">
        <v>11.328371245444</v>
      </c>
      <c r="D65" s="395">
        <v>2.9833289626024202</v>
      </c>
    </row>
    <row r="66" spans="1:4">
      <c r="A66" s="195" t="s">
        <v>78</v>
      </c>
      <c r="B66" s="195" t="s">
        <v>141</v>
      </c>
      <c r="C66" s="395">
        <v>1.359588002073</v>
      </c>
      <c r="D66" s="395">
        <v>2.7439585167312499</v>
      </c>
    </row>
    <row r="67" spans="1:4">
      <c r="A67" s="195" t="s">
        <v>54</v>
      </c>
      <c r="B67" s="195" t="s">
        <v>142</v>
      </c>
      <c r="C67" s="395">
        <v>-5.0284177179359997</v>
      </c>
      <c r="D67" s="395">
        <v>1.89079693574258</v>
      </c>
    </row>
    <row r="68" spans="1:4">
      <c r="A68" s="195" t="s">
        <v>54</v>
      </c>
      <c r="B68" s="195" t="s">
        <v>143</v>
      </c>
      <c r="C68" s="395">
        <v>-7.8532755670569996</v>
      </c>
      <c r="D68" s="395">
        <v>0.46791647209033299</v>
      </c>
    </row>
    <row r="69" spans="1:4">
      <c r="A69" s="195" t="s">
        <v>54</v>
      </c>
      <c r="B69" s="195" t="s">
        <v>144</v>
      </c>
      <c r="C69" s="395">
        <v>-2.8578505914710002</v>
      </c>
      <c r="D69" s="395">
        <v>0.85551179129658295</v>
      </c>
    </row>
    <row r="70" spans="1:4">
      <c r="A70" s="195" t="s">
        <v>54</v>
      </c>
      <c r="B70" s="195" t="s">
        <v>145</v>
      </c>
      <c r="C70" s="395">
        <v>-4.5130276364690003</v>
      </c>
      <c r="D70" s="395">
        <v>0.96916139804566703</v>
      </c>
    </row>
    <row r="71" spans="1:4">
      <c r="A71" s="195" t="s">
        <v>54</v>
      </c>
      <c r="B71" s="195" t="s">
        <v>146</v>
      </c>
      <c r="C71" s="395">
        <v>-15.596591676644</v>
      </c>
      <c r="D71" s="395">
        <v>-0.24396011259075001</v>
      </c>
    </row>
    <row r="72" spans="1:4">
      <c r="A72" s="195" t="s">
        <v>54</v>
      </c>
      <c r="B72" s="195" t="s">
        <v>147</v>
      </c>
      <c r="C72" s="395">
        <v>1.1893474503529999</v>
      </c>
      <c r="D72" s="395">
        <v>-0.54547527199383306</v>
      </c>
    </row>
    <row r="73" spans="1:4">
      <c r="A73" s="195" t="s">
        <v>54</v>
      </c>
      <c r="B73" s="195" t="s">
        <v>148</v>
      </c>
      <c r="C73" s="395">
        <v>-2.554190986784</v>
      </c>
      <c r="D73" s="395">
        <v>-1.1283696609029199</v>
      </c>
    </row>
    <row r="74" spans="1:4">
      <c r="A74" s="195" t="s">
        <v>54</v>
      </c>
      <c r="B74" s="195" t="s">
        <v>149</v>
      </c>
      <c r="C74" s="395">
        <v>-14.405528157189</v>
      </c>
      <c r="D74" s="395">
        <v>-3.2634737300237502</v>
      </c>
    </row>
    <row r="75" spans="1:4">
      <c r="A75" s="195" t="s">
        <v>54</v>
      </c>
      <c r="B75" s="195" t="s">
        <v>150</v>
      </c>
      <c r="C75" s="395">
        <v>1.5920582536479999</v>
      </c>
      <c r="D75" s="395">
        <v>-3.2470010555813298</v>
      </c>
    </row>
    <row r="76" spans="1:4">
      <c r="A76" s="195" t="s">
        <v>54</v>
      </c>
      <c r="B76" s="195" t="s">
        <v>151</v>
      </c>
      <c r="C76" s="395">
        <v>-11.206274580505999</v>
      </c>
      <c r="D76" s="395">
        <v>-4.0454826635448304</v>
      </c>
    </row>
    <row r="77" spans="1:4">
      <c r="A77" s="195" t="s">
        <v>54</v>
      </c>
      <c r="B77" s="195" t="s">
        <v>152</v>
      </c>
      <c r="C77" s="395">
        <v>0.38545486270599999</v>
      </c>
      <c r="D77" s="395">
        <v>-4.9573923621063303</v>
      </c>
    </row>
    <row r="78" spans="1:4">
      <c r="A78" s="195" t="s">
        <v>79</v>
      </c>
      <c r="B78" s="195" t="s">
        <v>141</v>
      </c>
      <c r="C78" s="395">
        <v>9.1331270060289995</v>
      </c>
      <c r="D78" s="395">
        <v>-4.3095974451099996</v>
      </c>
    </row>
    <row r="79" spans="1:4">
      <c r="A79" s="195" t="s">
        <v>54</v>
      </c>
      <c r="B79" s="195" t="s">
        <v>142</v>
      </c>
      <c r="C79" s="395">
        <v>10.366735787143</v>
      </c>
      <c r="D79" s="395">
        <v>-3.02666798635342</v>
      </c>
    </row>
    <row r="80" spans="1:4">
      <c r="A80" s="195" t="s">
        <v>54</v>
      </c>
      <c r="B80" s="195" t="s">
        <v>143</v>
      </c>
      <c r="C80" s="395">
        <v>1.615866083819</v>
      </c>
      <c r="D80" s="395">
        <v>-2.2375728487804198</v>
      </c>
    </row>
    <row r="81" spans="1:4">
      <c r="A81" s="195" t="s">
        <v>54</v>
      </c>
      <c r="B81" s="195" t="s">
        <v>144</v>
      </c>
      <c r="C81" s="395">
        <v>3.8466462337260001</v>
      </c>
      <c r="D81" s="395">
        <v>-1.678864780014</v>
      </c>
    </row>
    <row r="82" spans="1:4">
      <c r="A82" s="195" t="s">
        <v>54</v>
      </c>
      <c r="B82" s="195" t="s">
        <v>145</v>
      </c>
      <c r="C82" s="395">
        <v>-11.986095044412</v>
      </c>
      <c r="D82" s="395">
        <v>-2.3016203973425799</v>
      </c>
    </row>
    <row r="83" spans="1:4">
      <c r="A83" s="195" t="s">
        <v>54</v>
      </c>
      <c r="B83" s="195" t="s">
        <v>146</v>
      </c>
      <c r="C83" s="395">
        <v>-4.1644252142309997</v>
      </c>
      <c r="D83" s="395">
        <v>-1.34893985880817</v>
      </c>
    </row>
    <row r="84" spans="1:4">
      <c r="A84" s="195" t="s">
        <v>54</v>
      </c>
      <c r="B84" s="195" t="s">
        <v>147</v>
      </c>
      <c r="C84" s="395">
        <v>-7.3928629394209997</v>
      </c>
      <c r="D84" s="395">
        <v>-2.0641240579560001</v>
      </c>
    </row>
    <row r="85" spans="1:4">
      <c r="A85" s="195" t="s">
        <v>54</v>
      </c>
      <c r="B85" s="195" t="s">
        <v>148</v>
      </c>
      <c r="C85" s="395">
        <v>-6.3404049215349998</v>
      </c>
      <c r="D85" s="395">
        <v>-2.3796418858519202</v>
      </c>
    </row>
    <row r="86" spans="1:4">
      <c r="A86" s="195" t="s">
        <v>54</v>
      </c>
      <c r="B86" s="195" t="s">
        <v>149</v>
      </c>
      <c r="C86" s="395">
        <v>-13.786104752909999</v>
      </c>
      <c r="D86" s="395">
        <v>-2.3280232688286699</v>
      </c>
    </row>
    <row r="87" spans="1:4">
      <c r="A87" s="195" t="s">
        <v>54</v>
      </c>
      <c r="B87" s="195" t="s">
        <v>150</v>
      </c>
      <c r="C87" s="395">
        <v>-15.657874454444</v>
      </c>
      <c r="D87" s="395">
        <v>-3.7655176611696701</v>
      </c>
    </row>
    <row r="88" spans="1:4">
      <c r="A88" s="195" t="s">
        <v>54</v>
      </c>
      <c r="B88" s="195" t="s">
        <v>151</v>
      </c>
      <c r="C88" s="395">
        <v>-8.1059415823870005</v>
      </c>
      <c r="D88" s="395">
        <v>-3.5071565779930798</v>
      </c>
    </row>
    <row r="89" spans="1:4">
      <c r="A89" s="195" t="s">
        <v>54</v>
      </c>
      <c r="B89" s="195" t="s">
        <v>152</v>
      </c>
      <c r="C89" s="395">
        <v>-19.222346341767</v>
      </c>
      <c r="D89" s="395">
        <v>-5.1411400116991697</v>
      </c>
    </row>
    <row r="90" spans="1:4">
      <c r="A90" s="195" t="s">
        <v>80</v>
      </c>
      <c r="B90" s="195" t="s">
        <v>141</v>
      </c>
      <c r="C90" s="395">
        <v>-20.194703385596</v>
      </c>
      <c r="D90" s="395">
        <v>-7.5851258776679202</v>
      </c>
    </row>
    <row r="91" spans="1:4">
      <c r="A91" s="195" t="s">
        <v>54</v>
      </c>
      <c r="B91" s="195" t="s">
        <v>142</v>
      </c>
      <c r="C91" s="395">
        <v>-20.745023315752999</v>
      </c>
      <c r="D91" s="395">
        <v>-10.177772469575901</v>
      </c>
    </row>
    <row r="92" spans="1:4">
      <c r="A92" s="195" t="s">
        <v>54</v>
      </c>
      <c r="B92" s="195" t="s">
        <v>143</v>
      </c>
      <c r="C92" s="395">
        <v>-4.6001883012610003</v>
      </c>
      <c r="D92" s="395">
        <v>-10.695777001665901</v>
      </c>
    </row>
    <row r="93" spans="1:4">
      <c r="A93" s="195" t="s">
        <v>54</v>
      </c>
      <c r="B93" s="195" t="s">
        <v>144</v>
      </c>
      <c r="C93" s="395">
        <v>-33.305249244529001</v>
      </c>
      <c r="D93" s="395">
        <v>-13.7917682915205</v>
      </c>
    </row>
    <row r="94" spans="1:4">
      <c r="A94" s="195" t="s">
        <v>54</v>
      </c>
      <c r="B94" s="195" t="s">
        <v>145</v>
      </c>
      <c r="C94" s="395">
        <v>-13.438219696434</v>
      </c>
      <c r="D94" s="395">
        <v>-13.912778679189</v>
      </c>
    </row>
    <row r="95" spans="1:4">
      <c r="A95" s="195" t="s">
        <v>54</v>
      </c>
      <c r="B95" s="195" t="s">
        <v>146</v>
      </c>
      <c r="C95" s="395">
        <v>-0.59331036085</v>
      </c>
      <c r="D95" s="395">
        <v>-13.615185774740601</v>
      </c>
    </row>
    <row r="96" spans="1:4">
      <c r="A96" s="195" t="s">
        <v>54</v>
      </c>
      <c r="B96" s="195" t="s">
        <v>147</v>
      </c>
      <c r="C96" s="395">
        <v>-19.969312335119</v>
      </c>
      <c r="D96" s="395">
        <v>-14.663223224382101</v>
      </c>
    </row>
    <row r="97" spans="1:4">
      <c r="A97" s="195" t="s">
        <v>54</v>
      </c>
      <c r="B97" s="195" t="s">
        <v>148</v>
      </c>
      <c r="C97" s="395">
        <v>-14.436504227456</v>
      </c>
      <c r="D97" s="395">
        <v>-15.3378981665422</v>
      </c>
    </row>
    <row r="98" spans="1:4">
      <c r="A98" s="195" t="s">
        <v>54</v>
      </c>
      <c r="B98" s="195" t="s">
        <v>149</v>
      </c>
      <c r="C98" s="395">
        <v>-7.8414003749240004</v>
      </c>
      <c r="D98" s="395">
        <v>-14.842506135043299</v>
      </c>
    </row>
    <row r="99" spans="1:4">
      <c r="A99" s="195" t="s">
        <v>54</v>
      </c>
      <c r="B99" s="195" t="s">
        <v>150</v>
      </c>
      <c r="C99" s="395">
        <v>-6.9249327695289997</v>
      </c>
      <c r="D99" s="395">
        <v>-14.1147609946338</v>
      </c>
    </row>
    <row r="100" spans="1:4">
      <c r="A100" s="195" t="s">
        <v>54</v>
      </c>
      <c r="B100" s="195" t="s">
        <v>151</v>
      </c>
      <c r="C100" s="395">
        <v>0.21262708700499999</v>
      </c>
      <c r="D100" s="395">
        <v>-13.421546938851099</v>
      </c>
    </row>
    <row r="101" spans="1:4">
      <c r="A101" s="195" t="s">
        <v>54</v>
      </c>
      <c r="B101" s="195" t="s">
        <v>152</v>
      </c>
      <c r="C101" s="395">
        <v>-2.352209158815</v>
      </c>
      <c r="D101" s="395">
        <v>-12.015702173605099</v>
      </c>
    </row>
    <row r="102" spans="1:4">
      <c r="A102" s="195" t="s">
        <v>560</v>
      </c>
      <c r="B102" s="195" t="s">
        <v>141</v>
      </c>
      <c r="C102" s="395">
        <v>5.1198881502590003</v>
      </c>
      <c r="D102" s="395">
        <v>-9.9061528789505005</v>
      </c>
    </row>
    <row r="103" spans="1:4">
      <c r="A103" s="195" t="s">
        <v>54</v>
      </c>
      <c r="B103" s="195" t="s">
        <v>142</v>
      </c>
      <c r="C103" s="395">
        <v>6.1290728929279998</v>
      </c>
      <c r="D103" s="395">
        <v>-7.6666448615604201</v>
      </c>
    </row>
    <row r="104" spans="1:4">
      <c r="A104" s="195" t="s">
        <v>54</v>
      </c>
      <c r="B104" s="195" t="s">
        <v>143</v>
      </c>
      <c r="C104" s="395">
        <v>1.9516779932870001</v>
      </c>
      <c r="D104" s="395">
        <v>-7.1206560036814199</v>
      </c>
    </row>
    <row r="105" spans="1:4">
      <c r="A105" s="195" t="s">
        <v>54</v>
      </c>
      <c r="B105" s="195" t="s">
        <v>144</v>
      </c>
      <c r="C105" s="395">
        <v>33.882699313842998</v>
      </c>
      <c r="D105" s="395">
        <v>-1.52166029048375</v>
      </c>
    </row>
    <row r="106" spans="1:4">
      <c r="A106" s="195" t="s">
        <v>54</v>
      </c>
      <c r="B106" s="195" t="s">
        <v>145</v>
      </c>
      <c r="C106" s="395">
        <v>11.543336589525</v>
      </c>
      <c r="D106" s="395">
        <v>0.5601360666795</v>
      </c>
    </row>
    <row r="107" spans="1:4">
      <c r="A107" s="195" t="s">
        <v>54</v>
      </c>
      <c r="B107" s="195" t="s">
        <v>146</v>
      </c>
      <c r="C107" s="395">
        <v>-11.775366541863001</v>
      </c>
      <c r="D107" s="395">
        <v>-0.37170194840491699</v>
      </c>
    </row>
    <row r="108" spans="1:4">
      <c r="A108" s="195" t="s">
        <v>54</v>
      </c>
      <c r="B108" s="195" t="s">
        <v>147</v>
      </c>
      <c r="C108" s="395">
        <v>-3.3142797460570002</v>
      </c>
      <c r="D108" s="395">
        <v>1.0162174340169201</v>
      </c>
    </row>
  </sheetData>
  <mergeCells count="1">
    <mergeCell ref="H1:I1"/>
  </mergeCells>
  <hyperlinks>
    <hyperlink ref="H1:I1" location="Index!A1" display="Regresar al Índice" xr:uid="{8B1DCCE4-1116-4A0D-9ABF-F2284767F623}"/>
  </hyperlinks>
  <pageMargins left="0.7" right="0.7" top="0.75" bottom="0.75" header="0.3" footer="0.3"/>
  <pageSetup paperSize="9" orientation="portrait" horizontalDpi="300" verticalDpi="300"/>
  <drawing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41119-9BF0-4C50-80E1-9B548C493A39}">
  <sheetPr codeName="Hoja214"/>
  <dimension ref="A1:I38"/>
  <sheetViews>
    <sheetView workbookViewId="0"/>
  </sheetViews>
  <sheetFormatPr baseColWidth="10" defaultColWidth="9.140625" defaultRowHeight="14.25"/>
  <cols>
    <col min="1" max="16384" width="9.140625" style="195"/>
  </cols>
  <sheetData>
    <row r="1" spans="1:9">
      <c r="A1" s="20" t="s">
        <v>1674</v>
      </c>
      <c r="H1" s="545" t="s">
        <v>38</v>
      </c>
      <c r="I1" s="545"/>
    </row>
    <row r="2" spans="1:9">
      <c r="A2" s="195" t="s">
        <v>800</v>
      </c>
    </row>
    <row r="5" spans="1:9">
      <c r="A5" s="195" t="s">
        <v>2</v>
      </c>
      <c r="B5" s="195" t="s">
        <v>52</v>
      </c>
    </row>
    <row r="6" spans="1:9">
      <c r="A6" s="195" t="s">
        <v>3</v>
      </c>
      <c r="B6" s="395">
        <v>-17.564622428922</v>
      </c>
    </row>
    <row r="7" spans="1:9">
      <c r="A7" s="195" t="s">
        <v>31</v>
      </c>
      <c r="B7" s="395">
        <v>-17.182974172449001</v>
      </c>
    </row>
    <row r="8" spans="1:9">
      <c r="A8" s="195" t="s">
        <v>8</v>
      </c>
      <c r="B8" s="395">
        <v>-13.701257313087</v>
      </c>
    </row>
    <row r="9" spans="1:9">
      <c r="A9" s="195" t="s">
        <v>5</v>
      </c>
      <c r="B9" s="395">
        <v>-13.619579870842999</v>
      </c>
    </row>
    <row r="10" spans="1:9">
      <c r="A10" s="195" t="s">
        <v>23</v>
      </c>
      <c r="B10" s="395">
        <v>-10.152835069849999</v>
      </c>
    </row>
    <row r="11" spans="1:9">
      <c r="A11" s="195" t="s">
        <v>17</v>
      </c>
      <c r="B11" s="395">
        <v>-8.1531523083199993</v>
      </c>
    </row>
    <row r="12" spans="1:9">
      <c r="A12" s="195" t="s">
        <v>0</v>
      </c>
      <c r="B12" s="395">
        <v>-3.3142797460570002</v>
      </c>
    </row>
    <row r="13" spans="1:9">
      <c r="A13" s="195" t="s">
        <v>27</v>
      </c>
      <c r="B13" s="395">
        <v>-7.9854307120000006E-3</v>
      </c>
    </row>
    <row r="14" spans="1:9">
      <c r="A14" s="195" t="s">
        <v>25</v>
      </c>
      <c r="B14" s="395">
        <v>2.5672345295730001</v>
      </c>
    </row>
    <row r="15" spans="1:9">
      <c r="A15" s="195" t="s">
        <v>15</v>
      </c>
      <c r="B15" s="395">
        <v>3.6509477017909999</v>
      </c>
    </row>
    <row r="16" spans="1:9">
      <c r="A16" s="195" t="s">
        <v>29</v>
      </c>
      <c r="B16" s="395">
        <v>5.9549813988459999</v>
      </c>
    </row>
    <row r="17" spans="1:2">
      <c r="A17" s="195" t="s">
        <v>18</v>
      </c>
      <c r="B17" s="395">
        <v>6.3954370217880001</v>
      </c>
    </row>
    <row r="18" spans="1:2">
      <c r="A18" s="195" t="s">
        <v>10</v>
      </c>
      <c r="B18" s="395">
        <v>6.5190921982949996</v>
      </c>
    </row>
    <row r="19" spans="1:2">
      <c r="A19" s="195" t="s">
        <v>20</v>
      </c>
      <c r="B19" s="395">
        <v>7.5782874333799999</v>
      </c>
    </row>
    <row r="20" spans="1:2">
      <c r="A20" s="195" t="s">
        <v>11</v>
      </c>
      <c r="B20" s="395">
        <v>10.721601931218</v>
      </c>
    </row>
    <row r="21" spans="1:2">
      <c r="A21" s="195" t="s">
        <v>16</v>
      </c>
      <c r="B21" s="395">
        <v>11.306014486114</v>
      </c>
    </row>
    <row r="22" spans="1:2">
      <c r="A22" s="195" t="s">
        <v>1</v>
      </c>
      <c r="B22" s="395">
        <v>14.97986187091</v>
      </c>
    </row>
    <row r="23" spans="1:2">
      <c r="A23" s="195" t="s">
        <v>30</v>
      </c>
      <c r="B23" s="395">
        <v>16.655199549868001</v>
      </c>
    </row>
    <row r="24" spans="1:2">
      <c r="A24" s="195" t="s">
        <v>12</v>
      </c>
      <c r="B24" s="395">
        <v>18.890064925855</v>
      </c>
    </row>
    <row r="25" spans="1:2">
      <c r="A25" s="195" t="s">
        <v>26</v>
      </c>
      <c r="B25" s="395">
        <v>21.049148017566999</v>
      </c>
    </row>
    <row r="26" spans="1:2">
      <c r="A26" s="195" t="s">
        <v>14</v>
      </c>
      <c r="B26" s="395">
        <v>21.375221409720002</v>
      </c>
    </row>
    <row r="27" spans="1:2">
      <c r="A27" s="195" t="s">
        <v>24</v>
      </c>
      <c r="B27" s="395">
        <v>22.537521586362001</v>
      </c>
    </row>
    <row r="28" spans="1:2">
      <c r="A28" s="195" t="s">
        <v>22</v>
      </c>
      <c r="B28" s="395">
        <v>24.015190577645001</v>
      </c>
    </row>
    <row r="29" spans="1:2">
      <c r="A29" s="195" t="s">
        <v>9</v>
      </c>
      <c r="B29" s="395">
        <v>24.393175056183999</v>
      </c>
    </row>
    <row r="30" spans="1:2">
      <c r="A30" s="195" t="s">
        <v>4</v>
      </c>
      <c r="B30" s="395">
        <v>27.758371439918001</v>
      </c>
    </row>
    <row r="31" spans="1:2">
      <c r="A31" s="195" t="s">
        <v>7</v>
      </c>
      <c r="B31" s="395">
        <v>29.074242046759998</v>
      </c>
    </row>
    <row r="32" spans="1:2">
      <c r="A32" s="195" t="s">
        <v>13</v>
      </c>
      <c r="B32" s="395">
        <v>36.963421800763001</v>
      </c>
    </row>
    <row r="33" spans="1:2">
      <c r="A33" s="195" t="s">
        <v>33</v>
      </c>
      <c r="B33" s="395">
        <v>40.034191733153001</v>
      </c>
    </row>
    <row r="34" spans="1:2">
      <c r="A34" s="195" t="s">
        <v>32</v>
      </c>
      <c r="B34" s="395">
        <v>42.325747968854998</v>
      </c>
    </row>
    <row r="35" spans="1:2">
      <c r="A35" s="195" t="s">
        <v>19</v>
      </c>
      <c r="B35" s="395">
        <v>44.594141575285001</v>
      </c>
    </row>
    <row r="36" spans="1:2">
      <c r="A36" s="195" t="s">
        <v>21</v>
      </c>
      <c r="B36" s="395">
        <v>49.466629589074998</v>
      </c>
    </row>
    <row r="37" spans="1:2">
      <c r="A37" s="195" t="s">
        <v>6</v>
      </c>
      <c r="B37" s="395">
        <v>61.433410697096001</v>
      </c>
    </row>
    <row r="38" spans="1:2">
      <c r="A38" s="195" t="s">
        <v>28</v>
      </c>
      <c r="B38" s="395">
        <v>198.59000271961199</v>
      </c>
    </row>
  </sheetData>
  <mergeCells count="1">
    <mergeCell ref="H1:I1"/>
  </mergeCells>
  <hyperlinks>
    <hyperlink ref="H1:I1" location="Index!A1" display="Regresar al Índice" xr:uid="{0A8A4527-BC4D-48E6-B9DB-7A8C38DD9528}"/>
  </hyperlinks>
  <pageMargins left="0.7" right="0.7" top="0.75" bottom="0.75" header="0.3" footer="0.3"/>
  <pageSetup paperSize="9" orientation="portrait" horizontalDpi="300" verticalDpi="300"/>
  <drawing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F8B03-B5D8-4FA7-8D23-2CFC7EBDB3FE}">
  <sheetPr codeName="Hoja215"/>
  <dimension ref="A1:I108"/>
  <sheetViews>
    <sheetView workbookViewId="0"/>
  </sheetViews>
  <sheetFormatPr baseColWidth="10" defaultColWidth="9.140625" defaultRowHeight="14.25"/>
  <cols>
    <col min="1" max="16384" width="9.140625" style="195"/>
  </cols>
  <sheetData>
    <row r="1" spans="1:9">
      <c r="A1" s="20" t="s">
        <v>1675</v>
      </c>
      <c r="H1" s="545" t="s">
        <v>38</v>
      </c>
      <c r="I1" s="545"/>
    </row>
    <row r="2" spans="1:9">
      <c r="A2" s="195" t="s">
        <v>800</v>
      </c>
    </row>
    <row r="5" spans="1:9">
      <c r="A5" s="195" t="s">
        <v>325</v>
      </c>
      <c r="B5" s="195" t="s">
        <v>379</v>
      </c>
      <c r="C5" s="195" t="s">
        <v>52</v>
      </c>
      <c r="D5" s="195" t="s">
        <v>380</v>
      </c>
    </row>
    <row r="6" spans="1:9">
      <c r="A6" s="195" t="s">
        <v>61</v>
      </c>
      <c r="B6" s="195" t="s">
        <v>141</v>
      </c>
      <c r="C6" s="395">
        <v>4.3489202573360002</v>
      </c>
      <c r="D6" s="395">
        <v>5.2030018268585003</v>
      </c>
    </row>
    <row r="7" spans="1:9">
      <c r="A7" s="195" t="s">
        <v>54</v>
      </c>
      <c r="B7" s="195" t="s">
        <v>142</v>
      </c>
      <c r="C7" s="395">
        <v>7.6600232818999997E-2</v>
      </c>
      <c r="D7" s="395">
        <v>4.7129084066652496</v>
      </c>
    </row>
    <row r="8" spans="1:9">
      <c r="A8" s="195" t="s">
        <v>54</v>
      </c>
      <c r="B8" s="195" t="s">
        <v>143</v>
      </c>
      <c r="C8" s="395">
        <v>-5.3108417942540003</v>
      </c>
      <c r="D8" s="395">
        <v>3.6913771310699199</v>
      </c>
    </row>
    <row r="9" spans="1:9">
      <c r="A9" s="195" t="s">
        <v>54</v>
      </c>
      <c r="B9" s="195" t="s">
        <v>144</v>
      </c>
      <c r="C9" s="395">
        <v>9.7671910427820006</v>
      </c>
      <c r="D9" s="395">
        <v>4.2851864830180002</v>
      </c>
    </row>
    <row r="10" spans="1:9">
      <c r="A10" s="195" t="s">
        <v>54</v>
      </c>
      <c r="B10" s="195" t="s">
        <v>145</v>
      </c>
      <c r="C10" s="395">
        <v>-0.25048997584100002</v>
      </c>
      <c r="D10" s="395">
        <v>3.5709379982062499</v>
      </c>
    </row>
    <row r="11" spans="1:9">
      <c r="A11" s="195" t="s">
        <v>54</v>
      </c>
      <c r="B11" s="195" t="s">
        <v>146</v>
      </c>
      <c r="C11" s="395">
        <v>0.414181945913</v>
      </c>
      <c r="D11" s="395">
        <v>2.9637113286317498</v>
      </c>
    </row>
    <row r="12" spans="1:9">
      <c r="A12" s="195" t="s">
        <v>54</v>
      </c>
      <c r="B12" s="195" t="s">
        <v>147</v>
      </c>
      <c r="C12" s="395">
        <v>8.5279797886080004</v>
      </c>
      <c r="D12" s="395">
        <v>2.9195551092117502</v>
      </c>
    </row>
    <row r="13" spans="1:9">
      <c r="A13" s="195" t="s">
        <v>54</v>
      </c>
      <c r="B13" s="195" t="s">
        <v>148</v>
      </c>
      <c r="C13" s="395">
        <v>9.3677382741400006</v>
      </c>
      <c r="D13" s="395">
        <v>3.4001782393149198</v>
      </c>
    </row>
    <row r="14" spans="1:9">
      <c r="A14" s="195" t="s">
        <v>54</v>
      </c>
      <c r="B14" s="195" t="s">
        <v>149</v>
      </c>
      <c r="C14" s="395">
        <v>8.7004126259800003</v>
      </c>
      <c r="D14" s="395">
        <v>4.0923652020182502</v>
      </c>
    </row>
    <row r="15" spans="1:9">
      <c r="A15" s="195" t="s">
        <v>54</v>
      </c>
      <c r="B15" s="195" t="s">
        <v>150</v>
      </c>
      <c r="C15" s="395">
        <v>10.34924064954</v>
      </c>
      <c r="D15" s="395">
        <v>4.46257160278883</v>
      </c>
    </row>
    <row r="16" spans="1:9">
      <c r="A16" s="195" t="s">
        <v>54</v>
      </c>
      <c r="B16" s="195" t="s">
        <v>151</v>
      </c>
      <c r="C16" s="395">
        <v>8.4343364250769994</v>
      </c>
      <c r="D16" s="395">
        <v>4.8845035536329204</v>
      </c>
    </row>
    <row r="17" spans="1:4">
      <c r="A17" s="195" t="s">
        <v>54</v>
      </c>
      <c r="B17" s="195" t="s">
        <v>152</v>
      </c>
      <c r="C17" s="395">
        <v>7.3452593744070001</v>
      </c>
      <c r="D17" s="395">
        <v>5.1475440705422502</v>
      </c>
    </row>
    <row r="18" spans="1:4">
      <c r="A18" s="195" t="s">
        <v>74</v>
      </c>
      <c r="B18" s="195" t="s">
        <v>141</v>
      </c>
      <c r="C18" s="395">
        <v>12.680113729624001</v>
      </c>
      <c r="D18" s="395">
        <v>5.8418101932329201</v>
      </c>
    </row>
    <row r="19" spans="1:4">
      <c r="A19" s="195" t="s">
        <v>54</v>
      </c>
      <c r="B19" s="195" t="s">
        <v>142</v>
      </c>
      <c r="C19" s="395">
        <v>10.473156860633001</v>
      </c>
      <c r="D19" s="395">
        <v>6.7081899122174198</v>
      </c>
    </row>
    <row r="20" spans="1:4">
      <c r="A20" s="195" t="s">
        <v>54</v>
      </c>
      <c r="B20" s="195" t="s">
        <v>143</v>
      </c>
      <c r="C20" s="395">
        <v>17.077470749659</v>
      </c>
      <c r="D20" s="395">
        <v>8.5738826242101691</v>
      </c>
    </row>
    <row r="21" spans="1:4">
      <c r="A21" s="195" t="s">
        <v>54</v>
      </c>
      <c r="B21" s="195" t="s">
        <v>144</v>
      </c>
      <c r="C21" s="395">
        <v>10.079511581607999</v>
      </c>
      <c r="D21" s="395">
        <v>8.5999093357789995</v>
      </c>
    </row>
    <row r="22" spans="1:4">
      <c r="A22" s="195" t="s">
        <v>54</v>
      </c>
      <c r="B22" s="195" t="s">
        <v>145</v>
      </c>
      <c r="C22" s="395">
        <v>19.197006346479</v>
      </c>
      <c r="D22" s="395">
        <v>10.2205340293057</v>
      </c>
    </row>
    <row r="23" spans="1:4">
      <c r="A23" s="195" t="s">
        <v>54</v>
      </c>
      <c r="B23" s="195" t="s">
        <v>146</v>
      </c>
      <c r="C23" s="395">
        <v>14.833927868124</v>
      </c>
      <c r="D23" s="395">
        <v>11.4221795228232</v>
      </c>
    </row>
    <row r="24" spans="1:4">
      <c r="A24" s="195" t="s">
        <v>54</v>
      </c>
      <c r="B24" s="195" t="s">
        <v>147</v>
      </c>
      <c r="C24" s="395">
        <v>12.099092145250999</v>
      </c>
      <c r="D24" s="395">
        <v>11.719772219210199</v>
      </c>
    </row>
    <row r="25" spans="1:4">
      <c r="A25" s="195" t="s">
        <v>54</v>
      </c>
      <c r="B25" s="195" t="s">
        <v>148</v>
      </c>
      <c r="C25" s="395">
        <v>7.1975498285670003</v>
      </c>
      <c r="D25" s="395">
        <v>11.538923182079101</v>
      </c>
    </row>
    <row r="26" spans="1:4">
      <c r="A26" s="195" t="s">
        <v>54</v>
      </c>
      <c r="B26" s="195" t="s">
        <v>149</v>
      </c>
      <c r="C26" s="395">
        <v>15.484539425609</v>
      </c>
      <c r="D26" s="395">
        <v>12.104267082048199</v>
      </c>
    </row>
    <row r="27" spans="1:4">
      <c r="A27" s="195" t="s">
        <v>54</v>
      </c>
      <c r="B27" s="195" t="s">
        <v>150</v>
      </c>
      <c r="C27" s="395">
        <v>9.2240688889739992</v>
      </c>
      <c r="D27" s="395">
        <v>12.010502768667701</v>
      </c>
    </row>
    <row r="28" spans="1:4">
      <c r="A28" s="195" t="s">
        <v>54</v>
      </c>
      <c r="B28" s="195" t="s">
        <v>151</v>
      </c>
      <c r="C28" s="395">
        <v>10.835902213498001</v>
      </c>
      <c r="D28" s="395">
        <v>12.2106332510361</v>
      </c>
    </row>
    <row r="29" spans="1:4">
      <c r="A29" s="195" t="s">
        <v>54</v>
      </c>
      <c r="B29" s="195" t="s">
        <v>152</v>
      </c>
      <c r="C29" s="395">
        <v>15.346587305072999</v>
      </c>
      <c r="D29" s="395">
        <v>12.877410578591601</v>
      </c>
    </row>
    <row r="30" spans="1:4">
      <c r="A30" s="195" t="s">
        <v>75</v>
      </c>
      <c r="B30" s="195" t="s">
        <v>141</v>
      </c>
      <c r="C30" s="395">
        <v>12.579979291078001</v>
      </c>
      <c r="D30" s="395">
        <v>12.8690660420461</v>
      </c>
    </row>
    <row r="31" spans="1:4">
      <c r="A31" s="195" t="s">
        <v>54</v>
      </c>
      <c r="B31" s="195" t="s">
        <v>142</v>
      </c>
      <c r="C31" s="395">
        <v>12.338401936385001</v>
      </c>
      <c r="D31" s="395">
        <v>13.0245031316921</v>
      </c>
    </row>
    <row r="32" spans="1:4">
      <c r="A32" s="195" t="s">
        <v>54</v>
      </c>
      <c r="B32" s="195" t="s">
        <v>143</v>
      </c>
      <c r="C32" s="395">
        <v>6.0906904064449998</v>
      </c>
      <c r="D32" s="395">
        <v>12.1089381030909</v>
      </c>
    </row>
    <row r="33" spans="1:4">
      <c r="A33" s="195" t="s">
        <v>54</v>
      </c>
      <c r="B33" s="195" t="s">
        <v>144</v>
      </c>
      <c r="C33" s="395">
        <v>3.9902437958910002</v>
      </c>
      <c r="D33" s="395">
        <v>11.6014991209478</v>
      </c>
    </row>
    <row r="34" spans="1:4">
      <c r="A34" s="195" t="s">
        <v>54</v>
      </c>
      <c r="B34" s="195" t="s">
        <v>145</v>
      </c>
      <c r="C34" s="395">
        <v>0.95965604435399998</v>
      </c>
      <c r="D34" s="395">
        <v>10.0817199291041</v>
      </c>
    </row>
    <row r="35" spans="1:4">
      <c r="A35" s="195" t="s">
        <v>54</v>
      </c>
      <c r="B35" s="195" t="s">
        <v>146</v>
      </c>
      <c r="C35" s="395">
        <v>3.5025245015099999</v>
      </c>
      <c r="D35" s="395">
        <v>9.1374363152195794</v>
      </c>
    </row>
    <row r="36" spans="1:4">
      <c r="A36" s="195" t="s">
        <v>54</v>
      </c>
      <c r="B36" s="195" t="s">
        <v>147</v>
      </c>
      <c r="C36" s="395">
        <v>4.3469889429709996</v>
      </c>
      <c r="D36" s="395">
        <v>8.4914277150295803</v>
      </c>
    </row>
    <row r="37" spans="1:4">
      <c r="A37" s="195" t="s">
        <v>54</v>
      </c>
      <c r="B37" s="195" t="s">
        <v>148</v>
      </c>
      <c r="C37" s="395">
        <v>3.3938254823110001</v>
      </c>
      <c r="D37" s="395">
        <v>8.1744506861749198</v>
      </c>
    </row>
    <row r="38" spans="1:4">
      <c r="A38" s="195" t="s">
        <v>54</v>
      </c>
      <c r="B38" s="195" t="s">
        <v>149</v>
      </c>
      <c r="C38" s="395">
        <v>2.5701378982110001</v>
      </c>
      <c r="D38" s="395">
        <v>7.0982505588917499</v>
      </c>
    </row>
    <row r="39" spans="1:4">
      <c r="A39" s="195" t="s">
        <v>54</v>
      </c>
      <c r="B39" s="195" t="s">
        <v>150</v>
      </c>
      <c r="C39" s="395">
        <v>1.2488634896020001</v>
      </c>
      <c r="D39" s="395">
        <v>6.4336501089440796</v>
      </c>
    </row>
    <row r="40" spans="1:4">
      <c r="A40" s="195" t="s">
        <v>54</v>
      </c>
      <c r="B40" s="195" t="s">
        <v>151</v>
      </c>
      <c r="C40" s="395">
        <v>1.086601381685</v>
      </c>
      <c r="D40" s="395">
        <v>5.6212083729596696</v>
      </c>
    </row>
    <row r="41" spans="1:4">
      <c r="A41" s="195" t="s">
        <v>54</v>
      </c>
      <c r="B41" s="195" t="s">
        <v>152</v>
      </c>
      <c r="C41" s="395">
        <v>3.7328593976479998</v>
      </c>
      <c r="D41" s="395">
        <v>4.6533977140075802</v>
      </c>
    </row>
    <row r="42" spans="1:4">
      <c r="A42" s="195" t="s">
        <v>76</v>
      </c>
      <c r="B42" s="195" t="s">
        <v>141</v>
      </c>
      <c r="C42" s="395">
        <v>-1.5746713182959999</v>
      </c>
      <c r="D42" s="395">
        <v>3.4738434965597502</v>
      </c>
    </row>
    <row r="43" spans="1:4">
      <c r="A43" s="195" t="s">
        <v>54</v>
      </c>
      <c r="B43" s="195" t="s">
        <v>142</v>
      </c>
      <c r="C43" s="395">
        <v>1.6674516505179999</v>
      </c>
      <c r="D43" s="395">
        <v>2.5845976394041701</v>
      </c>
    </row>
    <row r="44" spans="1:4">
      <c r="A44" s="195" t="s">
        <v>54</v>
      </c>
      <c r="B44" s="195" t="s">
        <v>143</v>
      </c>
      <c r="C44" s="395">
        <v>0.22801847866200001</v>
      </c>
      <c r="D44" s="395">
        <v>2.0960416454222499</v>
      </c>
    </row>
    <row r="45" spans="1:4">
      <c r="A45" s="195" t="s">
        <v>54</v>
      </c>
      <c r="B45" s="195" t="s">
        <v>144</v>
      </c>
      <c r="C45" s="395">
        <v>5.4623510406750002</v>
      </c>
      <c r="D45" s="395">
        <v>2.2187172491542499</v>
      </c>
    </row>
    <row r="46" spans="1:4">
      <c r="A46" s="195" t="s">
        <v>54</v>
      </c>
      <c r="B46" s="195" t="s">
        <v>145</v>
      </c>
      <c r="C46" s="395">
        <v>1.1083766527600001</v>
      </c>
      <c r="D46" s="395">
        <v>2.2311106331880799</v>
      </c>
    </row>
    <row r="47" spans="1:4">
      <c r="A47" s="195" t="s">
        <v>54</v>
      </c>
      <c r="B47" s="195" t="s">
        <v>146</v>
      </c>
      <c r="C47" s="395">
        <v>2.4506220970310002</v>
      </c>
      <c r="D47" s="395">
        <v>2.1434520994814998</v>
      </c>
    </row>
    <row r="48" spans="1:4">
      <c r="A48" s="195" t="s">
        <v>54</v>
      </c>
      <c r="B48" s="195" t="s">
        <v>147</v>
      </c>
      <c r="C48" s="395">
        <v>-1.7373297163949999</v>
      </c>
      <c r="D48" s="395">
        <v>1.6364255445343301</v>
      </c>
    </row>
    <row r="49" spans="1:4">
      <c r="A49" s="195" t="s">
        <v>54</v>
      </c>
      <c r="B49" s="195" t="s">
        <v>148</v>
      </c>
      <c r="C49" s="395">
        <v>2.2408095532269998</v>
      </c>
      <c r="D49" s="395">
        <v>1.54034088377733</v>
      </c>
    </row>
    <row r="50" spans="1:4">
      <c r="A50" s="195" t="s">
        <v>54</v>
      </c>
      <c r="B50" s="195" t="s">
        <v>149</v>
      </c>
      <c r="C50" s="395">
        <v>-1.300163556604</v>
      </c>
      <c r="D50" s="395">
        <v>1.2178157625427499</v>
      </c>
    </row>
    <row r="51" spans="1:4">
      <c r="A51" s="195" t="s">
        <v>54</v>
      </c>
      <c r="B51" s="195" t="s">
        <v>150</v>
      </c>
      <c r="C51" s="395">
        <v>-4.9650500094499996</v>
      </c>
      <c r="D51" s="395">
        <v>0.69998963762175004</v>
      </c>
    </row>
    <row r="52" spans="1:4">
      <c r="A52" s="195" t="s">
        <v>54</v>
      </c>
      <c r="B52" s="195" t="s">
        <v>151</v>
      </c>
      <c r="C52" s="395">
        <v>-2.983339326092</v>
      </c>
      <c r="D52" s="395">
        <v>0.36082791197366698</v>
      </c>
    </row>
    <row r="53" spans="1:4">
      <c r="A53" s="195" t="s">
        <v>54</v>
      </c>
      <c r="B53" s="195" t="s">
        <v>152</v>
      </c>
      <c r="C53" s="395">
        <v>-3.4788638933399998</v>
      </c>
      <c r="D53" s="395">
        <v>-0.24014902894199999</v>
      </c>
    </row>
    <row r="54" spans="1:4">
      <c r="A54" s="195" t="s">
        <v>77</v>
      </c>
      <c r="B54" s="195" t="s">
        <v>141</v>
      </c>
      <c r="C54" s="395">
        <v>-2.5266574474349999</v>
      </c>
      <c r="D54" s="395">
        <v>-0.31948120637025001</v>
      </c>
    </row>
    <row r="55" spans="1:4">
      <c r="A55" s="195" t="s">
        <v>54</v>
      </c>
      <c r="B55" s="195" t="s">
        <v>142</v>
      </c>
      <c r="C55" s="395">
        <v>-1.148466086182</v>
      </c>
      <c r="D55" s="395">
        <v>-0.55414101776191704</v>
      </c>
    </row>
    <row r="56" spans="1:4">
      <c r="A56" s="195" t="s">
        <v>54</v>
      </c>
      <c r="B56" s="195" t="s">
        <v>143</v>
      </c>
      <c r="C56" s="395">
        <v>6.9781305877650004</v>
      </c>
      <c r="D56" s="395">
        <v>8.3683246633334592E-3</v>
      </c>
    </row>
    <row r="57" spans="1:4">
      <c r="A57" s="195" t="s">
        <v>54</v>
      </c>
      <c r="B57" s="195" t="s">
        <v>144</v>
      </c>
      <c r="C57" s="395">
        <v>-4.3076084997270003</v>
      </c>
      <c r="D57" s="395">
        <v>-0.80579497037016701</v>
      </c>
    </row>
    <row r="58" spans="1:4">
      <c r="A58" s="195" t="s">
        <v>54</v>
      </c>
      <c r="B58" s="195" t="s">
        <v>145</v>
      </c>
      <c r="C58" s="395">
        <v>4.2505944914939997</v>
      </c>
      <c r="D58" s="395">
        <v>-0.54394348380900004</v>
      </c>
    </row>
    <row r="59" spans="1:4">
      <c r="A59" s="195" t="s">
        <v>54</v>
      </c>
      <c r="B59" s="195" t="s">
        <v>146</v>
      </c>
      <c r="C59" s="395">
        <v>5.4746458269370004</v>
      </c>
      <c r="D59" s="395">
        <v>-0.29194150631683302</v>
      </c>
    </row>
    <row r="60" spans="1:4">
      <c r="A60" s="195" t="s">
        <v>54</v>
      </c>
      <c r="B60" s="195" t="s">
        <v>147</v>
      </c>
      <c r="C60" s="395">
        <v>1.5350667587639999</v>
      </c>
      <c r="D60" s="395">
        <v>-1.9241800053583301E-2</v>
      </c>
    </row>
    <row r="61" spans="1:4">
      <c r="A61" s="195" t="s">
        <v>54</v>
      </c>
      <c r="B61" s="195" t="s">
        <v>148</v>
      </c>
      <c r="C61" s="395">
        <v>2.6969242121039998</v>
      </c>
      <c r="D61" s="395">
        <v>1.8767754852833399E-2</v>
      </c>
    </row>
    <row r="62" spans="1:4">
      <c r="A62" s="195" t="s">
        <v>54</v>
      </c>
      <c r="B62" s="195" t="s">
        <v>149</v>
      </c>
      <c r="C62" s="395">
        <v>0.178634394847</v>
      </c>
      <c r="D62" s="395">
        <v>0.14200091747374999</v>
      </c>
    </row>
    <row r="63" spans="1:4">
      <c r="A63" s="195" t="s">
        <v>54</v>
      </c>
      <c r="B63" s="195" t="s">
        <v>150</v>
      </c>
      <c r="C63" s="395">
        <v>1.2554892962299999</v>
      </c>
      <c r="D63" s="395">
        <v>0.66037919294708303</v>
      </c>
    </row>
    <row r="64" spans="1:4">
      <c r="A64" s="195" t="s">
        <v>54</v>
      </c>
      <c r="B64" s="195" t="s">
        <v>151</v>
      </c>
      <c r="C64" s="395">
        <v>0.95841020342100003</v>
      </c>
      <c r="D64" s="395">
        <v>0.98885832040650001</v>
      </c>
    </row>
    <row r="65" spans="1:4">
      <c r="A65" s="195" t="s">
        <v>54</v>
      </c>
      <c r="B65" s="195" t="s">
        <v>152</v>
      </c>
      <c r="C65" s="395">
        <v>2.1213134304770001</v>
      </c>
      <c r="D65" s="395">
        <v>1.45553976405792</v>
      </c>
    </row>
    <row r="66" spans="1:4">
      <c r="A66" s="195" t="s">
        <v>78</v>
      </c>
      <c r="B66" s="195" t="s">
        <v>141</v>
      </c>
      <c r="C66" s="395">
        <v>5.5694111101689998</v>
      </c>
      <c r="D66" s="395">
        <v>2.13021214385825</v>
      </c>
    </row>
    <row r="67" spans="1:4">
      <c r="A67" s="195" t="s">
        <v>54</v>
      </c>
      <c r="B67" s="195" t="s">
        <v>142</v>
      </c>
      <c r="C67" s="395">
        <v>3.5053130072299998</v>
      </c>
      <c r="D67" s="395">
        <v>2.5180270683092498</v>
      </c>
    </row>
    <row r="68" spans="1:4">
      <c r="A68" s="195" t="s">
        <v>54</v>
      </c>
      <c r="B68" s="195" t="s">
        <v>143</v>
      </c>
      <c r="C68" s="395">
        <v>-1.2859741622480001</v>
      </c>
      <c r="D68" s="395">
        <v>1.82935167247483</v>
      </c>
    </row>
    <row r="69" spans="1:4">
      <c r="A69" s="195" t="s">
        <v>54</v>
      </c>
      <c r="B69" s="195" t="s">
        <v>144</v>
      </c>
      <c r="C69" s="395">
        <v>8.0724150042860003</v>
      </c>
      <c r="D69" s="395">
        <v>2.86102029780925</v>
      </c>
    </row>
    <row r="70" spans="1:4">
      <c r="A70" s="195" t="s">
        <v>54</v>
      </c>
      <c r="B70" s="195" t="s">
        <v>145</v>
      </c>
      <c r="C70" s="395">
        <v>2.5527360873760001</v>
      </c>
      <c r="D70" s="395">
        <v>2.7195320974660802</v>
      </c>
    </row>
    <row r="71" spans="1:4">
      <c r="A71" s="195" t="s">
        <v>54</v>
      </c>
      <c r="B71" s="195" t="s">
        <v>146</v>
      </c>
      <c r="C71" s="395">
        <v>1.8750396117070001</v>
      </c>
      <c r="D71" s="395">
        <v>2.4195649128635801</v>
      </c>
    </row>
    <row r="72" spans="1:4">
      <c r="A72" s="195" t="s">
        <v>54</v>
      </c>
      <c r="B72" s="195" t="s">
        <v>147</v>
      </c>
      <c r="C72" s="395">
        <v>2.966063474467</v>
      </c>
      <c r="D72" s="395">
        <v>2.5388146391721702</v>
      </c>
    </row>
    <row r="73" spans="1:4">
      <c r="A73" s="195" t="s">
        <v>54</v>
      </c>
      <c r="B73" s="195" t="s">
        <v>148</v>
      </c>
      <c r="C73" s="395">
        <v>3.8357377598369999</v>
      </c>
      <c r="D73" s="395">
        <v>2.6337157681499201</v>
      </c>
    </row>
    <row r="74" spans="1:4">
      <c r="A74" s="195" t="s">
        <v>54</v>
      </c>
      <c r="B74" s="195" t="s">
        <v>149</v>
      </c>
      <c r="C74" s="395">
        <v>1.6289063930759999</v>
      </c>
      <c r="D74" s="395">
        <v>2.7545717680023301</v>
      </c>
    </row>
    <row r="75" spans="1:4">
      <c r="A75" s="195" t="s">
        <v>54</v>
      </c>
      <c r="B75" s="195" t="s">
        <v>150</v>
      </c>
      <c r="C75" s="395">
        <v>4.6200976680750001</v>
      </c>
      <c r="D75" s="395">
        <v>3.03495579898942</v>
      </c>
    </row>
    <row r="76" spans="1:4">
      <c r="A76" s="195" t="s">
        <v>54</v>
      </c>
      <c r="B76" s="195" t="s">
        <v>151</v>
      </c>
      <c r="C76" s="395">
        <v>0.82426498429399997</v>
      </c>
      <c r="D76" s="395">
        <v>3.0237770307288301</v>
      </c>
    </row>
    <row r="77" spans="1:4">
      <c r="A77" s="195" t="s">
        <v>54</v>
      </c>
      <c r="B77" s="195" t="s">
        <v>152</v>
      </c>
      <c r="C77" s="395">
        <v>-7.4485599003690002</v>
      </c>
      <c r="D77" s="395">
        <v>2.22628758649167</v>
      </c>
    </row>
    <row r="78" spans="1:4">
      <c r="A78" s="195" t="s">
        <v>79</v>
      </c>
      <c r="B78" s="195" t="s">
        <v>141</v>
      </c>
      <c r="C78" s="395">
        <v>-5.0790240586769997</v>
      </c>
      <c r="D78" s="395">
        <v>1.33891798908783</v>
      </c>
    </row>
    <row r="79" spans="1:4">
      <c r="A79" s="195" t="s">
        <v>54</v>
      </c>
      <c r="B79" s="195" t="s">
        <v>142</v>
      </c>
      <c r="C79" s="395">
        <v>-0.608950696194</v>
      </c>
      <c r="D79" s="395">
        <v>0.99606268046916702</v>
      </c>
    </row>
    <row r="80" spans="1:4">
      <c r="A80" s="195" t="s">
        <v>54</v>
      </c>
      <c r="B80" s="195" t="s">
        <v>143</v>
      </c>
      <c r="C80" s="395">
        <v>5.0371719096580003</v>
      </c>
      <c r="D80" s="395">
        <v>1.52299151979467</v>
      </c>
    </row>
    <row r="81" spans="1:4">
      <c r="A81" s="195" t="s">
        <v>54</v>
      </c>
      <c r="B81" s="195" t="s">
        <v>144</v>
      </c>
      <c r="C81" s="395">
        <v>1.7462428776379999</v>
      </c>
      <c r="D81" s="395">
        <v>0.99581050924066705</v>
      </c>
    </row>
    <row r="82" spans="1:4">
      <c r="A82" s="195" t="s">
        <v>54</v>
      </c>
      <c r="B82" s="195" t="s">
        <v>145</v>
      </c>
      <c r="C82" s="395">
        <v>4.5232405784739997</v>
      </c>
      <c r="D82" s="395">
        <v>1.1600192168321699</v>
      </c>
    </row>
    <row r="83" spans="1:4">
      <c r="A83" s="195" t="s">
        <v>54</v>
      </c>
      <c r="B83" s="195" t="s">
        <v>146</v>
      </c>
      <c r="C83" s="395">
        <v>0.56801287022299995</v>
      </c>
      <c r="D83" s="395">
        <v>1.0511003217085</v>
      </c>
    </row>
    <row r="84" spans="1:4">
      <c r="A84" s="195" t="s">
        <v>54</v>
      </c>
      <c r="B84" s="195" t="s">
        <v>147</v>
      </c>
      <c r="C84" s="395">
        <v>2.961637155669</v>
      </c>
      <c r="D84" s="395">
        <v>1.0507314618086701</v>
      </c>
    </row>
    <row r="85" spans="1:4">
      <c r="A85" s="195" t="s">
        <v>54</v>
      </c>
      <c r="B85" s="195" t="s">
        <v>148</v>
      </c>
      <c r="C85" s="395">
        <v>1.073665147604</v>
      </c>
      <c r="D85" s="395">
        <v>0.82055874412258301</v>
      </c>
    </row>
    <row r="86" spans="1:4">
      <c r="A86" s="195" t="s">
        <v>54</v>
      </c>
      <c r="B86" s="195" t="s">
        <v>149</v>
      </c>
      <c r="C86" s="395">
        <v>3.2498191626250001</v>
      </c>
      <c r="D86" s="395">
        <v>0.95563480825166702</v>
      </c>
    </row>
    <row r="87" spans="1:4">
      <c r="A87" s="195" t="s">
        <v>54</v>
      </c>
      <c r="B87" s="195" t="s">
        <v>150</v>
      </c>
      <c r="C87" s="395">
        <v>1.2271014657120001</v>
      </c>
      <c r="D87" s="395">
        <v>0.67288512472141704</v>
      </c>
    </row>
    <row r="88" spans="1:4">
      <c r="A88" s="195" t="s">
        <v>54</v>
      </c>
      <c r="B88" s="195" t="s">
        <v>151</v>
      </c>
      <c r="C88" s="395">
        <v>3.2376701507610002</v>
      </c>
      <c r="D88" s="395">
        <v>0.87400222192699994</v>
      </c>
    </row>
    <row r="89" spans="1:4">
      <c r="A89" s="195" t="s">
        <v>54</v>
      </c>
      <c r="B89" s="195" t="s">
        <v>152</v>
      </c>
      <c r="C89" s="395">
        <v>6.5881410630969999</v>
      </c>
      <c r="D89" s="395">
        <v>2.0437273022158302</v>
      </c>
    </row>
    <row r="90" spans="1:4">
      <c r="A90" s="195" t="s">
        <v>80</v>
      </c>
      <c r="B90" s="195" t="s">
        <v>141</v>
      </c>
      <c r="C90" s="395">
        <v>0.36309551980600002</v>
      </c>
      <c r="D90" s="395">
        <v>2.4972372670894201</v>
      </c>
    </row>
    <row r="91" spans="1:4">
      <c r="A91" s="195" t="s">
        <v>54</v>
      </c>
      <c r="B91" s="195" t="s">
        <v>142</v>
      </c>
      <c r="C91" s="395">
        <v>-2.8684504053280002</v>
      </c>
      <c r="D91" s="395">
        <v>2.3089456246615798</v>
      </c>
    </row>
    <row r="92" spans="1:4">
      <c r="A92" s="195" t="s">
        <v>54</v>
      </c>
      <c r="B92" s="195" t="s">
        <v>143</v>
      </c>
      <c r="C92" s="395">
        <v>-6.2356242369150001</v>
      </c>
      <c r="D92" s="395">
        <v>1.3695459457804999</v>
      </c>
    </row>
    <row r="93" spans="1:4">
      <c r="A93" s="195" t="s">
        <v>54</v>
      </c>
      <c r="B93" s="195" t="s">
        <v>144</v>
      </c>
      <c r="C93" s="395">
        <v>-26.014805538996001</v>
      </c>
      <c r="D93" s="395">
        <v>-0.94387475560566703</v>
      </c>
    </row>
    <row r="94" spans="1:4">
      <c r="A94" s="195" t="s">
        <v>54</v>
      </c>
      <c r="B94" s="195" t="s">
        <v>145</v>
      </c>
      <c r="C94" s="395">
        <v>-26.172070349721999</v>
      </c>
      <c r="D94" s="395">
        <v>-3.5018173329553299</v>
      </c>
    </row>
    <row r="95" spans="1:4">
      <c r="A95" s="195" t="s">
        <v>54</v>
      </c>
      <c r="B95" s="195" t="s">
        <v>146</v>
      </c>
      <c r="C95" s="395">
        <v>-15.277045545509999</v>
      </c>
      <c r="D95" s="395">
        <v>-4.8222388675997498</v>
      </c>
    </row>
    <row r="96" spans="1:4">
      <c r="A96" s="195" t="s">
        <v>54</v>
      </c>
      <c r="B96" s="195" t="s">
        <v>147</v>
      </c>
      <c r="C96" s="395">
        <v>-5.7633546629939998</v>
      </c>
      <c r="D96" s="395">
        <v>-5.5493215191549998</v>
      </c>
    </row>
    <row r="97" spans="1:4">
      <c r="A97" s="195" t="s">
        <v>54</v>
      </c>
      <c r="B97" s="195" t="s">
        <v>148</v>
      </c>
      <c r="C97" s="395">
        <v>-10.880521129224</v>
      </c>
      <c r="D97" s="395">
        <v>-6.5455037088906698</v>
      </c>
    </row>
    <row r="98" spans="1:4">
      <c r="A98" s="195" t="s">
        <v>54</v>
      </c>
      <c r="B98" s="195" t="s">
        <v>149</v>
      </c>
      <c r="C98" s="395">
        <v>-6.0077368602290004</v>
      </c>
      <c r="D98" s="395">
        <v>-7.3169667107951701</v>
      </c>
    </row>
    <row r="99" spans="1:4">
      <c r="A99" s="195" t="s">
        <v>54</v>
      </c>
      <c r="B99" s="195" t="s">
        <v>150</v>
      </c>
      <c r="C99" s="395">
        <v>-5.556760432121</v>
      </c>
      <c r="D99" s="395">
        <v>-7.8822885356145802</v>
      </c>
    </row>
    <row r="100" spans="1:4">
      <c r="A100" s="195" t="s">
        <v>54</v>
      </c>
      <c r="B100" s="195" t="s">
        <v>151</v>
      </c>
      <c r="C100" s="395">
        <v>-6.4493920088680001</v>
      </c>
      <c r="D100" s="395">
        <v>-8.6895437155836692</v>
      </c>
    </row>
    <row r="101" spans="1:4">
      <c r="A101" s="195" t="s">
        <v>54</v>
      </c>
      <c r="B101" s="195" t="s">
        <v>152</v>
      </c>
      <c r="C101" s="395">
        <v>2.0014184157180002</v>
      </c>
      <c r="D101" s="395">
        <v>-9.0717706028652501</v>
      </c>
    </row>
    <row r="102" spans="1:4">
      <c r="A102" s="195" t="s">
        <v>560</v>
      </c>
      <c r="B102" s="195" t="s">
        <v>141</v>
      </c>
      <c r="C102" s="395">
        <v>-1.0509426940619999</v>
      </c>
      <c r="D102" s="395">
        <v>-9.1896071206875796</v>
      </c>
    </row>
    <row r="103" spans="1:4">
      <c r="A103" s="195" t="s">
        <v>54</v>
      </c>
      <c r="B103" s="195" t="s">
        <v>142</v>
      </c>
      <c r="C103" s="395">
        <v>1.6228177854729999</v>
      </c>
      <c r="D103" s="395">
        <v>-8.8153347714541699</v>
      </c>
    </row>
    <row r="104" spans="1:4">
      <c r="A104" s="195" t="s">
        <v>54</v>
      </c>
      <c r="B104" s="195" t="s">
        <v>143</v>
      </c>
      <c r="C104" s="395">
        <v>3.2948619048559999</v>
      </c>
      <c r="D104" s="395">
        <v>-8.0211275929732508</v>
      </c>
    </row>
    <row r="105" spans="1:4">
      <c r="A105" s="195" t="s">
        <v>54</v>
      </c>
      <c r="B105" s="195" t="s">
        <v>144</v>
      </c>
      <c r="C105" s="395">
        <v>27.961484755472</v>
      </c>
      <c r="D105" s="395">
        <v>-3.52310340176758</v>
      </c>
    </row>
    <row r="106" spans="1:4">
      <c r="A106" s="195" t="s">
        <v>54</v>
      </c>
      <c r="B106" s="195" t="s">
        <v>145</v>
      </c>
      <c r="C106" s="395">
        <v>23.591800544697001</v>
      </c>
      <c r="D106" s="395">
        <v>0.623885839434</v>
      </c>
    </row>
    <row r="107" spans="1:4">
      <c r="A107" s="195" t="s">
        <v>54</v>
      </c>
      <c r="B107" s="195" t="s">
        <v>146</v>
      </c>
      <c r="C107" s="395">
        <v>13.977977685276</v>
      </c>
      <c r="D107" s="395">
        <v>3.0618044419995001</v>
      </c>
    </row>
    <row r="108" spans="1:4">
      <c r="A108" s="195" t="s">
        <v>54</v>
      </c>
      <c r="B108" s="195" t="s">
        <v>147</v>
      </c>
      <c r="C108" s="395">
        <v>6.7131659001089998</v>
      </c>
      <c r="D108" s="395">
        <v>4.1015144889247503</v>
      </c>
    </row>
  </sheetData>
  <mergeCells count="1">
    <mergeCell ref="H1:I1"/>
  </mergeCells>
  <hyperlinks>
    <hyperlink ref="H1:I1" location="Index!A1" display="Regresar al Índice" xr:uid="{859C2AA2-9ED6-4B5D-B0D6-A144DD334384}"/>
  </hyperlinks>
  <pageMargins left="0.7" right="0.7" top="0.75" bottom="0.75" header="0.3" footer="0.3"/>
  <pageSetup paperSize="9" orientation="portrait" horizontalDpi="300" verticalDpi="300"/>
  <drawing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D66CD-C41D-4964-A83B-A7EE4D2C8E97}">
  <sheetPr codeName="Hoja216"/>
  <dimension ref="A1:I38"/>
  <sheetViews>
    <sheetView workbookViewId="0"/>
  </sheetViews>
  <sheetFormatPr baseColWidth="10" defaultColWidth="9.140625" defaultRowHeight="14.25"/>
  <cols>
    <col min="1" max="16384" width="9.140625" style="195"/>
  </cols>
  <sheetData>
    <row r="1" spans="1:9">
      <c r="A1" s="20" t="s">
        <v>1676</v>
      </c>
      <c r="H1" s="545" t="s">
        <v>38</v>
      </c>
      <c r="I1" s="545"/>
    </row>
    <row r="2" spans="1:9">
      <c r="A2" s="195" t="s">
        <v>800</v>
      </c>
    </row>
    <row r="5" spans="1:9">
      <c r="A5" s="195" t="s">
        <v>2</v>
      </c>
      <c r="B5" s="195" t="s">
        <v>52</v>
      </c>
    </row>
    <row r="6" spans="1:9">
      <c r="A6" s="195" t="s">
        <v>28</v>
      </c>
      <c r="B6" s="395">
        <v>-17.647563203213998</v>
      </c>
    </row>
    <row r="7" spans="1:9">
      <c r="A7" s="195" t="s">
        <v>27</v>
      </c>
      <c r="B7" s="395">
        <v>-12.356957243391999</v>
      </c>
    </row>
    <row r="8" spans="1:9">
      <c r="A8" s="195" t="s">
        <v>22</v>
      </c>
      <c r="B8" s="395">
        <v>-11.572562908350999</v>
      </c>
    </row>
    <row r="9" spans="1:9">
      <c r="A9" s="195" t="s">
        <v>17</v>
      </c>
      <c r="B9" s="395">
        <v>-9.9813033157440003</v>
      </c>
    </row>
    <row r="10" spans="1:9">
      <c r="A10" s="195" t="s">
        <v>11</v>
      </c>
      <c r="B10" s="395">
        <v>-5.874465847882</v>
      </c>
    </row>
    <row r="11" spans="1:9">
      <c r="A11" s="195" t="s">
        <v>25</v>
      </c>
      <c r="B11" s="395">
        <v>-5.7986569433820003</v>
      </c>
    </row>
    <row r="12" spans="1:9">
      <c r="A12" s="195" t="s">
        <v>5</v>
      </c>
      <c r="B12" s="395">
        <v>-5.5894362974779996</v>
      </c>
    </row>
    <row r="13" spans="1:9">
      <c r="A13" s="195" t="s">
        <v>33</v>
      </c>
      <c r="B13" s="395">
        <v>-2.0743516793340002</v>
      </c>
    </row>
    <row r="14" spans="1:9">
      <c r="A14" s="195" t="s">
        <v>3</v>
      </c>
      <c r="B14" s="395">
        <v>-2.023317141473</v>
      </c>
    </row>
    <row r="15" spans="1:9">
      <c r="A15" s="195" t="s">
        <v>19</v>
      </c>
      <c r="B15" s="395">
        <v>1.9280657392580001</v>
      </c>
    </row>
    <row r="16" spans="1:9">
      <c r="A16" s="195" t="s">
        <v>14</v>
      </c>
      <c r="B16" s="395">
        <v>2.328068938351</v>
      </c>
    </row>
    <row r="17" spans="1:2">
      <c r="A17" s="195" t="s">
        <v>15</v>
      </c>
      <c r="B17" s="395">
        <v>2.403781818388</v>
      </c>
    </row>
    <row r="18" spans="1:2">
      <c r="A18" s="195" t="s">
        <v>26</v>
      </c>
      <c r="B18" s="395">
        <v>2.7169078489510001</v>
      </c>
    </row>
    <row r="19" spans="1:2">
      <c r="A19" s="195" t="s">
        <v>18</v>
      </c>
      <c r="B19" s="395">
        <v>3.7860394622759999</v>
      </c>
    </row>
    <row r="20" spans="1:2">
      <c r="A20" s="195" t="s">
        <v>10</v>
      </c>
      <c r="B20" s="395">
        <v>5.2187464813429996</v>
      </c>
    </row>
    <row r="21" spans="1:2">
      <c r="A21" s="195" t="s">
        <v>29</v>
      </c>
      <c r="B21" s="395">
        <v>6.0368015793729999</v>
      </c>
    </row>
    <row r="22" spans="1:2">
      <c r="A22" s="195" t="s">
        <v>1</v>
      </c>
      <c r="B22" s="395">
        <v>6.2427208926400004</v>
      </c>
    </row>
    <row r="23" spans="1:2">
      <c r="A23" s="195" t="s">
        <v>6</v>
      </c>
      <c r="B23" s="395">
        <v>6.4387130880140004</v>
      </c>
    </row>
    <row r="24" spans="1:2">
      <c r="A24" s="195" t="s">
        <v>32</v>
      </c>
      <c r="B24" s="395">
        <v>6.7105481648499996</v>
      </c>
    </row>
    <row r="25" spans="1:2">
      <c r="A25" s="195" t="s">
        <v>0</v>
      </c>
      <c r="B25" s="395">
        <v>6.7131659001089998</v>
      </c>
    </row>
    <row r="26" spans="1:2">
      <c r="A26" s="195" t="s">
        <v>4</v>
      </c>
      <c r="B26" s="395">
        <v>7.4601791807310001</v>
      </c>
    </row>
    <row r="27" spans="1:2">
      <c r="A27" s="195" t="s">
        <v>23</v>
      </c>
      <c r="B27" s="395">
        <v>9.4121197682359998</v>
      </c>
    </row>
    <row r="28" spans="1:2">
      <c r="A28" s="195" t="s">
        <v>12</v>
      </c>
      <c r="B28" s="395">
        <v>10.744960153814</v>
      </c>
    </row>
    <row r="29" spans="1:2">
      <c r="A29" s="195" t="s">
        <v>30</v>
      </c>
      <c r="B29" s="395">
        <v>10.795647688507</v>
      </c>
    </row>
    <row r="30" spans="1:2">
      <c r="A30" s="195" t="s">
        <v>8</v>
      </c>
      <c r="B30" s="395">
        <v>13.189142683441</v>
      </c>
    </row>
    <row r="31" spans="1:2">
      <c r="A31" s="195" t="s">
        <v>9</v>
      </c>
      <c r="B31" s="395">
        <v>13.580215595502001</v>
      </c>
    </row>
    <row r="32" spans="1:2">
      <c r="A32" s="195" t="s">
        <v>16</v>
      </c>
      <c r="B32" s="395">
        <v>15.27000449568</v>
      </c>
    </row>
    <row r="33" spans="1:2">
      <c r="A33" s="195" t="s">
        <v>31</v>
      </c>
      <c r="B33" s="395">
        <v>15.392604606981999</v>
      </c>
    </row>
    <row r="34" spans="1:2">
      <c r="A34" s="195" t="s">
        <v>13</v>
      </c>
      <c r="B34" s="395">
        <v>15.445059110667</v>
      </c>
    </row>
    <row r="35" spans="1:2">
      <c r="A35" s="195" t="s">
        <v>20</v>
      </c>
      <c r="B35" s="395">
        <v>15.485282794422</v>
      </c>
    </row>
    <row r="36" spans="1:2">
      <c r="A36" s="195" t="s">
        <v>24</v>
      </c>
      <c r="B36" s="395">
        <v>20.182958208974</v>
      </c>
    </row>
    <row r="37" spans="1:2">
      <c r="A37" s="195" t="s">
        <v>21</v>
      </c>
      <c r="B37" s="395">
        <v>20.352055455923999</v>
      </c>
    </row>
    <row r="38" spans="1:2">
      <c r="A38" s="195" t="s">
        <v>7</v>
      </c>
      <c r="B38" s="395">
        <v>24.293764587704</v>
      </c>
    </row>
  </sheetData>
  <mergeCells count="1">
    <mergeCell ref="H1:I1"/>
  </mergeCells>
  <hyperlinks>
    <hyperlink ref="H1:I1" location="Index!A1" display="Regresar al Índice" xr:uid="{7D990CB8-4736-4FDD-B396-A6C97B861EAD}"/>
  </hyperlinks>
  <pageMargins left="0.7" right="0.7" top="0.75" bottom="0.75" header="0.3" footer="0.3"/>
  <pageSetup paperSize="9"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0853A-FB09-4F18-9807-D2198CAACE8C}">
  <sheetPr codeName="Hoja20"/>
  <dimension ref="A1:I12"/>
  <sheetViews>
    <sheetView workbookViewId="0"/>
  </sheetViews>
  <sheetFormatPr baseColWidth="10" defaultRowHeight="14.25"/>
  <cols>
    <col min="1" max="1" width="25" style="16" customWidth="1"/>
    <col min="2" max="2" width="13.140625" style="16" customWidth="1"/>
    <col min="3" max="3" width="16.42578125" style="16" customWidth="1"/>
    <col min="4" max="16384" width="11.42578125" style="16"/>
  </cols>
  <sheetData>
    <row r="1" spans="1:9">
      <c r="A1" s="20" t="s">
        <v>1740</v>
      </c>
      <c r="H1" s="545" t="s">
        <v>38</v>
      </c>
      <c r="I1" s="545"/>
    </row>
    <row r="6" spans="1:9" ht="15">
      <c r="A6" s="504" t="s">
        <v>1470</v>
      </c>
      <c r="B6" s="505" t="s">
        <v>1421</v>
      </c>
      <c r="C6" s="505" t="s">
        <v>1422</v>
      </c>
    </row>
    <row r="7" spans="1:9" ht="15">
      <c r="A7" s="506" t="s">
        <v>1471</v>
      </c>
      <c r="B7" s="509">
        <v>116</v>
      </c>
      <c r="C7" s="510">
        <f>B7/B$12</f>
        <v>0.3411764705882353</v>
      </c>
    </row>
    <row r="8" spans="1:9" ht="15">
      <c r="A8" s="506" t="s">
        <v>1472</v>
      </c>
      <c r="B8" s="511">
        <v>126</v>
      </c>
      <c r="C8" s="512">
        <f t="shared" ref="C8:C12" si="0">B8/B$12</f>
        <v>0.37058823529411766</v>
      </c>
    </row>
    <row r="9" spans="1:9" ht="15">
      <c r="A9" s="506" t="s">
        <v>1473</v>
      </c>
      <c r="B9" s="513">
        <v>58</v>
      </c>
      <c r="C9" s="510">
        <f t="shared" si="0"/>
        <v>0.17058823529411765</v>
      </c>
    </row>
    <row r="10" spans="1:9" ht="15">
      <c r="A10" s="506" t="s">
        <v>1474</v>
      </c>
      <c r="B10" s="511">
        <v>23</v>
      </c>
      <c r="C10" s="512">
        <f t="shared" si="0"/>
        <v>6.7647058823529407E-2</v>
      </c>
    </row>
    <row r="11" spans="1:9" ht="15">
      <c r="A11" s="506" t="s">
        <v>1475</v>
      </c>
      <c r="B11" s="513">
        <v>17</v>
      </c>
      <c r="C11" s="510">
        <f t="shared" si="0"/>
        <v>0.05</v>
      </c>
    </row>
    <row r="12" spans="1:9" ht="15">
      <c r="A12" s="506" t="s">
        <v>1129</v>
      </c>
      <c r="B12" s="514">
        <v>340</v>
      </c>
      <c r="C12" s="515">
        <f t="shared" si="0"/>
        <v>1</v>
      </c>
    </row>
  </sheetData>
  <mergeCells count="1">
    <mergeCell ref="H1:I1"/>
  </mergeCells>
  <hyperlinks>
    <hyperlink ref="H1:I1" location="Index!A1" display="Regresar al Índice" xr:uid="{A594E8CD-1378-4449-B2F1-3F7C36A5E6C3}"/>
  </hyperlink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A3CAC-95D3-40E0-89FF-8919BC4DC80C}">
  <sheetPr codeName="Hoja217"/>
  <dimension ref="A1:I21"/>
  <sheetViews>
    <sheetView workbookViewId="0"/>
  </sheetViews>
  <sheetFormatPr baseColWidth="10" defaultColWidth="9.140625" defaultRowHeight="14.25"/>
  <cols>
    <col min="1" max="16384" width="9.140625" style="195"/>
  </cols>
  <sheetData>
    <row r="1" spans="1:9">
      <c r="A1" s="20" t="s">
        <v>1677</v>
      </c>
      <c r="H1" s="545" t="s">
        <v>38</v>
      </c>
      <c r="I1" s="545"/>
    </row>
    <row r="2" spans="1:9">
      <c r="A2" s="195" t="s">
        <v>800</v>
      </c>
    </row>
    <row r="5" spans="1:9">
      <c r="A5" s="195" t="s">
        <v>137</v>
      </c>
      <c r="B5" s="195" t="s">
        <v>801</v>
      </c>
    </row>
    <row r="6" spans="1:9">
      <c r="A6" s="195" t="s">
        <v>998</v>
      </c>
      <c r="B6" s="396">
        <v>2711.024505417</v>
      </c>
    </row>
    <row r="7" spans="1:9">
      <c r="A7" s="195" t="s">
        <v>999</v>
      </c>
      <c r="B7" s="396">
        <v>2808.5861373090002</v>
      </c>
    </row>
    <row r="8" spans="1:9">
      <c r="A8" s="195" t="s">
        <v>1000</v>
      </c>
      <c r="B8" s="396">
        <v>2540.0372967600001</v>
      </c>
    </row>
    <row r="9" spans="1:9">
      <c r="A9" s="195" t="s">
        <v>1001</v>
      </c>
      <c r="B9" s="396">
        <v>2156.0867854779999</v>
      </c>
    </row>
    <row r="10" spans="1:9">
      <c r="A10" s="195" t="s">
        <v>1002</v>
      </c>
      <c r="B10" s="396">
        <v>2565.4532558300002</v>
      </c>
    </row>
    <row r="11" spans="1:9">
      <c r="A11" s="195" t="s">
        <v>1003</v>
      </c>
      <c r="B11" s="396">
        <v>2730.1810341310002</v>
      </c>
    </row>
    <row r="12" spans="1:9">
      <c r="A12" s="195" t="s">
        <v>1004</v>
      </c>
      <c r="B12" s="396">
        <v>2622.5868942950001</v>
      </c>
    </row>
    <row r="13" spans="1:9">
      <c r="A13" s="195" t="s">
        <v>1005</v>
      </c>
      <c r="B13" s="396">
        <v>2491.6026244730001</v>
      </c>
    </row>
    <row r="14" spans="1:9">
      <c r="A14" s="195" t="s">
        <v>1006</v>
      </c>
      <c r="B14" s="396">
        <v>2003.0738918500001</v>
      </c>
    </row>
    <row r="15" spans="1:9">
      <c r="A15" s="195" t="s">
        <v>1007</v>
      </c>
      <c r="B15" s="396">
        <v>3073.4642871299998</v>
      </c>
    </row>
    <row r="16" spans="1:9">
      <c r="A16" s="195" t="s">
        <v>1008</v>
      </c>
      <c r="B16" s="396">
        <v>2257.2019772600001</v>
      </c>
    </row>
    <row r="17" spans="1:2">
      <c r="A17" s="195" t="s">
        <v>931</v>
      </c>
      <c r="B17" s="396">
        <v>2138.7394757860002</v>
      </c>
    </row>
    <row r="18" spans="1:2">
      <c r="A18" s="195" t="s">
        <v>944</v>
      </c>
      <c r="B18" s="396">
        <v>1852.7433452539999</v>
      </c>
    </row>
    <row r="19" spans="1:2">
      <c r="A19" s="195" t="s">
        <v>953</v>
      </c>
      <c r="B19" s="396">
        <v>1869.15929342</v>
      </c>
    </row>
    <row r="20" spans="1:2">
      <c r="A20" s="195" t="s">
        <v>962</v>
      </c>
      <c r="B20" s="396">
        <v>1471.0050672120001</v>
      </c>
    </row>
    <row r="21" spans="1:2">
      <c r="A21" s="195" t="s">
        <v>1009</v>
      </c>
      <c r="B21" s="396">
        <v>1543.086057152</v>
      </c>
    </row>
  </sheetData>
  <mergeCells count="1">
    <mergeCell ref="H1:I1"/>
  </mergeCells>
  <hyperlinks>
    <hyperlink ref="H1:I1" location="Index!A1" display="Regresar al Índice" xr:uid="{42BE3342-3558-4F7F-AA96-584A5294BFD5}"/>
  </hyperlinks>
  <pageMargins left="0.7" right="0.7" top="0.75" bottom="0.75" header="0.3" footer="0.3"/>
  <pageSetup paperSize="9" orientation="portrait" horizontalDpi="300" verticalDpi="300"/>
  <drawing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0FD66-D20E-4E73-B9B1-5A3D9138BAAA}">
  <sheetPr codeName="Hoja218"/>
  <dimension ref="A1:I110"/>
  <sheetViews>
    <sheetView workbookViewId="0"/>
  </sheetViews>
  <sheetFormatPr baseColWidth="10" defaultColWidth="9.140625" defaultRowHeight="14.25"/>
  <cols>
    <col min="1" max="16384" width="9.140625" style="195"/>
  </cols>
  <sheetData>
    <row r="1" spans="1:9">
      <c r="A1" s="20" t="s">
        <v>1678</v>
      </c>
      <c r="H1" s="545" t="s">
        <v>38</v>
      </c>
      <c r="I1" s="545"/>
    </row>
    <row r="2" spans="1:9">
      <c r="A2" s="195" t="s">
        <v>800</v>
      </c>
    </row>
    <row r="3" spans="1:9">
      <c r="A3" s="195" t="s">
        <v>802</v>
      </c>
    </row>
    <row r="5" spans="1:9">
      <c r="A5" s="195" t="s">
        <v>325</v>
      </c>
      <c r="B5" s="195" t="s">
        <v>379</v>
      </c>
      <c r="C5" s="195" t="s">
        <v>801</v>
      </c>
      <c r="D5" s="195" t="s">
        <v>803</v>
      </c>
    </row>
    <row r="6" spans="1:9">
      <c r="A6" s="195" t="s">
        <v>61</v>
      </c>
      <c r="B6" s="195" t="s">
        <v>141</v>
      </c>
      <c r="C6" s="396">
        <v>1894.489002693</v>
      </c>
      <c r="D6" s="396">
        <v>2527.46627940692</v>
      </c>
    </row>
    <row r="7" spans="1:9">
      <c r="A7" s="195" t="s">
        <v>54</v>
      </c>
      <c r="B7" s="195" t="s">
        <v>142</v>
      </c>
      <c r="C7" s="396">
        <v>2285.2278420080002</v>
      </c>
      <c r="D7" s="396">
        <v>2537.5607932408302</v>
      </c>
    </row>
    <row r="8" spans="1:9">
      <c r="A8" s="195" t="s">
        <v>54</v>
      </c>
      <c r="B8" s="195" t="s">
        <v>143</v>
      </c>
      <c r="C8" s="396">
        <v>1951.7494531350001</v>
      </c>
      <c r="D8" s="396">
        <v>2533.3422729833301</v>
      </c>
    </row>
    <row r="9" spans="1:9">
      <c r="A9" s="195" t="s">
        <v>54</v>
      </c>
      <c r="B9" s="195" t="s">
        <v>144</v>
      </c>
      <c r="C9" s="396">
        <v>2175.4812712859998</v>
      </c>
      <c r="D9" s="396">
        <v>2562.3897347269199</v>
      </c>
    </row>
    <row r="10" spans="1:9">
      <c r="A10" s="195" t="s">
        <v>54</v>
      </c>
      <c r="B10" s="195" t="s">
        <v>145</v>
      </c>
      <c r="C10" s="396">
        <v>2035.7041386769999</v>
      </c>
      <c r="D10" s="396">
        <v>2504.9085851989998</v>
      </c>
    </row>
    <row r="11" spans="1:9">
      <c r="A11" s="195" t="s">
        <v>54</v>
      </c>
      <c r="B11" s="195" t="s">
        <v>146</v>
      </c>
      <c r="C11" s="396">
        <v>2248.3396784309998</v>
      </c>
      <c r="D11" s="396">
        <v>2470.5673086624201</v>
      </c>
    </row>
    <row r="12" spans="1:9">
      <c r="A12" s="195" t="s">
        <v>54</v>
      </c>
      <c r="B12" s="195" t="s">
        <v>147</v>
      </c>
      <c r="C12" s="396">
        <v>2348.6737458900002</v>
      </c>
      <c r="D12" s="396">
        <v>2402.0975906121698</v>
      </c>
    </row>
    <row r="13" spans="1:9">
      <c r="A13" s="195" t="s">
        <v>54</v>
      </c>
      <c r="B13" s="195" t="s">
        <v>148</v>
      </c>
      <c r="C13" s="396">
        <v>2738.4397930810001</v>
      </c>
      <c r="D13" s="396">
        <v>2366.8384883630001</v>
      </c>
    </row>
    <row r="14" spans="1:9">
      <c r="A14" s="195" t="s">
        <v>54</v>
      </c>
      <c r="B14" s="195" t="s">
        <v>149</v>
      </c>
      <c r="C14" s="396">
        <v>2491.6026244730001</v>
      </c>
      <c r="D14" s="396">
        <v>2355.9231325444998</v>
      </c>
    </row>
    <row r="15" spans="1:9">
      <c r="A15" s="195" t="s">
        <v>54</v>
      </c>
      <c r="B15" s="195" t="s">
        <v>150</v>
      </c>
      <c r="C15" s="396">
        <v>2368.2431536099998</v>
      </c>
      <c r="D15" s="396">
        <v>2335.9764883971702</v>
      </c>
    </row>
    <row r="16" spans="1:9">
      <c r="A16" s="195" t="s">
        <v>54</v>
      </c>
      <c r="B16" s="195" t="s">
        <v>151</v>
      </c>
      <c r="C16" s="396">
        <v>2485.0202016819999</v>
      </c>
      <c r="D16" s="396">
        <v>2310.78935971192</v>
      </c>
    </row>
    <row r="17" spans="1:4">
      <c r="A17" s="195" t="s">
        <v>54</v>
      </c>
      <c r="B17" s="195" t="s">
        <v>152</v>
      </c>
      <c r="C17" s="396">
        <v>2407.3612207289998</v>
      </c>
      <c r="D17" s="396">
        <v>2285.8610104745799</v>
      </c>
    </row>
    <row r="18" spans="1:4">
      <c r="A18" s="195" t="s">
        <v>74</v>
      </c>
      <c r="B18" s="195" t="s">
        <v>141</v>
      </c>
      <c r="C18" s="396">
        <v>1574.013285857</v>
      </c>
      <c r="D18" s="396">
        <v>2259.1547007382501</v>
      </c>
    </row>
    <row r="19" spans="1:4">
      <c r="A19" s="195" t="s">
        <v>54</v>
      </c>
      <c r="B19" s="195" t="s">
        <v>142</v>
      </c>
      <c r="C19" s="396">
        <v>1679.347788495</v>
      </c>
      <c r="D19" s="396">
        <v>2208.66469627883</v>
      </c>
    </row>
    <row r="20" spans="1:4">
      <c r="A20" s="195" t="s">
        <v>54</v>
      </c>
      <c r="B20" s="195" t="s">
        <v>143</v>
      </c>
      <c r="C20" s="396">
        <v>1649.649151695</v>
      </c>
      <c r="D20" s="396">
        <v>2183.4896711588299</v>
      </c>
    </row>
    <row r="21" spans="1:4">
      <c r="A21" s="195" t="s">
        <v>54</v>
      </c>
      <c r="B21" s="195" t="s">
        <v>144</v>
      </c>
      <c r="C21" s="396">
        <v>1610.1070104119999</v>
      </c>
      <c r="D21" s="396">
        <v>2136.3751494193298</v>
      </c>
    </row>
    <row r="22" spans="1:4">
      <c r="A22" s="195" t="s">
        <v>54</v>
      </c>
      <c r="B22" s="195" t="s">
        <v>145</v>
      </c>
      <c r="C22" s="396">
        <v>1983.8585131570001</v>
      </c>
      <c r="D22" s="396">
        <v>2132.0546806259999</v>
      </c>
    </row>
    <row r="23" spans="1:4">
      <c r="A23" s="195" t="s">
        <v>54</v>
      </c>
      <c r="B23" s="195" t="s">
        <v>146</v>
      </c>
      <c r="C23" s="396">
        <v>1977.752663881</v>
      </c>
      <c r="D23" s="396">
        <v>2109.50576274683</v>
      </c>
    </row>
    <row r="24" spans="1:4">
      <c r="A24" s="195" t="s">
        <v>54</v>
      </c>
      <c r="B24" s="195" t="s">
        <v>147</v>
      </c>
      <c r="C24" s="396">
        <v>1689.822677398</v>
      </c>
      <c r="D24" s="396">
        <v>2054.60150703917</v>
      </c>
    </row>
    <row r="25" spans="1:4">
      <c r="A25" s="195" t="s">
        <v>54</v>
      </c>
      <c r="B25" s="195" t="s">
        <v>148</v>
      </c>
      <c r="C25" s="396">
        <v>2010.1212929789999</v>
      </c>
      <c r="D25" s="396">
        <v>1993.9082986973301</v>
      </c>
    </row>
    <row r="26" spans="1:4">
      <c r="A26" s="195" t="s">
        <v>54</v>
      </c>
      <c r="B26" s="195" t="s">
        <v>149</v>
      </c>
      <c r="C26" s="396">
        <v>2003.0738918500001</v>
      </c>
      <c r="D26" s="396">
        <v>1953.19757097875</v>
      </c>
    </row>
    <row r="27" spans="1:4">
      <c r="A27" s="195" t="s">
        <v>54</v>
      </c>
      <c r="B27" s="195" t="s">
        <v>150</v>
      </c>
      <c r="C27" s="396">
        <v>1928.8196125219999</v>
      </c>
      <c r="D27" s="396">
        <v>1916.57894255475</v>
      </c>
    </row>
    <row r="28" spans="1:4">
      <c r="A28" s="195" t="s">
        <v>54</v>
      </c>
      <c r="B28" s="195" t="s">
        <v>151</v>
      </c>
      <c r="C28" s="396">
        <v>1942.107419833</v>
      </c>
      <c r="D28" s="396">
        <v>1871.3362107339999</v>
      </c>
    </row>
    <row r="29" spans="1:4">
      <c r="A29" s="195" t="s">
        <v>54</v>
      </c>
      <c r="B29" s="195" t="s">
        <v>152</v>
      </c>
      <c r="C29" s="396">
        <v>2321.6522857760001</v>
      </c>
      <c r="D29" s="396">
        <v>1864.1937994879199</v>
      </c>
    </row>
    <row r="30" spans="1:4">
      <c r="A30" s="195" t="s">
        <v>75</v>
      </c>
      <c r="B30" s="195" t="s">
        <v>141</v>
      </c>
      <c r="C30" s="396">
        <v>2209.4747289289999</v>
      </c>
      <c r="D30" s="396">
        <v>1917.14891974392</v>
      </c>
    </row>
    <row r="31" spans="1:4">
      <c r="A31" s="195" t="s">
        <v>54</v>
      </c>
      <c r="B31" s="195" t="s">
        <v>142</v>
      </c>
      <c r="C31" s="396">
        <v>1868.261175443</v>
      </c>
      <c r="D31" s="396">
        <v>1932.89170198958</v>
      </c>
    </row>
    <row r="32" spans="1:4">
      <c r="A32" s="195" t="s">
        <v>54</v>
      </c>
      <c r="B32" s="195" t="s">
        <v>143</v>
      </c>
      <c r="C32" s="396">
        <v>2666.4913328950001</v>
      </c>
      <c r="D32" s="396">
        <v>2017.6285504229199</v>
      </c>
    </row>
    <row r="33" spans="1:4">
      <c r="A33" s="195" t="s">
        <v>54</v>
      </c>
      <c r="B33" s="195" t="s">
        <v>144</v>
      </c>
      <c r="C33" s="396">
        <v>2330.124774075</v>
      </c>
      <c r="D33" s="396">
        <v>2077.6300307281699</v>
      </c>
    </row>
    <row r="34" spans="1:4">
      <c r="A34" s="195" t="s">
        <v>54</v>
      </c>
      <c r="B34" s="195" t="s">
        <v>145</v>
      </c>
      <c r="C34" s="396">
        <v>2615.8516358030001</v>
      </c>
      <c r="D34" s="396">
        <v>2130.2961242820002</v>
      </c>
    </row>
    <row r="35" spans="1:4">
      <c r="A35" s="195" t="s">
        <v>54</v>
      </c>
      <c r="B35" s="195" t="s">
        <v>146</v>
      </c>
      <c r="C35" s="396">
        <v>2317.7733903530002</v>
      </c>
      <c r="D35" s="396">
        <v>2158.63118482133</v>
      </c>
    </row>
    <row r="36" spans="1:4">
      <c r="A36" s="195" t="s">
        <v>54</v>
      </c>
      <c r="B36" s="195" t="s">
        <v>147</v>
      </c>
      <c r="C36" s="396">
        <v>2121.4071263790001</v>
      </c>
      <c r="D36" s="396">
        <v>2194.5965555697499</v>
      </c>
    </row>
    <row r="37" spans="1:4">
      <c r="A37" s="195" t="s">
        <v>54</v>
      </c>
      <c r="B37" s="195" t="s">
        <v>148</v>
      </c>
      <c r="C37" s="396">
        <v>2911.1634085370001</v>
      </c>
      <c r="D37" s="396">
        <v>2269.6833985329199</v>
      </c>
    </row>
    <row r="38" spans="1:4">
      <c r="A38" s="195" t="s">
        <v>54</v>
      </c>
      <c r="B38" s="195" t="s">
        <v>149</v>
      </c>
      <c r="C38" s="396">
        <v>3073.4642871299998</v>
      </c>
      <c r="D38" s="396">
        <v>2358.8825981395798</v>
      </c>
    </row>
    <row r="39" spans="1:4">
      <c r="A39" s="195" t="s">
        <v>54</v>
      </c>
      <c r="B39" s="195" t="s">
        <v>150</v>
      </c>
      <c r="C39" s="396">
        <v>2489.6324842909999</v>
      </c>
      <c r="D39" s="396">
        <v>2405.61700412033</v>
      </c>
    </row>
    <row r="40" spans="1:4">
      <c r="A40" s="195" t="s">
        <v>54</v>
      </c>
      <c r="B40" s="195" t="s">
        <v>151</v>
      </c>
      <c r="C40" s="396">
        <v>2201.8290452659999</v>
      </c>
      <c r="D40" s="396">
        <v>2427.2604729064201</v>
      </c>
    </row>
    <row r="41" spans="1:4">
      <c r="A41" s="195" t="s">
        <v>54</v>
      </c>
      <c r="B41" s="195" t="s">
        <v>152</v>
      </c>
      <c r="C41" s="396">
        <v>2032.009669413</v>
      </c>
      <c r="D41" s="396">
        <v>2403.1235882095002</v>
      </c>
    </row>
    <row r="42" spans="1:4">
      <c r="A42" s="195" t="s">
        <v>76</v>
      </c>
      <c r="B42" s="195" t="s">
        <v>141</v>
      </c>
      <c r="C42" s="396">
        <v>2582.4303394610001</v>
      </c>
      <c r="D42" s="396">
        <v>2434.2032224205</v>
      </c>
    </row>
    <row r="43" spans="1:4">
      <c r="A43" s="195" t="s">
        <v>54</v>
      </c>
      <c r="B43" s="195" t="s">
        <v>142</v>
      </c>
      <c r="C43" s="396">
        <v>2683.0153910640001</v>
      </c>
      <c r="D43" s="396">
        <v>2502.0994070555798</v>
      </c>
    </row>
    <row r="44" spans="1:4">
      <c r="A44" s="195" t="s">
        <v>54</v>
      </c>
      <c r="B44" s="195" t="s">
        <v>143</v>
      </c>
      <c r="C44" s="396">
        <v>1919.491318549</v>
      </c>
      <c r="D44" s="396">
        <v>2439.84940586008</v>
      </c>
    </row>
    <row r="45" spans="1:4">
      <c r="A45" s="195" t="s">
        <v>54</v>
      </c>
      <c r="B45" s="195" t="s">
        <v>144</v>
      </c>
      <c r="C45" s="396">
        <v>2240.3397922559998</v>
      </c>
      <c r="D45" s="396">
        <v>2432.3673240418302</v>
      </c>
    </row>
    <row r="46" spans="1:4">
      <c r="A46" s="195" t="s">
        <v>54</v>
      </c>
      <c r="B46" s="195" t="s">
        <v>145</v>
      </c>
      <c r="C46" s="396">
        <v>2185.518440546</v>
      </c>
      <c r="D46" s="396">
        <v>2396.5062244370802</v>
      </c>
    </row>
    <row r="47" spans="1:4">
      <c r="A47" s="195" t="s">
        <v>54</v>
      </c>
      <c r="B47" s="195" t="s">
        <v>146</v>
      </c>
      <c r="C47" s="396">
        <v>2146.7409138029998</v>
      </c>
      <c r="D47" s="396">
        <v>2382.2535180579198</v>
      </c>
    </row>
    <row r="48" spans="1:4">
      <c r="A48" s="195" t="s">
        <v>54</v>
      </c>
      <c r="B48" s="195" t="s">
        <v>147</v>
      </c>
      <c r="C48" s="396">
        <v>2084.6418898729999</v>
      </c>
      <c r="D48" s="396">
        <v>2379.1897483490802</v>
      </c>
    </row>
    <row r="49" spans="1:4">
      <c r="A49" s="195" t="s">
        <v>54</v>
      </c>
      <c r="B49" s="195" t="s">
        <v>148</v>
      </c>
      <c r="C49" s="396">
        <v>2495.2996727290001</v>
      </c>
      <c r="D49" s="396">
        <v>2344.5344370317498</v>
      </c>
    </row>
    <row r="50" spans="1:4">
      <c r="A50" s="195" t="s">
        <v>54</v>
      </c>
      <c r="B50" s="195" t="s">
        <v>149</v>
      </c>
      <c r="C50" s="396">
        <v>2257.2019772600001</v>
      </c>
      <c r="D50" s="396">
        <v>2276.5125778759202</v>
      </c>
    </row>
    <row r="51" spans="1:4">
      <c r="A51" s="195" t="s">
        <v>54</v>
      </c>
      <c r="B51" s="195" t="s">
        <v>150</v>
      </c>
      <c r="C51" s="396">
        <v>2398.863823528</v>
      </c>
      <c r="D51" s="396">
        <v>2268.9485228123299</v>
      </c>
    </row>
    <row r="52" spans="1:4">
      <c r="A52" s="195" t="s">
        <v>54</v>
      </c>
      <c r="B52" s="195" t="s">
        <v>151</v>
      </c>
      <c r="C52" s="396">
        <v>2524.8973337920002</v>
      </c>
      <c r="D52" s="396">
        <v>2295.8708801895</v>
      </c>
    </row>
    <row r="53" spans="1:4">
      <c r="A53" s="195" t="s">
        <v>54</v>
      </c>
      <c r="B53" s="195" t="s">
        <v>152</v>
      </c>
      <c r="C53" s="396">
        <v>2284.360025473</v>
      </c>
      <c r="D53" s="396">
        <v>2316.9000765278302</v>
      </c>
    </row>
    <row r="54" spans="1:4">
      <c r="A54" s="195" t="s">
        <v>77</v>
      </c>
      <c r="B54" s="195" t="s">
        <v>141</v>
      </c>
      <c r="C54" s="396">
        <v>1933.504086593</v>
      </c>
      <c r="D54" s="396">
        <v>2262.8228887888299</v>
      </c>
    </row>
    <row r="55" spans="1:4">
      <c r="A55" s="195" t="s">
        <v>54</v>
      </c>
      <c r="B55" s="195" t="s">
        <v>142</v>
      </c>
      <c r="C55" s="396">
        <v>2183.8845315489998</v>
      </c>
      <c r="D55" s="396">
        <v>2221.2286504959202</v>
      </c>
    </row>
    <row r="56" spans="1:4">
      <c r="A56" s="195" t="s">
        <v>54</v>
      </c>
      <c r="B56" s="195" t="s">
        <v>143</v>
      </c>
      <c r="C56" s="396">
        <v>2230.315251774</v>
      </c>
      <c r="D56" s="396">
        <v>2247.1306449313302</v>
      </c>
    </row>
    <row r="57" spans="1:4">
      <c r="A57" s="195" t="s">
        <v>54</v>
      </c>
      <c r="B57" s="195" t="s">
        <v>144</v>
      </c>
      <c r="C57" s="396">
        <v>2505.9196947949999</v>
      </c>
      <c r="D57" s="396">
        <v>2269.2623034762501</v>
      </c>
    </row>
    <row r="58" spans="1:4">
      <c r="A58" s="195" t="s">
        <v>54</v>
      </c>
      <c r="B58" s="195" t="s">
        <v>145</v>
      </c>
      <c r="C58" s="396">
        <v>2653.2230326839999</v>
      </c>
      <c r="D58" s="396">
        <v>2308.2376861544199</v>
      </c>
    </row>
    <row r="59" spans="1:4">
      <c r="A59" s="195" t="s">
        <v>54</v>
      </c>
      <c r="B59" s="195" t="s">
        <v>146</v>
      </c>
      <c r="C59" s="396">
        <v>2856.25875189</v>
      </c>
      <c r="D59" s="396">
        <v>2367.3641726616702</v>
      </c>
    </row>
    <row r="60" spans="1:4">
      <c r="A60" s="195" t="s">
        <v>54</v>
      </c>
      <c r="B60" s="195" t="s">
        <v>147</v>
      </c>
      <c r="C60" s="396">
        <v>2113.3048988669998</v>
      </c>
      <c r="D60" s="396">
        <v>2369.7527567444999</v>
      </c>
    </row>
    <row r="61" spans="1:4">
      <c r="A61" s="195" t="s">
        <v>54</v>
      </c>
      <c r="B61" s="195" t="s">
        <v>148</v>
      </c>
      <c r="C61" s="396">
        <v>2341.0457055470001</v>
      </c>
      <c r="D61" s="396">
        <v>2356.8982594793301</v>
      </c>
    </row>
    <row r="62" spans="1:4">
      <c r="A62" s="195" t="s">
        <v>54</v>
      </c>
      <c r="B62" s="195" t="s">
        <v>149</v>
      </c>
      <c r="C62" s="396">
        <v>2138.7394757860002</v>
      </c>
      <c r="D62" s="396">
        <v>2347.0263843564999</v>
      </c>
    </row>
    <row r="63" spans="1:4">
      <c r="A63" s="195" t="s">
        <v>54</v>
      </c>
      <c r="B63" s="195" t="s">
        <v>150</v>
      </c>
      <c r="C63" s="396">
        <v>2328.155214716</v>
      </c>
      <c r="D63" s="396">
        <v>2341.1340002888301</v>
      </c>
    </row>
    <row r="64" spans="1:4">
      <c r="A64" s="195" t="s">
        <v>54</v>
      </c>
      <c r="B64" s="195" t="s">
        <v>151</v>
      </c>
      <c r="C64" s="396">
        <v>2188.4737942239999</v>
      </c>
      <c r="D64" s="396">
        <v>2313.09870532483</v>
      </c>
    </row>
    <row r="65" spans="1:4">
      <c r="A65" s="195" t="s">
        <v>54</v>
      </c>
      <c r="B65" s="195" t="s">
        <v>152</v>
      </c>
      <c r="C65" s="396">
        <v>2738.79935746</v>
      </c>
      <c r="D65" s="396">
        <v>2350.9686496570798</v>
      </c>
    </row>
    <row r="66" spans="1:4">
      <c r="A66" s="195" t="s">
        <v>78</v>
      </c>
      <c r="B66" s="195" t="s">
        <v>141</v>
      </c>
      <c r="C66" s="396">
        <v>1943.3097480609999</v>
      </c>
      <c r="D66" s="396">
        <v>2351.7857881127502</v>
      </c>
    </row>
    <row r="67" spans="1:4">
      <c r="A67" s="195" t="s">
        <v>54</v>
      </c>
      <c r="B67" s="195" t="s">
        <v>142</v>
      </c>
      <c r="C67" s="396">
        <v>1833.0975500510001</v>
      </c>
      <c r="D67" s="396">
        <v>2322.5535396545802</v>
      </c>
    </row>
    <row r="68" spans="1:4">
      <c r="A68" s="195" t="s">
        <v>54</v>
      </c>
      <c r="B68" s="195" t="s">
        <v>143</v>
      </c>
      <c r="C68" s="396">
        <v>1993.3354172859999</v>
      </c>
      <c r="D68" s="396">
        <v>2302.8052201139199</v>
      </c>
    </row>
    <row r="69" spans="1:4">
      <c r="A69" s="195" t="s">
        <v>54</v>
      </c>
      <c r="B69" s="195" t="s">
        <v>144</v>
      </c>
      <c r="C69" s="396">
        <v>2020.074211823</v>
      </c>
      <c r="D69" s="396">
        <v>2262.3180965329202</v>
      </c>
    </row>
    <row r="70" spans="1:4">
      <c r="A70" s="195" t="s">
        <v>54</v>
      </c>
      <c r="B70" s="195" t="s">
        <v>145</v>
      </c>
      <c r="C70" s="396">
        <v>2541.948392153</v>
      </c>
      <c r="D70" s="396">
        <v>2253.0452098219998</v>
      </c>
    </row>
    <row r="71" spans="1:4">
      <c r="A71" s="195" t="s">
        <v>54</v>
      </c>
      <c r="B71" s="195" t="s">
        <v>146</v>
      </c>
      <c r="C71" s="396">
        <v>2100.354253905</v>
      </c>
      <c r="D71" s="396">
        <v>2190.0531683232498</v>
      </c>
    </row>
    <row r="72" spans="1:4">
      <c r="A72" s="195" t="s">
        <v>54</v>
      </c>
      <c r="B72" s="195" t="s">
        <v>147</v>
      </c>
      <c r="C72" s="396">
        <v>2384.4574904649999</v>
      </c>
      <c r="D72" s="396">
        <v>2212.6492176230799</v>
      </c>
    </row>
    <row r="73" spans="1:4">
      <c r="A73" s="195" t="s">
        <v>54</v>
      </c>
      <c r="B73" s="195" t="s">
        <v>148</v>
      </c>
      <c r="C73" s="396">
        <v>2818.0111267080001</v>
      </c>
      <c r="D73" s="396">
        <v>2252.3963360531702</v>
      </c>
    </row>
    <row r="74" spans="1:4">
      <c r="A74" s="195" t="s">
        <v>54</v>
      </c>
      <c r="B74" s="195" t="s">
        <v>149</v>
      </c>
      <c r="C74" s="396">
        <v>1852.7433452539999</v>
      </c>
      <c r="D74" s="396">
        <v>2228.5633251754998</v>
      </c>
    </row>
    <row r="75" spans="1:4">
      <c r="A75" s="195" t="s">
        <v>54</v>
      </c>
      <c r="B75" s="195" t="s">
        <v>150</v>
      </c>
      <c r="C75" s="396">
        <v>2258.9147784229999</v>
      </c>
      <c r="D75" s="396">
        <v>2222.7932888177502</v>
      </c>
    </row>
    <row r="76" spans="1:4">
      <c r="A76" s="195" t="s">
        <v>54</v>
      </c>
      <c r="B76" s="195" t="s">
        <v>151</v>
      </c>
      <c r="C76" s="396">
        <v>1720.1555108</v>
      </c>
      <c r="D76" s="396">
        <v>2183.7667651990801</v>
      </c>
    </row>
    <row r="77" spans="1:4">
      <c r="A77" s="195" t="s">
        <v>54</v>
      </c>
      <c r="B77" s="195" t="s">
        <v>152</v>
      </c>
      <c r="C77" s="396">
        <v>2789.8769758859999</v>
      </c>
      <c r="D77" s="396">
        <v>2188.0232334012499</v>
      </c>
    </row>
    <row r="78" spans="1:4">
      <c r="A78" s="195" t="s">
        <v>79</v>
      </c>
      <c r="B78" s="195" t="s">
        <v>141</v>
      </c>
      <c r="C78" s="396">
        <v>1768.7447041519999</v>
      </c>
      <c r="D78" s="396">
        <v>2173.4761464088301</v>
      </c>
    </row>
    <row r="79" spans="1:4">
      <c r="A79" s="195" t="s">
        <v>54</v>
      </c>
      <c r="B79" s="195" t="s">
        <v>142</v>
      </c>
      <c r="C79" s="396">
        <v>1743.1875806170001</v>
      </c>
      <c r="D79" s="396">
        <v>2165.9836489559998</v>
      </c>
    </row>
    <row r="80" spans="1:4">
      <c r="A80" s="195" t="s">
        <v>54</v>
      </c>
      <c r="B80" s="195" t="s">
        <v>143</v>
      </c>
      <c r="C80" s="396">
        <v>1986.6897139979999</v>
      </c>
      <c r="D80" s="396">
        <v>2165.42984034867</v>
      </c>
    </row>
    <row r="81" spans="1:4">
      <c r="A81" s="195" t="s">
        <v>54</v>
      </c>
      <c r="B81" s="195" t="s">
        <v>144</v>
      </c>
      <c r="C81" s="396">
        <v>1733.73172935</v>
      </c>
      <c r="D81" s="396">
        <v>2141.5679668092498</v>
      </c>
    </row>
    <row r="82" spans="1:4">
      <c r="A82" s="195" t="s">
        <v>54</v>
      </c>
      <c r="B82" s="195" t="s">
        <v>145</v>
      </c>
      <c r="C82" s="396">
        <v>1798.6615119109999</v>
      </c>
      <c r="D82" s="396">
        <v>2079.6273934557498</v>
      </c>
    </row>
    <row r="83" spans="1:4">
      <c r="A83" s="195" t="s">
        <v>54</v>
      </c>
      <c r="B83" s="195" t="s">
        <v>146</v>
      </c>
      <c r="C83" s="396">
        <v>1780.596483992</v>
      </c>
      <c r="D83" s="396">
        <v>2052.98091262967</v>
      </c>
    </row>
    <row r="84" spans="1:4">
      <c r="A84" s="195" t="s">
        <v>54</v>
      </c>
      <c r="B84" s="195" t="s">
        <v>147</v>
      </c>
      <c r="C84" s="396">
        <v>1764.628665447</v>
      </c>
      <c r="D84" s="396">
        <v>2001.3285105448299</v>
      </c>
    </row>
    <row r="85" spans="1:4">
      <c r="A85" s="195" t="s">
        <v>54</v>
      </c>
      <c r="B85" s="195" t="s">
        <v>148</v>
      </c>
      <c r="C85" s="396">
        <v>1883.842661506</v>
      </c>
      <c r="D85" s="396">
        <v>1923.48113844467</v>
      </c>
    </row>
    <row r="86" spans="1:4">
      <c r="A86" s="195" t="s">
        <v>54</v>
      </c>
      <c r="B86" s="195" t="s">
        <v>149</v>
      </c>
      <c r="C86" s="396">
        <v>1869.15929342</v>
      </c>
      <c r="D86" s="396">
        <v>1924.8491341251699</v>
      </c>
    </row>
    <row r="87" spans="1:4">
      <c r="A87" s="195" t="s">
        <v>54</v>
      </c>
      <c r="B87" s="195" t="s">
        <v>150</v>
      </c>
      <c r="C87" s="396">
        <v>1950.5947778069999</v>
      </c>
      <c r="D87" s="396">
        <v>1899.1558007404999</v>
      </c>
    </row>
    <row r="88" spans="1:4">
      <c r="A88" s="195" t="s">
        <v>54</v>
      </c>
      <c r="B88" s="195" t="s">
        <v>151</v>
      </c>
      <c r="C88" s="396">
        <v>1916.1944893360001</v>
      </c>
      <c r="D88" s="396">
        <v>1915.4923822851699</v>
      </c>
    </row>
    <row r="89" spans="1:4">
      <c r="A89" s="195" t="s">
        <v>54</v>
      </c>
      <c r="B89" s="195" t="s">
        <v>152</v>
      </c>
      <c r="C89" s="396">
        <v>1925.1618791159999</v>
      </c>
      <c r="D89" s="396">
        <v>1843.4327908876701</v>
      </c>
    </row>
    <row r="90" spans="1:4">
      <c r="A90" s="195" t="s">
        <v>80</v>
      </c>
      <c r="B90" s="195" t="s">
        <v>141</v>
      </c>
      <c r="C90" s="396">
        <v>1583.2968420730001</v>
      </c>
      <c r="D90" s="396">
        <v>1827.97880238108</v>
      </c>
    </row>
    <row r="91" spans="1:4">
      <c r="A91" s="195" t="s">
        <v>54</v>
      </c>
      <c r="B91" s="195" t="s">
        <v>142</v>
      </c>
      <c r="C91" s="396">
        <v>1672.5844089719999</v>
      </c>
      <c r="D91" s="396">
        <v>1822.0952047440001</v>
      </c>
    </row>
    <row r="92" spans="1:4">
      <c r="A92" s="195" t="s">
        <v>54</v>
      </c>
      <c r="B92" s="195" t="s">
        <v>143</v>
      </c>
      <c r="C92" s="396">
        <v>1555.8531746660001</v>
      </c>
      <c r="D92" s="396">
        <v>1786.19215979967</v>
      </c>
    </row>
    <row r="93" spans="1:4">
      <c r="A93" s="195" t="s">
        <v>54</v>
      </c>
      <c r="B93" s="195" t="s">
        <v>144</v>
      </c>
      <c r="C93" s="396">
        <v>1277.8516513100001</v>
      </c>
      <c r="D93" s="396">
        <v>1748.2021532963299</v>
      </c>
    </row>
    <row r="94" spans="1:4">
      <c r="A94" s="195" t="s">
        <v>54</v>
      </c>
      <c r="B94" s="195" t="s">
        <v>145</v>
      </c>
      <c r="C94" s="396">
        <v>1223.713025258</v>
      </c>
      <c r="D94" s="396">
        <v>1700.28977940858</v>
      </c>
    </row>
    <row r="95" spans="1:4">
      <c r="A95" s="195" t="s">
        <v>54</v>
      </c>
      <c r="B95" s="195" t="s">
        <v>146</v>
      </c>
      <c r="C95" s="396">
        <v>1307.371234209</v>
      </c>
      <c r="D95" s="396">
        <v>1660.85434192667</v>
      </c>
    </row>
    <row r="96" spans="1:4">
      <c r="A96" s="195" t="s">
        <v>54</v>
      </c>
      <c r="B96" s="195" t="s">
        <v>147</v>
      </c>
      <c r="C96" s="396">
        <v>1307.3254495050001</v>
      </c>
      <c r="D96" s="396">
        <v>1622.74574059817</v>
      </c>
    </row>
    <row r="97" spans="1:4">
      <c r="A97" s="195" t="s">
        <v>54</v>
      </c>
      <c r="B97" s="195" t="s">
        <v>148</v>
      </c>
      <c r="C97" s="396">
        <v>1310.3460591789999</v>
      </c>
      <c r="D97" s="396">
        <v>1574.95435707092</v>
      </c>
    </row>
    <row r="98" spans="1:4">
      <c r="A98" s="195" t="s">
        <v>54</v>
      </c>
      <c r="B98" s="195" t="s">
        <v>149</v>
      </c>
      <c r="C98" s="396">
        <v>1471.0050672120001</v>
      </c>
      <c r="D98" s="396">
        <v>1541.7748382202501</v>
      </c>
    </row>
    <row r="99" spans="1:4">
      <c r="A99" s="195" t="s">
        <v>54</v>
      </c>
      <c r="B99" s="195" t="s">
        <v>150</v>
      </c>
      <c r="C99" s="396">
        <v>1363.4424942529999</v>
      </c>
      <c r="D99" s="396">
        <v>1492.84548125742</v>
      </c>
    </row>
    <row r="100" spans="1:4">
      <c r="A100" s="195" t="s">
        <v>54</v>
      </c>
      <c r="B100" s="195" t="s">
        <v>151</v>
      </c>
      <c r="C100" s="396">
        <v>1460.688703861</v>
      </c>
      <c r="D100" s="396">
        <v>1454.88666580117</v>
      </c>
    </row>
    <row r="101" spans="1:4">
      <c r="A101" s="195" t="s">
        <v>54</v>
      </c>
      <c r="B101" s="195" t="s">
        <v>152</v>
      </c>
      <c r="C101" s="396">
        <v>1393.5600072550001</v>
      </c>
      <c r="D101" s="396">
        <v>1410.5865098127499</v>
      </c>
    </row>
    <row r="102" spans="1:4">
      <c r="A102" s="195" t="s">
        <v>560</v>
      </c>
      <c r="B102" s="195" t="s">
        <v>141</v>
      </c>
      <c r="C102" s="396">
        <v>1323.412155429</v>
      </c>
      <c r="D102" s="396">
        <v>1388.9294525924199</v>
      </c>
    </row>
    <row r="103" spans="1:4">
      <c r="A103" s="195" t="s">
        <v>54</v>
      </c>
      <c r="B103" s="195" t="s">
        <v>142</v>
      </c>
      <c r="C103" s="396">
        <v>1285.704185396</v>
      </c>
      <c r="D103" s="396">
        <v>1356.6894339610801</v>
      </c>
    </row>
    <row r="104" spans="1:4">
      <c r="A104" s="195" t="s">
        <v>54</v>
      </c>
      <c r="B104" s="195" t="s">
        <v>143</v>
      </c>
      <c r="C104" s="396">
        <v>1562.2819323379999</v>
      </c>
      <c r="D104" s="396">
        <v>1357.2251637670799</v>
      </c>
    </row>
    <row r="105" spans="1:4">
      <c r="A105" s="195" t="s">
        <v>54</v>
      </c>
      <c r="B105" s="195" t="s">
        <v>144</v>
      </c>
      <c r="C105" s="396">
        <v>1404.678035726</v>
      </c>
      <c r="D105" s="396">
        <v>1367.7940291350801</v>
      </c>
    </row>
    <row r="106" spans="1:4">
      <c r="A106" s="195" t="s">
        <v>54</v>
      </c>
      <c r="B106" s="195" t="s">
        <v>145</v>
      </c>
      <c r="C106" s="396">
        <v>1324.3402681709999</v>
      </c>
      <c r="D106" s="396">
        <v>1376.1796327111699</v>
      </c>
    </row>
    <row r="107" spans="1:4">
      <c r="A107" s="195" t="s">
        <v>54</v>
      </c>
      <c r="B107" s="195" t="s">
        <v>146</v>
      </c>
      <c r="C107" s="396">
        <v>1248.675763365</v>
      </c>
      <c r="D107" s="396">
        <v>1371.28834347417</v>
      </c>
    </row>
    <row r="108" spans="1:4">
      <c r="A108" s="195" t="s">
        <v>54</v>
      </c>
      <c r="B108" s="195" t="s">
        <v>147</v>
      </c>
      <c r="C108" s="396">
        <v>1498.2356071429999</v>
      </c>
      <c r="D108" s="396">
        <v>1387.19752327733</v>
      </c>
    </row>
    <row r="109" spans="1:4">
      <c r="A109" s="195" t="s">
        <v>54</v>
      </c>
      <c r="B109" s="195" t="s">
        <v>148</v>
      </c>
      <c r="C109" s="396">
        <v>1314.2402707599999</v>
      </c>
      <c r="D109" s="396">
        <v>1387.52204090908</v>
      </c>
    </row>
    <row r="110" spans="1:4">
      <c r="A110" s="195" t="s">
        <v>54</v>
      </c>
      <c r="B110" s="195" t="s">
        <v>149</v>
      </c>
      <c r="C110" s="396">
        <v>1543.086057152</v>
      </c>
      <c r="D110" s="396">
        <v>1393.5287900707499</v>
      </c>
    </row>
  </sheetData>
  <mergeCells count="1">
    <mergeCell ref="H1:I1"/>
  </mergeCells>
  <hyperlinks>
    <hyperlink ref="H1:I1" location="Index!A1" display="Regresar al Índice" xr:uid="{78DB9E4B-AD0E-4D6B-850B-2FCCF48A5172}"/>
  </hyperlinks>
  <pageMargins left="0.7" right="0.7" top="0.75" bottom="0.75" header="0.3" footer="0.3"/>
  <pageSetup paperSize="9" orientation="portrait" horizontalDpi="300" verticalDpi="300"/>
  <drawing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D43B0-406D-4288-82F5-2E05F2F1BBAF}">
  <sheetPr codeName="Hoja219"/>
  <dimension ref="A1:I110"/>
  <sheetViews>
    <sheetView workbookViewId="0"/>
  </sheetViews>
  <sheetFormatPr baseColWidth="10" defaultColWidth="9.140625" defaultRowHeight="14.25"/>
  <cols>
    <col min="1" max="16384" width="9.140625" style="195"/>
  </cols>
  <sheetData>
    <row r="1" spans="1:9">
      <c r="A1" s="20" t="s">
        <v>1679</v>
      </c>
      <c r="H1" s="545" t="s">
        <v>38</v>
      </c>
      <c r="I1" s="545"/>
    </row>
    <row r="2" spans="1:9">
      <c r="A2" s="195" t="s">
        <v>800</v>
      </c>
    </row>
    <row r="3" spans="1:9">
      <c r="A3" s="195" t="s">
        <v>804</v>
      </c>
    </row>
    <row r="5" spans="1:9">
      <c r="A5" s="195" t="s">
        <v>325</v>
      </c>
      <c r="B5" s="195" t="s">
        <v>379</v>
      </c>
      <c r="C5" s="195" t="s">
        <v>52</v>
      </c>
      <c r="D5" s="195" t="s">
        <v>380</v>
      </c>
    </row>
    <row r="6" spans="1:9">
      <c r="A6" s="195" t="s">
        <v>61</v>
      </c>
      <c r="B6" s="195" t="s">
        <v>141</v>
      </c>
      <c r="C6" s="395">
        <v>-0.47355240180313501</v>
      </c>
      <c r="D6" s="395">
        <v>3.0256728215756099</v>
      </c>
    </row>
    <row r="7" spans="1:9">
      <c r="A7" s="195" t="s">
        <v>54</v>
      </c>
      <c r="B7" s="195" t="s">
        <v>142</v>
      </c>
      <c r="C7" s="395">
        <v>1.57257808595226</v>
      </c>
      <c r="D7" s="395">
        <v>2.4348001194693798</v>
      </c>
    </row>
    <row r="8" spans="1:9">
      <c r="A8" s="195" t="s">
        <v>54</v>
      </c>
      <c r="B8" s="195" t="s">
        <v>143</v>
      </c>
      <c r="C8" s="395">
        <v>2.0237160076320699</v>
      </c>
      <c r="D8" s="395">
        <v>1.96971867507196</v>
      </c>
    </row>
    <row r="9" spans="1:9">
      <c r="A9" s="195" t="s">
        <v>54</v>
      </c>
      <c r="B9" s="195" t="s">
        <v>144</v>
      </c>
      <c r="C9" s="395">
        <v>5.3995302011886599</v>
      </c>
      <c r="D9" s="395">
        <v>2.0539285037026702</v>
      </c>
    </row>
    <row r="10" spans="1:9">
      <c r="A10" s="195" t="s">
        <v>54</v>
      </c>
      <c r="B10" s="195" t="s">
        <v>145</v>
      </c>
      <c r="C10" s="395">
        <v>2.1040767471631301</v>
      </c>
      <c r="D10" s="395">
        <v>1.8672707084586799</v>
      </c>
    </row>
    <row r="11" spans="1:9">
      <c r="A11" s="195" t="s">
        <v>54</v>
      </c>
      <c r="B11" s="195" t="s">
        <v>146</v>
      </c>
      <c r="C11" s="395">
        <v>0.41285680708727002</v>
      </c>
      <c r="D11" s="395">
        <v>1.6124077556816401</v>
      </c>
    </row>
    <row r="12" spans="1:9">
      <c r="A12" s="195" t="s">
        <v>54</v>
      </c>
      <c r="B12" s="195" t="s">
        <v>147</v>
      </c>
      <c r="C12" s="395">
        <v>-3.66970573873227</v>
      </c>
      <c r="D12" s="395">
        <v>1.1412458375688901</v>
      </c>
    </row>
    <row r="13" spans="1:9">
      <c r="A13" s="195" t="s">
        <v>54</v>
      </c>
      <c r="B13" s="195" t="s">
        <v>148</v>
      </c>
      <c r="C13" s="395">
        <v>-7.1657826622313898</v>
      </c>
      <c r="D13" s="395">
        <v>0.27579102671008299</v>
      </c>
    </row>
    <row r="14" spans="1:9">
      <c r="A14" s="195" t="s">
        <v>54</v>
      </c>
      <c r="B14" s="195" t="s">
        <v>149</v>
      </c>
      <c r="C14" s="395">
        <v>-7.2677943431433896</v>
      </c>
      <c r="D14" s="395">
        <v>-0.52054146934540602</v>
      </c>
    </row>
    <row r="15" spans="1:9">
      <c r="A15" s="195" t="s">
        <v>54</v>
      </c>
      <c r="B15" s="195" t="s">
        <v>150</v>
      </c>
      <c r="C15" s="395">
        <v>-8.0094028839736602</v>
      </c>
      <c r="D15" s="395">
        <v>-1.27649241203506</v>
      </c>
    </row>
    <row r="16" spans="1:9">
      <c r="A16" s="195" t="s">
        <v>54</v>
      </c>
      <c r="B16" s="195" t="s">
        <v>151</v>
      </c>
      <c r="C16" s="395">
        <v>-8.8593399601294305</v>
      </c>
      <c r="D16" s="395">
        <v>-1.9968543287577101</v>
      </c>
    </row>
    <row r="17" spans="1:4">
      <c r="A17" s="195" t="s">
        <v>54</v>
      </c>
      <c r="B17" s="195" t="s">
        <v>152</v>
      </c>
      <c r="C17" s="395">
        <v>-10.313004675974</v>
      </c>
      <c r="D17" s="395">
        <v>-2.8538187347469899</v>
      </c>
    </row>
    <row r="18" spans="1:4">
      <c r="A18" s="195" t="s">
        <v>74</v>
      </c>
      <c r="B18" s="195" t="s">
        <v>141</v>
      </c>
      <c r="C18" s="395">
        <v>-10.6158321816118</v>
      </c>
      <c r="D18" s="395">
        <v>-3.6990087163977199</v>
      </c>
    </row>
    <row r="19" spans="1:4">
      <c r="A19" s="195" t="s">
        <v>54</v>
      </c>
      <c r="B19" s="195" t="s">
        <v>142</v>
      </c>
      <c r="C19" s="395">
        <v>-12.961112018993299</v>
      </c>
      <c r="D19" s="395">
        <v>-4.91014955847651</v>
      </c>
    </row>
    <row r="20" spans="1:4">
      <c r="A20" s="195" t="s">
        <v>54</v>
      </c>
      <c r="B20" s="195" t="s">
        <v>143</v>
      </c>
      <c r="C20" s="395">
        <v>-13.80992239207</v>
      </c>
      <c r="D20" s="395">
        <v>-6.2296194251183499</v>
      </c>
    </row>
    <row r="21" spans="1:4">
      <c r="A21" s="195" t="s">
        <v>54</v>
      </c>
      <c r="B21" s="195" t="s">
        <v>144</v>
      </c>
      <c r="C21" s="395">
        <v>-16.625674835252401</v>
      </c>
      <c r="D21" s="395">
        <v>-8.0650531781551003</v>
      </c>
    </row>
    <row r="22" spans="1:4">
      <c r="A22" s="195" t="s">
        <v>54</v>
      </c>
      <c r="B22" s="195" t="s">
        <v>145</v>
      </c>
      <c r="C22" s="395">
        <v>-14.8849306029018</v>
      </c>
      <c r="D22" s="395">
        <v>-9.4808037906605094</v>
      </c>
    </row>
    <row r="23" spans="1:4">
      <c r="A23" s="195" t="s">
        <v>54</v>
      </c>
      <c r="B23" s="195" t="s">
        <v>146</v>
      </c>
      <c r="C23" s="395">
        <v>-14.6145196955215</v>
      </c>
      <c r="D23" s="395">
        <v>-10.733085165877901</v>
      </c>
    </row>
    <row r="24" spans="1:4">
      <c r="A24" s="195" t="s">
        <v>54</v>
      </c>
      <c r="B24" s="195" t="s">
        <v>147</v>
      </c>
      <c r="C24" s="395">
        <v>-14.4663599402072</v>
      </c>
      <c r="D24" s="395">
        <v>-11.6328063493341</v>
      </c>
    </row>
    <row r="25" spans="1:4">
      <c r="A25" s="195" t="s">
        <v>54</v>
      </c>
      <c r="B25" s="195" t="s">
        <v>148</v>
      </c>
      <c r="C25" s="395">
        <v>-15.756469716850001</v>
      </c>
      <c r="D25" s="395">
        <v>-12.348696937219</v>
      </c>
    </row>
    <row r="26" spans="1:4">
      <c r="A26" s="195" t="s">
        <v>54</v>
      </c>
      <c r="B26" s="195" t="s">
        <v>149</v>
      </c>
      <c r="C26" s="395">
        <v>-17.094172386294598</v>
      </c>
      <c r="D26" s="395">
        <v>-13.1675617741483</v>
      </c>
    </row>
    <row r="27" spans="1:4">
      <c r="A27" s="195" t="s">
        <v>54</v>
      </c>
      <c r="B27" s="195" t="s">
        <v>150</v>
      </c>
      <c r="C27" s="395">
        <v>-17.9538427687766</v>
      </c>
      <c r="D27" s="395">
        <v>-13.996265097881899</v>
      </c>
    </row>
    <row r="28" spans="1:4">
      <c r="A28" s="195" t="s">
        <v>54</v>
      </c>
      <c r="B28" s="195" t="s">
        <v>151</v>
      </c>
      <c r="C28" s="395">
        <v>-19.017447312147201</v>
      </c>
      <c r="D28" s="395">
        <v>-14.8427740438834</v>
      </c>
    </row>
    <row r="29" spans="1:4">
      <c r="A29" s="195" t="s">
        <v>54</v>
      </c>
      <c r="B29" s="195" t="s">
        <v>152</v>
      </c>
      <c r="C29" s="395">
        <v>-18.446756344959098</v>
      </c>
      <c r="D29" s="395">
        <v>-15.520586682965501</v>
      </c>
    </row>
    <row r="30" spans="1:4">
      <c r="A30" s="195" t="s">
        <v>75</v>
      </c>
      <c r="B30" s="195" t="s">
        <v>141</v>
      </c>
      <c r="C30" s="395">
        <v>-15.1386614153768</v>
      </c>
      <c r="D30" s="395">
        <v>-15.8974891191125</v>
      </c>
    </row>
    <row r="31" spans="1:4">
      <c r="A31" s="195" t="s">
        <v>54</v>
      </c>
      <c r="B31" s="195" t="s">
        <v>142</v>
      </c>
      <c r="C31" s="395">
        <v>-12.4859601710424</v>
      </c>
      <c r="D31" s="395">
        <v>-15.8578931317833</v>
      </c>
    </row>
    <row r="32" spans="1:4">
      <c r="A32" s="195" t="s">
        <v>54</v>
      </c>
      <c r="B32" s="195" t="s">
        <v>143</v>
      </c>
      <c r="C32" s="395">
        <v>-7.5961486297249197</v>
      </c>
      <c r="D32" s="395">
        <v>-15.3400786515879</v>
      </c>
    </row>
    <row r="33" spans="1:4">
      <c r="A33" s="195" t="s">
        <v>54</v>
      </c>
      <c r="B33" s="195" t="s">
        <v>144</v>
      </c>
      <c r="C33" s="395">
        <v>-2.7497566945175098</v>
      </c>
      <c r="D33" s="395">
        <v>-14.183752139859999</v>
      </c>
    </row>
    <row r="34" spans="1:4">
      <c r="A34" s="195" t="s">
        <v>54</v>
      </c>
      <c r="B34" s="195" t="s">
        <v>145</v>
      </c>
      <c r="C34" s="395">
        <v>-8.2481765593545003E-2</v>
      </c>
      <c r="D34" s="395">
        <v>-12.950214736751001</v>
      </c>
    </row>
    <row r="35" spans="1:4">
      <c r="A35" s="195" t="s">
        <v>54</v>
      </c>
      <c r="B35" s="195" t="s">
        <v>146</v>
      </c>
      <c r="C35" s="395">
        <v>2.3287645353731001</v>
      </c>
      <c r="D35" s="395">
        <v>-11.5382743841764</v>
      </c>
    </row>
    <row r="36" spans="1:4">
      <c r="A36" s="195" t="s">
        <v>54</v>
      </c>
      <c r="B36" s="195" t="s">
        <v>147</v>
      </c>
      <c r="C36" s="395">
        <v>6.8137323977887299</v>
      </c>
      <c r="D36" s="395">
        <v>-9.7649333560100793</v>
      </c>
    </row>
    <row r="37" spans="1:4">
      <c r="A37" s="195" t="s">
        <v>54</v>
      </c>
      <c r="B37" s="195" t="s">
        <v>148</v>
      </c>
      <c r="C37" s="395">
        <v>13.8308817920941</v>
      </c>
      <c r="D37" s="395">
        <v>-7.29932073026474</v>
      </c>
    </row>
    <row r="38" spans="1:4">
      <c r="A38" s="195" t="s">
        <v>54</v>
      </c>
      <c r="B38" s="195" t="s">
        <v>149</v>
      </c>
      <c r="C38" s="395">
        <v>20.7703016422217</v>
      </c>
      <c r="D38" s="395">
        <v>-4.1439478945550396</v>
      </c>
    </row>
    <row r="39" spans="1:4">
      <c r="A39" s="195" t="s">
        <v>54</v>
      </c>
      <c r="B39" s="195" t="s">
        <v>150</v>
      </c>
      <c r="C39" s="395">
        <v>25.516197152500698</v>
      </c>
      <c r="D39" s="395">
        <v>-0.52144456778192705</v>
      </c>
    </row>
    <row r="40" spans="1:4">
      <c r="A40" s="195" t="s">
        <v>54</v>
      </c>
      <c r="B40" s="195" t="s">
        <v>151</v>
      </c>
      <c r="C40" s="395">
        <v>29.7073427523943</v>
      </c>
      <c r="D40" s="395">
        <v>3.5389546042631901</v>
      </c>
    </row>
    <row r="41" spans="1:4">
      <c r="A41" s="195" t="s">
        <v>54</v>
      </c>
      <c r="B41" s="195" t="s">
        <v>152</v>
      </c>
      <c r="C41" s="395">
        <v>28.909536598052402</v>
      </c>
      <c r="D41" s="395">
        <v>7.4853123495141496</v>
      </c>
    </row>
    <row r="42" spans="1:4">
      <c r="A42" s="195" t="s">
        <v>76</v>
      </c>
      <c r="B42" s="195" t="s">
        <v>141</v>
      </c>
      <c r="C42" s="395">
        <v>26.9699603067689</v>
      </c>
      <c r="D42" s="395">
        <v>10.994364159692999</v>
      </c>
    </row>
    <row r="43" spans="1:4">
      <c r="A43" s="195" t="s">
        <v>54</v>
      </c>
      <c r="B43" s="195" t="s">
        <v>142</v>
      </c>
      <c r="C43" s="395">
        <v>29.448504770344702</v>
      </c>
      <c r="D43" s="395">
        <v>14.488902904808601</v>
      </c>
    </row>
    <row r="44" spans="1:4">
      <c r="A44" s="195" t="s">
        <v>54</v>
      </c>
      <c r="B44" s="195" t="s">
        <v>143</v>
      </c>
      <c r="C44" s="395">
        <v>20.926590047938401</v>
      </c>
      <c r="D44" s="395">
        <v>16.865797794613801</v>
      </c>
    </row>
    <row r="45" spans="1:4">
      <c r="A45" s="195" t="s">
        <v>54</v>
      </c>
      <c r="B45" s="195" t="s">
        <v>144</v>
      </c>
      <c r="C45" s="395">
        <v>17.0741319709043</v>
      </c>
      <c r="D45" s="395">
        <v>18.517788516732299</v>
      </c>
    </row>
    <row r="46" spans="1:4">
      <c r="A46" s="195" t="s">
        <v>54</v>
      </c>
      <c r="B46" s="195" t="s">
        <v>145</v>
      </c>
      <c r="C46" s="395">
        <v>12.4963894512462</v>
      </c>
      <c r="D46" s="395">
        <v>19.566027784802301</v>
      </c>
    </row>
    <row r="47" spans="1:4">
      <c r="A47" s="195" t="s">
        <v>54</v>
      </c>
      <c r="B47" s="195" t="s">
        <v>146</v>
      </c>
      <c r="C47" s="395">
        <v>10.359450693059999</v>
      </c>
      <c r="D47" s="395">
        <v>20.235251631276199</v>
      </c>
    </row>
    <row r="48" spans="1:4">
      <c r="A48" s="195" t="s">
        <v>54</v>
      </c>
      <c r="B48" s="195" t="s">
        <v>147</v>
      </c>
      <c r="C48" s="395">
        <v>8.4112586575809196</v>
      </c>
      <c r="D48" s="395">
        <v>20.368378819592198</v>
      </c>
    </row>
    <row r="49" spans="1:4">
      <c r="A49" s="195" t="s">
        <v>54</v>
      </c>
      <c r="B49" s="195" t="s">
        <v>148</v>
      </c>
      <c r="C49" s="395">
        <v>3.2978625365641401</v>
      </c>
      <c r="D49" s="395">
        <v>19.4906272149647</v>
      </c>
    </row>
    <row r="50" spans="1:4">
      <c r="A50" s="195" t="s">
        <v>54</v>
      </c>
      <c r="B50" s="195" t="s">
        <v>149</v>
      </c>
      <c r="C50" s="395">
        <v>-3.4919084285343698</v>
      </c>
      <c r="D50" s="395">
        <v>17.4687763757351</v>
      </c>
    </row>
    <row r="51" spans="1:4">
      <c r="A51" s="195" t="s">
        <v>54</v>
      </c>
      <c r="B51" s="195" t="s">
        <v>150</v>
      </c>
      <c r="C51" s="395">
        <v>-5.6812236143124499</v>
      </c>
      <c r="D51" s="395">
        <v>14.868991311834</v>
      </c>
    </row>
    <row r="52" spans="1:4">
      <c r="A52" s="195" t="s">
        <v>54</v>
      </c>
      <c r="B52" s="195" t="s">
        <v>151</v>
      </c>
      <c r="C52" s="395">
        <v>-5.4130817101631399</v>
      </c>
      <c r="D52" s="395">
        <v>11.9422892732875</v>
      </c>
    </row>
    <row r="53" spans="1:4">
      <c r="A53" s="195" t="s">
        <v>54</v>
      </c>
      <c r="B53" s="195" t="s">
        <v>152</v>
      </c>
      <c r="C53" s="395">
        <v>-3.5879765861692299</v>
      </c>
      <c r="D53" s="395">
        <v>9.2341631746023793</v>
      </c>
    </row>
    <row r="54" spans="1:4">
      <c r="A54" s="195" t="s">
        <v>77</v>
      </c>
      <c r="B54" s="195" t="s">
        <v>141</v>
      </c>
      <c r="C54" s="395">
        <v>-7.0405105068117999</v>
      </c>
      <c r="D54" s="395">
        <v>6.3999572734706502</v>
      </c>
    </row>
    <row r="55" spans="1:4">
      <c r="A55" s="195" t="s">
        <v>54</v>
      </c>
      <c r="B55" s="195" t="s">
        <v>142</v>
      </c>
      <c r="C55" s="395">
        <v>-11.225403585790801</v>
      </c>
      <c r="D55" s="395">
        <v>3.0104649104593602</v>
      </c>
    </row>
    <row r="56" spans="1:4">
      <c r="A56" s="195" t="s">
        <v>54</v>
      </c>
      <c r="B56" s="195" t="s">
        <v>143</v>
      </c>
      <c r="C56" s="395">
        <v>-7.8987973792920902</v>
      </c>
      <c r="D56" s="395">
        <v>0.60834929152348505</v>
      </c>
    </row>
    <row r="57" spans="1:4">
      <c r="A57" s="195" t="s">
        <v>54</v>
      </c>
      <c r="B57" s="195" t="s">
        <v>144</v>
      </c>
      <c r="C57" s="395">
        <v>-6.7056081108076304</v>
      </c>
      <c r="D57" s="395">
        <v>-1.37329571528584</v>
      </c>
    </row>
    <row r="58" spans="1:4">
      <c r="A58" s="195" t="s">
        <v>54</v>
      </c>
      <c r="B58" s="195" t="s">
        <v>145</v>
      </c>
      <c r="C58" s="395">
        <v>-3.6832175682498001</v>
      </c>
      <c r="D58" s="395">
        <v>-2.7215963002438501</v>
      </c>
    </row>
    <row r="59" spans="1:4">
      <c r="A59" s="195" t="s">
        <v>54</v>
      </c>
      <c r="B59" s="195" t="s">
        <v>146</v>
      </c>
      <c r="C59" s="395">
        <v>-0.62501095216718205</v>
      </c>
      <c r="D59" s="395">
        <v>-3.6369681040127801</v>
      </c>
    </row>
    <row r="60" spans="1:4">
      <c r="A60" s="195" t="s">
        <v>54</v>
      </c>
      <c r="B60" s="195" t="s">
        <v>147</v>
      </c>
      <c r="C60" s="395">
        <v>-0.39664728763780799</v>
      </c>
      <c r="D60" s="395">
        <v>-4.3709602661143396</v>
      </c>
    </row>
    <row r="61" spans="1:4">
      <c r="A61" s="195" t="s">
        <v>54</v>
      </c>
      <c r="B61" s="195" t="s">
        <v>148</v>
      </c>
      <c r="C61" s="395">
        <v>0.52734659181361598</v>
      </c>
      <c r="D61" s="395">
        <v>-4.60183659484355</v>
      </c>
    </row>
    <row r="62" spans="1:4">
      <c r="A62" s="195" t="s">
        <v>54</v>
      </c>
      <c r="B62" s="195" t="s">
        <v>149</v>
      </c>
      <c r="C62" s="395">
        <v>3.0974485784030201</v>
      </c>
      <c r="D62" s="395">
        <v>-4.0527235109320996</v>
      </c>
    </row>
    <row r="63" spans="1:4">
      <c r="A63" s="195" t="s">
        <v>54</v>
      </c>
      <c r="B63" s="195" t="s">
        <v>150</v>
      </c>
      <c r="C63" s="395">
        <v>3.1814506477664302</v>
      </c>
      <c r="D63" s="395">
        <v>-3.3141673224255301</v>
      </c>
    </row>
    <row r="64" spans="1:4">
      <c r="A64" s="195" t="s">
        <v>54</v>
      </c>
      <c r="B64" s="195" t="s">
        <v>151</v>
      </c>
      <c r="C64" s="395">
        <v>0.75038301517684802</v>
      </c>
      <c r="D64" s="395">
        <v>-2.8005452619805302</v>
      </c>
    </row>
    <row r="65" spans="1:4">
      <c r="A65" s="195" t="s">
        <v>54</v>
      </c>
      <c r="B65" s="195" t="s">
        <v>152</v>
      </c>
      <c r="C65" s="395">
        <v>1.4704377402544599</v>
      </c>
      <c r="D65" s="395">
        <v>-2.3790107347785598</v>
      </c>
    </row>
    <row r="66" spans="1:4">
      <c r="A66" s="195" t="s">
        <v>78</v>
      </c>
      <c r="B66" s="195" t="s">
        <v>141</v>
      </c>
      <c r="C66" s="395">
        <v>3.9315007712129799</v>
      </c>
      <c r="D66" s="395">
        <v>-1.46467646160983</v>
      </c>
    </row>
    <row r="67" spans="1:4">
      <c r="A67" s="195" t="s">
        <v>54</v>
      </c>
      <c r="B67" s="195" t="s">
        <v>142</v>
      </c>
      <c r="C67" s="395">
        <v>4.5616595633252404</v>
      </c>
      <c r="D67" s="395">
        <v>-0.14908786585016001</v>
      </c>
    </row>
    <row r="68" spans="1:4">
      <c r="A68" s="195" t="s">
        <v>54</v>
      </c>
      <c r="B68" s="195" t="s">
        <v>143</v>
      </c>
      <c r="C68" s="395">
        <v>2.4775851510086202</v>
      </c>
      <c r="D68" s="395">
        <v>0.715610678341566</v>
      </c>
    </row>
    <row r="69" spans="1:4">
      <c r="A69" s="195" t="s">
        <v>54</v>
      </c>
      <c r="B69" s="195" t="s">
        <v>144</v>
      </c>
      <c r="C69" s="395">
        <v>-0.30601164672307002</v>
      </c>
      <c r="D69" s="395">
        <v>1.24891038368195</v>
      </c>
    </row>
    <row r="70" spans="1:4">
      <c r="A70" s="195" t="s">
        <v>54</v>
      </c>
      <c r="B70" s="195" t="s">
        <v>145</v>
      </c>
      <c r="C70" s="395">
        <v>-2.39110888204798</v>
      </c>
      <c r="D70" s="395">
        <v>1.3565861075321</v>
      </c>
    </row>
    <row r="71" spans="1:4">
      <c r="A71" s="195" t="s">
        <v>54</v>
      </c>
      <c r="B71" s="195" t="s">
        <v>146</v>
      </c>
      <c r="C71" s="395">
        <v>-7.4898068656273997</v>
      </c>
      <c r="D71" s="395">
        <v>0.78451978141041201</v>
      </c>
    </row>
    <row r="72" spans="1:4">
      <c r="A72" s="195" t="s">
        <v>54</v>
      </c>
      <c r="B72" s="195" t="s">
        <v>147</v>
      </c>
      <c r="C72" s="395">
        <v>-6.6295329195962696</v>
      </c>
      <c r="D72" s="395">
        <v>0.26511264541387403</v>
      </c>
    </row>
    <row r="73" spans="1:4">
      <c r="A73" s="195" t="s">
        <v>54</v>
      </c>
      <c r="B73" s="195" t="s">
        <v>148</v>
      </c>
      <c r="C73" s="395">
        <v>-4.4338750307046597</v>
      </c>
      <c r="D73" s="395">
        <v>-0.148322489795982</v>
      </c>
    </row>
    <row r="74" spans="1:4">
      <c r="A74" s="195" t="s">
        <v>54</v>
      </c>
      <c r="B74" s="195" t="s">
        <v>149</v>
      </c>
      <c r="C74" s="395">
        <v>-5.0473680215350303</v>
      </c>
      <c r="D74" s="395">
        <v>-0.82705720645748604</v>
      </c>
    </row>
    <row r="75" spans="1:4">
      <c r="A75" s="195" t="s">
        <v>54</v>
      </c>
      <c r="B75" s="195" t="s">
        <v>150</v>
      </c>
      <c r="C75" s="395">
        <v>-5.05484570539247</v>
      </c>
      <c r="D75" s="395">
        <v>-1.51341523588739</v>
      </c>
    </row>
    <row r="76" spans="1:4">
      <c r="A76" s="195" t="s">
        <v>54</v>
      </c>
      <c r="B76" s="195" t="s">
        <v>151</v>
      </c>
      <c r="C76" s="395">
        <v>-5.5912849645379801</v>
      </c>
      <c r="D76" s="395">
        <v>-2.0418875675303001</v>
      </c>
    </row>
    <row r="77" spans="1:4">
      <c r="A77" s="195" t="s">
        <v>54</v>
      </c>
      <c r="B77" s="195" t="s">
        <v>152</v>
      </c>
      <c r="C77" s="395">
        <v>-6.9309906059189998</v>
      </c>
      <c r="D77" s="395">
        <v>-2.7420065963780802</v>
      </c>
    </row>
    <row r="78" spans="1:4">
      <c r="A78" s="195" t="s">
        <v>79</v>
      </c>
      <c r="B78" s="195" t="s">
        <v>141</v>
      </c>
      <c r="C78" s="395">
        <v>-7.5818827805318803</v>
      </c>
      <c r="D78" s="395">
        <v>-3.7014552256901601</v>
      </c>
    </row>
    <row r="79" spans="1:4">
      <c r="A79" s="195" t="s">
        <v>54</v>
      </c>
      <c r="B79" s="195" t="s">
        <v>142</v>
      </c>
      <c r="C79" s="395">
        <v>-6.7412823009397203</v>
      </c>
      <c r="D79" s="395">
        <v>-4.64336704771224</v>
      </c>
    </row>
    <row r="80" spans="1:4">
      <c r="A80" s="195" t="s">
        <v>54</v>
      </c>
      <c r="B80" s="195" t="s">
        <v>143</v>
      </c>
      <c r="C80" s="395">
        <v>-5.9655666300102501</v>
      </c>
      <c r="D80" s="395">
        <v>-5.3469630294638097</v>
      </c>
    </row>
    <row r="81" spans="1:4">
      <c r="A81" s="195" t="s">
        <v>54</v>
      </c>
      <c r="B81" s="195" t="s">
        <v>144</v>
      </c>
      <c r="C81" s="395">
        <v>-5.3374514357074903</v>
      </c>
      <c r="D81" s="395">
        <v>-5.7662496785458401</v>
      </c>
    </row>
    <row r="82" spans="1:4">
      <c r="A82" s="195" t="s">
        <v>54</v>
      </c>
      <c r="B82" s="195" t="s">
        <v>145</v>
      </c>
      <c r="C82" s="395">
        <v>-7.6970411250625004</v>
      </c>
      <c r="D82" s="395">
        <v>-6.2084106987970502</v>
      </c>
    </row>
    <row r="83" spans="1:4">
      <c r="A83" s="195" t="s">
        <v>54</v>
      </c>
      <c r="B83" s="195" t="s">
        <v>146</v>
      </c>
      <c r="C83" s="395">
        <v>-6.2588551582301797</v>
      </c>
      <c r="D83" s="395">
        <v>-6.1058313898472898</v>
      </c>
    </row>
    <row r="84" spans="1:4">
      <c r="A84" s="195" t="s">
        <v>54</v>
      </c>
      <c r="B84" s="195" t="s">
        <v>147</v>
      </c>
      <c r="C84" s="395">
        <v>-9.5505742796980204</v>
      </c>
      <c r="D84" s="395">
        <v>-6.3492515031890999</v>
      </c>
    </row>
    <row r="85" spans="1:4">
      <c r="A85" s="195" t="s">
        <v>54</v>
      </c>
      <c r="B85" s="195" t="s">
        <v>148</v>
      </c>
      <c r="C85" s="395">
        <v>-14.602900579427001</v>
      </c>
      <c r="D85" s="395">
        <v>-7.1966702989159597</v>
      </c>
    </row>
    <row r="86" spans="1:4">
      <c r="A86" s="195" t="s">
        <v>54</v>
      </c>
      <c r="B86" s="195" t="s">
        <v>149</v>
      </c>
      <c r="C86" s="395">
        <v>-13.6282504346793</v>
      </c>
      <c r="D86" s="395">
        <v>-7.9117438333446497</v>
      </c>
    </row>
    <row r="87" spans="1:4">
      <c r="A87" s="195" t="s">
        <v>54</v>
      </c>
      <c r="B87" s="195" t="s">
        <v>150</v>
      </c>
      <c r="C87" s="395">
        <v>-14.559945349186499</v>
      </c>
      <c r="D87" s="395">
        <v>-8.7038354703274798</v>
      </c>
    </row>
    <row r="88" spans="1:4">
      <c r="A88" s="195" t="s">
        <v>54</v>
      </c>
      <c r="B88" s="195" t="s">
        <v>151</v>
      </c>
      <c r="C88" s="395">
        <v>-12.2849375303804</v>
      </c>
      <c r="D88" s="395">
        <v>-9.2616398508143494</v>
      </c>
    </row>
    <row r="89" spans="1:4">
      <c r="A89" s="195" t="s">
        <v>54</v>
      </c>
      <c r="B89" s="195" t="s">
        <v>152</v>
      </c>
      <c r="C89" s="395">
        <v>-15.7489389167922</v>
      </c>
      <c r="D89" s="395">
        <v>-9.9964688767204493</v>
      </c>
    </row>
    <row r="90" spans="1:4">
      <c r="A90" s="195" t="s">
        <v>80</v>
      </c>
      <c r="B90" s="195" t="s">
        <v>141</v>
      </c>
      <c r="C90" s="395">
        <v>-15.896072501122401</v>
      </c>
      <c r="D90" s="395">
        <v>-10.689318020103</v>
      </c>
    </row>
    <row r="91" spans="1:4">
      <c r="A91" s="195" t="s">
        <v>54</v>
      </c>
      <c r="B91" s="195" t="s">
        <v>142</v>
      </c>
      <c r="C91" s="395">
        <v>-15.8767793273857</v>
      </c>
      <c r="D91" s="395">
        <v>-11.450609438973499</v>
      </c>
    </row>
    <row r="92" spans="1:4">
      <c r="A92" s="195" t="s">
        <v>54</v>
      </c>
      <c r="B92" s="195" t="s">
        <v>143</v>
      </c>
      <c r="C92" s="395">
        <v>-17.513274892708498</v>
      </c>
      <c r="D92" s="395">
        <v>-12.412918460865001</v>
      </c>
    </row>
    <row r="93" spans="1:4">
      <c r="A93" s="195" t="s">
        <v>54</v>
      </c>
      <c r="B93" s="195" t="s">
        <v>144</v>
      </c>
      <c r="C93" s="395">
        <v>-18.368121843874899</v>
      </c>
      <c r="D93" s="395">
        <v>-13.4988076615456</v>
      </c>
    </row>
    <row r="94" spans="1:4">
      <c r="A94" s="195" t="s">
        <v>54</v>
      </c>
      <c r="B94" s="195" t="s">
        <v>145</v>
      </c>
      <c r="C94" s="395">
        <v>-18.2406528804574</v>
      </c>
      <c r="D94" s="395">
        <v>-14.3774419744952</v>
      </c>
    </row>
    <row r="95" spans="1:4">
      <c r="A95" s="195" t="s">
        <v>54</v>
      </c>
      <c r="B95" s="195" t="s">
        <v>146</v>
      </c>
      <c r="C95" s="395">
        <v>-19.100351507931201</v>
      </c>
      <c r="D95" s="395">
        <v>-15.447566670303599</v>
      </c>
    </row>
    <row r="96" spans="1:4">
      <c r="A96" s="195" t="s">
        <v>54</v>
      </c>
      <c r="B96" s="195" t="s">
        <v>147</v>
      </c>
      <c r="C96" s="395">
        <v>-18.916573063939602</v>
      </c>
      <c r="D96" s="395">
        <v>-16.2280665689904</v>
      </c>
    </row>
    <row r="97" spans="1:4">
      <c r="A97" s="195" t="s">
        <v>54</v>
      </c>
      <c r="B97" s="195" t="s">
        <v>148</v>
      </c>
      <c r="C97" s="395">
        <v>-18.119584039985401</v>
      </c>
      <c r="D97" s="395">
        <v>-16.521123524036899</v>
      </c>
    </row>
    <row r="98" spans="1:4">
      <c r="A98" s="195" t="s">
        <v>54</v>
      </c>
      <c r="B98" s="195" t="s">
        <v>149</v>
      </c>
      <c r="C98" s="395">
        <v>-19.901523143475998</v>
      </c>
      <c r="D98" s="395">
        <v>-17.04389624977</v>
      </c>
    </row>
    <row r="99" spans="1:4">
      <c r="A99" s="195" t="s">
        <v>54</v>
      </c>
      <c r="B99" s="195" t="s">
        <v>150</v>
      </c>
      <c r="C99" s="395">
        <v>-21.3942594559466</v>
      </c>
      <c r="D99" s="395">
        <v>-17.613422425333301</v>
      </c>
    </row>
    <row r="100" spans="1:4">
      <c r="A100" s="195" t="s">
        <v>54</v>
      </c>
      <c r="B100" s="195" t="s">
        <v>151</v>
      </c>
      <c r="C100" s="395">
        <v>-24.0463350699678</v>
      </c>
      <c r="D100" s="395">
        <v>-18.5935388869656</v>
      </c>
    </row>
    <row r="101" spans="1:4">
      <c r="A101" s="195" t="s">
        <v>54</v>
      </c>
      <c r="B101" s="195" t="s">
        <v>152</v>
      </c>
      <c r="C101" s="395">
        <v>-23.480448173349899</v>
      </c>
      <c r="D101" s="395">
        <v>-19.237831325012099</v>
      </c>
    </row>
    <row r="102" spans="1:4">
      <c r="A102" s="195" t="s">
        <v>560</v>
      </c>
      <c r="B102" s="195" t="s">
        <v>141</v>
      </c>
      <c r="C102" s="395">
        <v>-24.0182954647379</v>
      </c>
      <c r="D102" s="395">
        <v>-19.914683238646699</v>
      </c>
    </row>
    <row r="103" spans="1:4">
      <c r="A103" s="195" t="s">
        <v>54</v>
      </c>
      <c r="B103" s="195" t="s">
        <v>142</v>
      </c>
      <c r="C103" s="395">
        <v>-25.542341013311901</v>
      </c>
      <c r="D103" s="395">
        <v>-20.720146712473898</v>
      </c>
    </row>
    <row r="104" spans="1:4">
      <c r="A104" s="195" t="s">
        <v>54</v>
      </c>
      <c r="B104" s="195" t="s">
        <v>143</v>
      </c>
      <c r="C104" s="395">
        <v>-24.015724941973499</v>
      </c>
      <c r="D104" s="395">
        <v>-21.262017549912699</v>
      </c>
    </row>
    <row r="105" spans="1:4">
      <c r="A105" s="195" t="s">
        <v>54</v>
      </c>
      <c r="B105" s="195" t="s">
        <v>144</v>
      </c>
      <c r="C105" s="395">
        <v>-21.7599619954688</v>
      </c>
      <c r="D105" s="395">
        <v>-21.544670895878799</v>
      </c>
    </row>
    <row r="106" spans="1:4">
      <c r="A106" s="195" t="s">
        <v>54</v>
      </c>
      <c r="B106" s="195" t="s">
        <v>145</v>
      </c>
      <c r="C106" s="395">
        <v>-19.062053458331899</v>
      </c>
      <c r="D106" s="395">
        <v>-21.613120944035</v>
      </c>
    </row>
    <row r="107" spans="1:4">
      <c r="A107" s="195" t="s">
        <v>54</v>
      </c>
      <c r="B107" s="195" t="s">
        <v>146</v>
      </c>
      <c r="C107" s="395">
        <v>-17.4347618055771</v>
      </c>
      <c r="D107" s="395">
        <v>-21.474321802172199</v>
      </c>
    </row>
    <row r="108" spans="1:4">
      <c r="A108" s="195" t="s">
        <v>54</v>
      </c>
      <c r="B108" s="195" t="s">
        <v>147</v>
      </c>
      <c r="C108" s="395">
        <v>-14.5154112211077</v>
      </c>
      <c r="D108" s="395">
        <v>-21.1075583152696</v>
      </c>
    </row>
    <row r="109" spans="1:4">
      <c r="A109" s="195" t="s">
        <v>54</v>
      </c>
      <c r="B109" s="195" t="s">
        <v>148</v>
      </c>
      <c r="C109" s="395">
        <v>-11.900809399354101</v>
      </c>
      <c r="D109" s="395">
        <v>-20.589327095216898</v>
      </c>
    </row>
    <row r="110" spans="1:4">
      <c r="A110" s="195" t="s">
        <v>54</v>
      </c>
      <c r="B110" s="195" t="s">
        <v>149</v>
      </c>
      <c r="C110" s="395">
        <v>-9.6152852202872907</v>
      </c>
      <c r="D110" s="395">
        <v>-19.7321406016179</v>
      </c>
    </row>
  </sheetData>
  <mergeCells count="1">
    <mergeCell ref="H1:I1"/>
  </mergeCells>
  <hyperlinks>
    <hyperlink ref="H1:I1" location="Index!A1" display="Regresar al Índice" xr:uid="{D25BFD12-89A1-4B65-BB84-2E5E349200BC}"/>
  </hyperlinks>
  <pageMargins left="0.7" right="0.7" top="0.75" bottom="0.75" header="0.3" footer="0.3"/>
  <pageSetup paperSize="9" orientation="portrait" horizontalDpi="300" verticalDpi="300"/>
  <drawing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551A1-1402-4377-B94B-F2AA279BB5E6}">
  <sheetPr codeName="Hoja220"/>
  <dimension ref="A1:I37"/>
  <sheetViews>
    <sheetView workbookViewId="0"/>
  </sheetViews>
  <sheetFormatPr baseColWidth="10" defaultColWidth="9.140625" defaultRowHeight="14.25"/>
  <cols>
    <col min="1" max="16384" width="9.140625" style="195"/>
  </cols>
  <sheetData>
    <row r="1" spans="1:9">
      <c r="A1" s="20" t="s">
        <v>1680</v>
      </c>
      <c r="H1" s="545" t="s">
        <v>38</v>
      </c>
      <c r="I1" s="545"/>
    </row>
    <row r="2" spans="1:9">
      <c r="A2" s="195" t="s">
        <v>800</v>
      </c>
    </row>
    <row r="5" spans="1:9">
      <c r="A5" s="195" t="s">
        <v>2</v>
      </c>
      <c r="B5" s="195" t="s">
        <v>805</v>
      </c>
    </row>
    <row r="6" spans="1:9">
      <c r="A6" s="195" t="s">
        <v>30</v>
      </c>
      <c r="B6" s="395">
        <v>0.145207775768393</v>
      </c>
    </row>
    <row r="7" spans="1:9">
      <c r="A7" s="195" t="s">
        <v>18</v>
      </c>
      <c r="B7" s="395">
        <v>0.35433619373642</v>
      </c>
    </row>
    <row r="8" spans="1:9">
      <c r="A8" s="195" t="s">
        <v>7</v>
      </c>
      <c r="B8" s="395">
        <v>0.53990054564731604</v>
      </c>
    </row>
    <row r="9" spans="1:9">
      <c r="A9" s="195" t="s">
        <v>33</v>
      </c>
      <c r="B9" s="395">
        <v>0.71237954753295496</v>
      </c>
    </row>
    <row r="10" spans="1:9">
      <c r="A10" s="195" t="s">
        <v>19</v>
      </c>
      <c r="B10" s="395">
        <v>0.73841505364478199</v>
      </c>
    </row>
    <row r="11" spans="1:9">
      <c r="A11" s="195" t="s">
        <v>17</v>
      </c>
      <c r="B11" s="395">
        <v>0.81533803204515498</v>
      </c>
    </row>
    <row r="12" spans="1:9">
      <c r="A12" s="195" t="s">
        <v>5</v>
      </c>
      <c r="B12" s="395">
        <v>0.89120317718244102</v>
      </c>
    </row>
    <row r="13" spans="1:9">
      <c r="A13" s="195" t="s">
        <v>16</v>
      </c>
      <c r="B13" s="395">
        <v>0.92160046661608597</v>
      </c>
    </row>
    <row r="14" spans="1:9">
      <c r="A14" s="195" t="s">
        <v>22</v>
      </c>
      <c r="B14" s="395">
        <v>1.04925912062374</v>
      </c>
    </row>
    <row r="15" spans="1:9">
      <c r="A15" s="195" t="s">
        <v>15</v>
      </c>
      <c r="B15" s="395">
        <v>1.09804515733395</v>
      </c>
    </row>
    <row r="16" spans="1:9">
      <c r="A16" s="195" t="s">
        <v>12</v>
      </c>
      <c r="B16" s="395">
        <v>1.1704379529328499</v>
      </c>
    </row>
    <row r="17" spans="1:2">
      <c r="A17" s="195" t="s">
        <v>25</v>
      </c>
      <c r="B17" s="395">
        <v>1.3115590768741801</v>
      </c>
    </row>
    <row r="18" spans="1:2">
      <c r="A18" s="195" t="s">
        <v>11</v>
      </c>
      <c r="B18" s="395">
        <v>1.38610074452029</v>
      </c>
    </row>
    <row r="19" spans="1:2">
      <c r="A19" s="195" t="s">
        <v>24</v>
      </c>
      <c r="B19" s="395">
        <v>1.4472748151824399</v>
      </c>
    </row>
    <row r="20" spans="1:2">
      <c r="A20" s="195" t="s">
        <v>3</v>
      </c>
      <c r="B20" s="395">
        <v>1.58460576523116</v>
      </c>
    </row>
    <row r="21" spans="1:2">
      <c r="A21" s="195" t="s">
        <v>21</v>
      </c>
      <c r="B21" s="395">
        <v>1.7678030373276601</v>
      </c>
    </row>
    <row r="22" spans="1:2">
      <c r="A22" s="195" t="s">
        <v>32</v>
      </c>
      <c r="B22" s="395">
        <v>1.90819601147734</v>
      </c>
    </row>
    <row r="23" spans="1:2">
      <c r="A23" s="195" t="s">
        <v>26</v>
      </c>
      <c r="B23" s="395">
        <v>2.2746356203245299</v>
      </c>
    </row>
    <row r="24" spans="1:2">
      <c r="A24" s="195" t="s">
        <v>29</v>
      </c>
      <c r="B24" s="395">
        <v>2.3357883445509602</v>
      </c>
    </row>
    <row r="25" spans="1:2">
      <c r="A25" s="195" t="s">
        <v>23</v>
      </c>
      <c r="B25" s="395">
        <v>2.7002190189110098</v>
      </c>
    </row>
    <row r="26" spans="1:2">
      <c r="A26" s="195" t="s">
        <v>10</v>
      </c>
      <c r="B26" s="395">
        <v>3.1037420875403599</v>
      </c>
    </row>
    <row r="27" spans="1:2">
      <c r="A27" s="195" t="s">
        <v>6</v>
      </c>
      <c r="B27" s="395">
        <v>3.2127439782127398</v>
      </c>
    </row>
    <row r="28" spans="1:2">
      <c r="A28" s="195" t="s">
        <v>8</v>
      </c>
      <c r="B28" s="395">
        <v>3.54132454101725</v>
      </c>
    </row>
    <row r="29" spans="1:2">
      <c r="A29" s="195" t="s">
        <v>9</v>
      </c>
      <c r="B29" s="395">
        <v>3.8384262628786301</v>
      </c>
    </row>
    <row r="30" spans="1:2">
      <c r="A30" s="195" t="s">
        <v>31</v>
      </c>
      <c r="B30" s="395">
        <v>3.8540755540457798</v>
      </c>
    </row>
    <row r="31" spans="1:2">
      <c r="A31" s="195" t="s">
        <v>4</v>
      </c>
      <c r="B31" s="395">
        <v>4.1466138875726903</v>
      </c>
    </row>
    <row r="32" spans="1:2">
      <c r="A32" s="195" t="s">
        <v>27</v>
      </c>
      <c r="B32" s="395">
        <v>4.8785562350068004</v>
      </c>
    </row>
    <row r="33" spans="1:2">
      <c r="A33" s="195" t="s">
        <v>14</v>
      </c>
      <c r="B33" s="395">
        <v>5.1546246264478501</v>
      </c>
    </row>
    <row r="34" spans="1:2">
      <c r="A34" s="195" t="s">
        <v>0</v>
      </c>
      <c r="B34" s="395">
        <v>6.1519123514509202</v>
      </c>
    </row>
    <row r="35" spans="1:2">
      <c r="A35" s="195" t="s">
        <v>28</v>
      </c>
      <c r="B35" s="395">
        <v>9.2722832932622197</v>
      </c>
    </row>
    <row r="36" spans="1:2">
      <c r="A36" s="195" t="s">
        <v>20</v>
      </c>
      <c r="B36" s="395">
        <v>11.5839715396386</v>
      </c>
    </row>
    <row r="37" spans="1:2">
      <c r="A37" s="195" t="s">
        <v>13</v>
      </c>
      <c r="B37" s="395">
        <v>16.109420185462401</v>
      </c>
    </row>
  </sheetData>
  <mergeCells count="1">
    <mergeCell ref="H1:I1"/>
  </mergeCells>
  <hyperlinks>
    <hyperlink ref="H1:I1" location="Index!A1" display="Regresar al Índice" xr:uid="{9342B6C3-11B5-4E8A-B900-9B0034A6F4DC}"/>
  </hyperlinks>
  <pageMargins left="0.7" right="0.7" top="0.75" bottom="0.75" header="0.3" footer="0.3"/>
  <pageSetup paperSize="9" orientation="portrait" horizontalDpi="300" verticalDpi="300"/>
  <drawing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FB104-99FA-43BD-B06E-BFDC2053BCB9}">
  <sheetPr codeName="Hoja221"/>
  <dimension ref="A1:I38"/>
  <sheetViews>
    <sheetView workbookViewId="0"/>
  </sheetViews>
  <sheetFormatPr baseColWidth="10" defaultColWidth="9.140625" defaultRowHeight="14.25"/>
  <cols>
    <col min="1" max="16384" width="9.140625" style="195"/>
  </cols>
  <sheetData>
    <row r="1" spans="1:9">
      <c r="A1" s="20" t="s">
        <v>1681</v>
      </c>
      <c r="H1" s="545" t="s">
        <v>38</v>
      </c>
      <c r="I1" s="545"/>
    </row>
    <row r="2" spans="1:9">
      <c r="A2" s="195" t="s">
        <v>800</v>
      </c>
    </row>
    <row r="3" spans="1:9">
      <c r="A3" s="195" t="s">
        <v>806</v>
      </c>
    </row>
    <row r="5" spans="1:9">
      <c r="A5" s="195" t="s">
        <v>2</v>
      </c>
      <c r="B5" s="195" t="s">
        <v>52</v>
      </c>
    </row>
    <row r="6" spans="1:9">
      <c r="A6" s="195" t="s">
        <v>5</v>
      </c>
      <c r="B6" s="395">
        <v>-53.661059652597103</v>
      </c>
    </row>
    <row r="7" spans="1:9">
      <c r="A7" s="195" t="s">
        <v>25</v>
      </c>
      <c r="B7" s="395">
        <v>-41.191721976844299</v>
      </c>
    </row>
    <row r="8" spans="1:9">
      <c r="A8" s="195" t="s">
        <v>24</v>
      </c>
      <c r="B8" s="395">
        <v>-39.1270640944687</v>
      </c>
    </row>
    <row r="9" spans="1:9">
      <c r="A9" s="195" t="s">
        <v>7</v>
      </c>
      <c r="B9" s="395">
        <v>-38.467794080838203</v>
      </c>
    </row>
    <row r="10" spans="1:9">
      <c r="A10" s="195" t="s">
        <v>3</v>
      </c>
      <c r="B10" s="395">
        <v>-22.111887803139801</v>
      </c>
    </row>
    <row r="11" spans="1:9">
      <c r="A11" s="195" t="s">
        <v>17</v>
      </c>
      <c r="B11" s="395">
        <v>-20.790106577588599</v>
      </c>
    </row>
    <row r="12" spans="1:9">
      <c r="A12" s="195" t="s">
        <v>9</v>
      </c>
      <c r="B12" s="395">
        <v>-20.024051022924699</v>
      </c>
    </row>
    <row r="13" spans="1:9">
      <c r="A13" s="195" t="s">
        <v>10</v>
      </c>
      <c r="B13" s="395">
        <v>-18.919994544709599</v>
      </c>
    </row>
    <row r="14" spans="1:9">
      <c r="A14" s="195" t="s">
        <v>4</v>
      </c>
      <c r="B14" s="395">
        <v>-17.279553628272399</v>
      </c>
    </row>
    <row r="15" spans="1:9">
      <c r="A15" s="195" t="s">
        <v>22</v>
      </c>
      <c r="B15" s="395">
        <v>-14.9237290920173</v>
      </c>
    </row>
    <row r="16" spans="1:9">
      <c r="A16" s="195" t="s">
        <v>32</v>
      </c>
      <c r="B16" s="395">
        <v>-14.826634540210501</v>
      </c>
    </row>
    <row r="17" spans="1:2">
      <c r="A17" s="195" t="s">
        <v>14</v>
      </c>
      <c r="B17" s="395">
        <v>-14.326491280543401</v>
      </c>
    </row>
    <row r="18" spans="1:2">
      <c r="A18" s="195" t="s">
        <v>12</v>
      </c>
      <c r="B18" s="395">
        <v>-10.920581044467101</v>
      </c>
    </row>
    <row r="19" spans="1:2">
      <c r="A19" s="195" t="s">
        <v>20</v>
      </c>
      <c r="B19" s="395">
        <v>-5.7500953090126004</v>
      </c>
    </row>
    <row r="20" spans="1:2">
      <c r="A20" s="195" t="s">
        <v>33</v>
      </c>
      <c r="B20" s="395">
        <v>-4.1938092468970396</v>
      </c>
    </row>
    <row r="21" spans="1:2">
      <c r="A21" s="195" t="s">
        <v>8</v>
      </c>
      <c r="B21" s="395">
        <v>-3.3923823791307699</v>
      </c>
    </row>
    <row r="22" spans="1:2">
      <c r="A22" s="195" t="s">
        <v>16</v>
      </c>
      <c r="B22" s="395">
        <v>2.7743430160988698</v>
      </c>
    </row>
    <row r="23" spans="1:2">
      <c r="A23" s="195" t="s">
        <v>0</v>
      </c>
      <c r="B23" s="395">
        <v>4.9001183984100898</v>
      </c>
    </row>
    <row r="24" spans="1:2">
      <c r="A24" s="195" t="s">
        <v>23</v>
      </c>
      <c r="B24" s="395">
        <v>6.5370035070447603</v>
      </c>
    </row>
    <row r="25" spans="1:2">
      <c r="A25" s="195" t="s">
        <v>29</v>
      </c>
      <c r="B25" s="395">
        <v>8.9987447693821601</v>
      </c>
    </row>
    <row r="26" spans="1:2">
      <c r="A26" s="195" t="s">
        <v>1</v>
      </c>
      <c r="B26" s="395">
        <v>9.81429074516147</v>
      </c>
    </row>
    <row r="27" spans="1:2">
      <c r="A27" s="195" t="s">
        <v>15</v>
      </c>
      <c r="B27" s="395">
        <v>17.0973138481733</v>
      </c>
    </row>
    <row r="28" spans="1:2">
      <c r="A28" s="195" t="s">
        <v>30</v>
      </c>
      <c r="B28" s="395">
        <v>17.785383638089499</v>
      </c>
    </row>
    <row r="29" spans="1:2">
      <c r="A29" s="195" t="s">
        <v>31</v>
      </c>
      <c r="B29" s="395">
        <v>23.740638766858702</v>
      </c>
    </row>
    <row r="30" spans="1:2">
      <c r="A30" s="195" t="s">
        <v>26</v>
      </c>
      <c r="B30" s="395">
        <v>24.845423767372701</v>
      </c>
    </row>
    <row r="31" spans="1:2">
      <c r="A31" s="195" t="s">
        <v>11</v>
      </c>
      <c r="B31" s="395">
        <v>26.437643361471501</v>
      </c>
    </row>
    <row r="32" spans="1:2">
      <c r="A32" s="195" t="s">
        <v>18</v>
      </c>
      <c r="B32" s="395">
        <v>30.4167554609297</v>
      </c>
    </row>
    <row r="33" spans="1:2">
      <c r="A33" s="195" t="s">
        <v>6</v>
      </c>
      <c r="B33" s="395">
        <v>32.163904245396701</v>
      </c>
    </row>
    <row r="34" spans="1:2">
      <c r="A34" s="195" t="s">
        <v>27</v>
      </c>
      <c r="B34" s="395">
        <v>38.765572772227003</v>
      </c>
    </row>
    <row r="35" spans="1:2">
      <c r="A35" s="195" t="s">
        <v>19</v>
      </c>
      <c r="B35" s="395">
        <v>58.498131610322801</v>
      </c>
    </row>
    <row r="36" spans="1:2">
      <c r="A36" s="195" t="s">
        <v>13</v>
      </c>
      <c r="B36" s="395">
        <v>67.405338310232494</v>
      </c>
    </row>
    <row r="37" spans="1:2">
      <c r="A37" s="195" t="s">
        <v>21</v>
      </c>
      <c r="B37" s="395">
        <v>86.772491899160499</v>
      </c>
    </row>
    <row r="38" spans="1:2">
      <c r="A38" s="195" t="s">
        <v>28</v>
      </c>
      <c r="B38" s="395">
        <v>153.81948823697601</v>
      </c>
    </row>
  </sheetData>
  <mergeCells count="1">
    <mergeCell ref="H1:I1"/>
  </mergeCells>
  <hyperlinks>
    <hyperlink ref="H1:I1" location="Index!A1" display="Regresar al Índice" xr:uid="{9287C0A1-5F03-4B86-92DA-861CCCC3292D}"/>
  </hyperlinks>
  <pageMargins left="0.7" right="0.7" top="0.75" bottom="0.75" header="0.3" footer="0.3"/>
  <pageSetup paperSize="9" orientation="portrait" horizontalDpi="300" verticalDpi="300"/>
  <drawing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5CBA5-E766-49C2-8662-EE955934650F}">
  <sheetPr codeName="Hoja222"/>
  <dimension ref="A1:I38"/>
  <sheetViews>
    <sheetView workbookViewId="0"/>
  </sheetViews>
  <sheetFormatPr baseColWidth="10" defaultColWidth="9.140625" defaultRowHeight="14.25"/>
  <cols>
    <col min="1" max="16384" width="9.140625" style="195"/>
  </cols>
  <sheetData>
    <row r="1" spans="1:9">
      <c r="A1" s="20" t="s">
        <v>1682</v>
      </c>
      <c r="H1" s="545" t="s">
        <v>38</v>
      </c>
      <c r="I1" s="545"/>
    </row>
    <row r="2" spans="1:9">
      <c r="A2" s="195" t="s">
        <v>800</v>
      </c>
    </row>
    <row r="3" spans="1:9">
      <c r="A3" s="195" t="s">
        <v>807</v>
      </c>
    </row>
    <row r="5" spans="1:9">
      <c r="A5" s="195" t="s">
        <v>2</v>
      </c>
      <c r="B5" s="195" t="s">
        <v>52</v>
      </c>
    </row>
    <row r="6" spans="1:9">
      <c r="A6" s="195" t="s">
        <v>30</v>
      </c>
      <c r="B6" s="395">
        <v>-32.688187432488299</v>
      </c>
    </row>
    <row r="7" spans="1:9">
      <c r="A7" s="195" t="s">
        <v>9</v>
      </c>
      <c r="B7" s="395">
        <v>-18.354497523404099</v>
      </c>
    </row>
    <row r="8" spans="1:9">
      <c r="A8" s="195" t="s">
        <v>32</v>
      </c>
      <c r="B8" s="395">
        <v>-11.237171364917501</v>
      </c>
    </row>
    <row r="9" spans="1:9">
      <c r="A9" s="195" t="s">
        <v>18</v>
      </c>
      <c r="B9" s="395">
        <v>-10.418928289439201</v>
      </c>
    </row>
    <row r="10" spans="1:9">
      <c r="A10" s="195" t="s">
        <v>10</v>
      </c>
      <c r="B10" s="395">
        <v>-10.200692751936799</v>
      </c>
    </row>
    <row r="11" spans="1:9">
      <c r="A11" s="195" t="s">
        <v>23</v>
      </c>
      <c r="B11" s="395">
        <v>-9.3005359995833707</v>
      </c>
    </row>
    <row r="12" spans="1:9">
      <c r="A12" s="195" t="s">
        <v>28</v>
      </c>
      <c r="B12" s="395">
        <v>-8.8522498577720299</v>
      </c>
    </row>
    <row r="13" spans="1:9">
      <c r="A13" s="195" t="s">
        <v>22</v>
      </c>
      <c r="B13" s="395">
        <v>-8.5895447504104805</v>
      </c>
    </row>
    <row r="14" spans="1:9">
      <c r="A14" s="195" t="s">
        <v>25</v>
      </c>
      <c r="B14" s="395">
        <v>-7.5271336150481103</v>
      </c>
    </row>
    <row r="15" spans="1:9">
      <c r="A15" s="195" t="s">
        <v>8</v>
      </c>
      <c r="B15" s="395">
        <v>-5.0446966709373298</v>
      </c>
    </row>
    <row r="16" spans="1:9">
      <c r="A16" s="195" t="s">
        <v>17</v>
      </c>
      <c r="B16" s="395">
        <v>-4.7455626581572297</v>
      </c>
    </row>
    <row r="17" spans="1:2">
      <c r="A17" s="195" t="s">
        <v>11</v>
      </c>
      <c r="B17" s="395">
        <v>-3.8424117837830698</v>
      </c>
    </row>
    <row r="18" spans="1:2">
      <c r="A18" s="195" t="s">
        <v>7</v>
      </c>
      <c r="B18" s="395">
        <v>-3.5696778998053502</v>
      </c>
    </row>
    <row r="19" spans="1:2">
      <c r="A19" s="195" t="s">
        <v>20</v>
      </c>
      <c r="B19" s="395">
        <v>-1.1072474323719901</v>
      </c>
    </row>
    <row r="20" spans="1:2">
      <c r="A20" s="195" t="s">
        <v>5</v>
      </c>
      <c r="B20" s="395">
        <v>-1.0060348360579101</v>
      </c>
    </row>
    <row r="21" spans="1:2">
      <c r="A21" s="195" t="s">
        <v>12</v>
      </c>
      <c r="B21" s="395">
        <v>-0.59026992487758401</v>
      </c>
    </row>
    <row r="22" spans="1:2">
      <c r="A22" s="195" t="s">
        <v>21</v>
      </c>
      <c r="B22" s="395">
        <v>-0.443913875933444</v>
      </c>
    </row>
    <row r="23" spans="1:2">
      <c r="A23" s="195" t="s">
        <v>19</v>
      </c>
      <c r="B23" s="395">
        <v>-3.1691728917016E-2</v>
      </c>
    </row>
    <row r="24" spans="1:2">
      <c r="A24" s="195" t="s">
        <v>29</v>
      </c>
      <c r="B24" s="395">
        <v>1.8222009281143599E-2</v>
      </c>
    </row>
    <row r="25" spans="1:2">
      <c r="A25" s="195" t="s">
        <v>6</v>
      </c>
      <c r="B25" s="395">
        <v>8.50985455879361E-2</v>
      </c>
    </row>
    <row r="26" spans="1:2">
      <c r="A26" s="195" t="s">
        <v>26</v>
      </c>
      <c r="B26" s="395">
        <v>2.9847215664400299</v>
      </c>
    </row>
    <row r="27" spans="1:2">
      <c r="A27" s="195" t="s">
        <v>1</v>
      </c>
      <c r="B27" s="395">
        <v>4.69179680099161</v>
      </c>
    </row>
    <row r="28" spans="1:2">
      <c r="A28" s="195" t="s">
        <v>14</v>
      </c>
      <c r="B28" s="395">
        <v>4.8494838625504899</v>
      </c>
    </row>
    <row r="29" spans="1:2">
      <c r="A29" s="195" t="s">
        <v>27</v>
      </c>
      <c r="B29" s="395">
        <v>6.1526499320546</v>
      </c>
    </row>
    <row r="30" spans="1:2">
      <c r="A30" s="195" t="s">
        <v>16</v>
      </c>
      <c r="B30" s="395">
        <v>7.4779070961994698</v>
      </c>
    </row>
    <row r="31" spans="1:2">
      <c r="A31" s="195" t="s">
        <v>3</v>
      </c>
      <c r="B31" s="395">
        <v>10.927941919427299</v>
      </c>
    </row>
    <row r="32" spans="1:2">
      <c r="A32" s="195" t="s">
        <v>0</v>
      </c>
      <c r="B32" s="395">
        <v>17.4127814740955</v>
      </c>
    </row>
    <row r="33" spans="1:2">
      <c r="A33" s="195" t="s">
        <v>31</v>
      </c>
      <c r="B33" s="395">
        <v>18.917131002468899</v>
      </c>
    </row>
    <row r="34" spans="1:2">
      <c r="A34" s="195" t="s">
        <v>24</v>
      </c>
      <c r="B34" s="395">
        <v>22.307369667060001</v>
      </c>
    </row>
    <row r="35" spans="1:2">
      <c r="A35" s="195" t="s">
        <v>15</v>
      </c>
      <c r="B35" s="395">
        <v>22.893497523748501</v>
      </c>
    </row>
    <row r="36" spans="1:2">
      <c r="A36" s="195" t="s">
        <v>4</v>
      </c>
      <c r="B36" s="395">
        <v>25.101246726819401</v>
      </c>
    </row>
    <row r="37" spans="1:2">
      <c r="A37" s="195" t="s">
        <v>33</v>
      </c>
      <c r="B37" s="395">
        <v>28.241131250762098</v>
      </c>
    </row>
    <row r="38" spans="1:2">
      <c r="A38" s="195" t="s">
        <v>13</v>
      </c>
      <c r="B38" s="395">
        <v>34.114048931983</v>
      </c>
    </row>
  </sheetData>
  <mergeCells count="1">
    <mergeCell ref="H1:I1"/>
  </mergeCells>
  <hyperlinks>
    <hyperlink ref="H1:I1" location="Index!A1" display="Regresar al Índice" xr:uid="{FB83BA1A-3D02-4BC0-9E29-B90FA4EB4727}"/>
  </hyperlinks>
  <pageMargins left="0.7" right="0.7" top="0.75" bottom="0.75" header="0.3" footer="0.3"/>
  <pageSetup paperSize="9" orientation="portrait" horizontalDpi="300" verticalDpi="300"/>
  <drawing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AF0C5-00DC-4C4F-AA24-3FA5DB9D4598}">
  <sheetPr codeName="Hoja223"/>
  <dimension ref="A1:I38"/>
  <sheetViews>
    <sheetView workbookViewId="0"/>
  </sheetViews>
  <sheetFormatPr baseColWidth="10" defaultColWidth="9.140625" defaultRowHeight="14.25"/>
  <cols>
    <col min="1" max="16384" width="9.140625" style="195"/>
  </cols>
  <sheetData>
    <row r="1" spans="1:9">
      <c r="A1" s="20" t="s">
        <v>1683</v>
      </c>
      <c r="H1" s="545" t="s">
        <v>38</v>
      </c>
      <c r="I1" s="545"/>
    </row>
    <row r="2" spans="1:9">
      <c r="A2" s="195" t="s">
        <v>800</v>
      </c>
    </row>
    <row r="3" spans="1:9">
      <c r="A3" s="195" t="s">
        <v>808</v>
      </c>
    </row>
    <row r="5" spans="1:9">
      <c r="A5" s="195" t="s">
        <v>2</v>
      </c>
      <c r="B5" s="195" t="s">
        <v>52</v>
      </c>
    </row>
    <row r="6" spans="1:9">
      <c r="A6" s="195" t="s">
        <v>15</v>
      </c>
      <c r="B6" s="395">
        <v>-14.955752212389401</v>
      </c>
    </row>
    <row r="7" spans="1:9">
      <c r="A7" s="195" t="s">
        <v>24</v>
      </c>
      <c r="B7" s="395">
        <v>-4.3900379907133802</v>
      </c>
    </row>
    <row r="8" spans="1:9">
      <c r="A8" s="195" t="s">
        <v>7</v>
      </c>
      <c r="B8" s="395">
        <v>-4.26488721259157</v>
      </c>
    </row>
    <row r="9" spans="1:9">
      <c r="A9" s="195" t="s">
        <v>11</v>
      </c>
      <c r="B9" s="395">
        <v>-3.3052792654935002</v>
      </c>
    </row>
    <row r="10" spans="1:9">
      <c r="A10" s="195" t="s">
        <v>27</v>
      </c>
      <c r="B10" s="395">
        <v>-2.9293313672327099</v>
      </c>
    </row>
    <row r="11" spans="1:9">
      <c r="A11" s="195" t="s">
        <v>21</v>
      </c>
      <c r="B11" s="395">
        <v>-2.2222222222222299</v>
      </c>
    </row>
    <row r="12" spans="1:9">
      <c r="A12" s="195" t="s">
        <v>28</v>
      </c>
      <c r="B12" s="395">
        <v>-1.9584171696847801</v>
      </c>
    </row>
    <row r="13" spans="1:9">
      <c r="A13" s="195" t="s">
        <v>33</v>
      </c>
      <c r="B13" s="395">
        <v>-1.7813843716659601</v>
      </c>
    </row>
    <row r="14" spans="1:9">
      <c r="A14" s="195" t="s">
        <v>26</v>
      </c>
      <c r="B14" s="395">
        <v>-1.2498497776709501</v>
      </c>
    </row>
    <row r="15" spans="1:9">
      <c r="A15" s="195" t="s">
        <v>30</v>
      </c>
      <c r="B15" s="395">
        <v>-1.21746543410501</v>
      </c>
    </row>
    <row r="16" spans="1:9">
      <c r="A16" s="195" t="s">
        <v>9</v>
      </c>
      <c r="B16" s="395">
        <v>-0.36941907661085499</v>
      </c>
    </row>
    <row r="17" spans="1:2">
      <c r="A17" s="195" t="s">
        <v>18</v>
      </c>
      <c r="B17" s="395">
        <v>0.477943779650225</v>
      </c>
    </row>
    <row r="18" spans="1:2">
      <c r="A18" s="195" t="s">
        <v>17</v>
      </c>
      <c r="B18" s="395">
        <v>0.709561420407123</v>
      </c>
    </row>
    <row r="19" spans="1:2">
      <c r="A19" s="195" t="s">
        <v>0</v>
      </c>
      <c r="B19" s="395">
        <v>1.4437081342572899</v>
      </c>
    </row>
    <row r="20" spans="1:2">
      <c r="A20" s="195" t="s">
        <v>31</v>
      </c>
      <c r="B20" s="395">
        <v>1.63145010629389</v>
      </c>
    </row>
    <row r="21" spans="1:2">
      <c r="A21" s="195" t="s">
        <v>19</v>
      </c>
      <c r="B21" s="395">
        <v>2.0568278201865899</v>
      </c>
    </row>
    <row r="22" spans="1:2">
      <c r="A22" s="195" t="s">
        <v>12</v>
      </c>
      <c r="B22" s="395">
        <v>2.4918723551099702</v>
      </c>
    </row>
    <row r="23" spans="1:2">
      <c r="A23" s="195" t="s">
        <v>13</v>
      </c>
      <c r="B23" s="395">
        <v>2.92499008199876</v>
      </c>
    </row>
    <row r="24" spans="1:2">
      <c r="A24" s="195" t="s">
        <v>5</v>
      </c>
      <c r="B24" s="395">
        <v>3.2924107142857202</v>
      </c>
    </row>
    <row r="25" spans="1:2">
      <c r="A25" s="195" t="s">
        <v>23</v>
      </c>
      <c r="B25" s="395">
        <v>3.3111975485064198</v>
      </c>
    </row>
    <row r="26" spans="1:2">
      <c r="A26" s="195" t="s">
        <v>25</v>
      </c>
      <c r="B26" s="395">
        <v>3.59291056097952</v>
      </c>
    </row>
    <row r="27" spans="1:2">
      <c r="A27" s="195" t="s">
        <v>1</v>
      </c>
      <c r="B27" s="395">
        <v>3.7429329044414099</v>
      </c>
    </row>
    <row r="28" spans="1:2">
      <c r="A28" s="195" t="s">
        <v>10</v>
      </c>
      <c r="B28" s="395">
        <v>4.2461273247347302</v>
      </c>
    </row>
    <row r="29" spans="1:2">
      <c r="A29" s="195" t="s">
        <v>14</v>
      </c>
      <c r="B29" s="395">
        <v>4.3691909019994997</v>
      </c>
    </row>
    <row r="30" spans="1:2">
      <c r="A30" s="195" t="s">
        <v>3</v>
      </c>
      <c r="B30" s="395">
        <v>4.3695776847705297</v>
      </c>
    </row>
    <row r="31" spans="1:2">
      <c r="A31" s="195" t="s">
        <v>4</v>
      </c>
      <c r="B31" s="395">
        <v>4.7436390300855704</v>
      </c>
    </row>
    <row r="32" spans="1:2">
      <c r="A32" s="195" t="s">
        <v>29</v>
      </c>
      <c r="B32" s="395">
        <v>4.8543094770603998</v>
      </c>
    </row>
    <row r="33" spans="1:2">
      <c r="A33" s="195" t="s">
        <v>8</v>
      </c>
      <c r="B33" s="395">
        <v>4.9199524940617598</v>
      </c>
    </row>
    <row r="34" spans="1:2">
      <c r="A34" s="195" t="s">
        <v>22</v>
      </c>
      <c r="B34" s="395">
        <v>5.8583106267029903</v>
      </c>
    </row>
    <row r="35" spans="1:2">
      <c r="A35" s="195" t="s">
        <v>32</v>
      </c>
      <c r="B35" s="395">
        <v>6.1610973131632303</v>
      </c>
    </row>
    <row r="36" spans="1:2">
      <c r="A36" s="195" t="s">
        <v>20</v>
      </c>
      <c r="B36" s="395">
        <v>7.7036704468611097</v>
      </c>
    </row>
    <row r="37" spans="1:2">
      <c r="A37" s="195" t="s">
        <v>16</v>
      </c>
      <c r="B37" s="395">
        <v>8.3312374245472895</v>
      </c>
    </row>
    <row r="38" spans="1:2">
      <c r="A38" s="195" t="s">
        <v>6</v>
      </c>
      <c r="B38" s="395">
        <v>12.082928409459001</v>
      </c>
    </row>
  </sheetData>
  <mergeCells count="1">
    <mergeCell ref="H1:I1"/>
  </mergeCells>
  <hyperlinks>
    <hyperlink ref="H1:I1" location="Index!A1" display="Regresar al Índice" xr:uid="{4C62BBD5-2C9D-472B-B858-52FADD3878E2}"/>
  </hyperlinks>
  <pageMargins left="0.7" right="0.7" top="0.75" bottom="0.75" header="0.3" footer="0.3"/>
  <pageSetup paperSize="9" orientation="portrait" horizontalDpi="300" verticalDpi="300"/>
  <drawing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AC0E1-22E8-4066-8025-51A8F9BF8C4C}">
  <sheetPr codeName="Hoja224"/>
  <dimension ref="A1:I38"/>
  <sheetViews>
    <sheetView workbookViewId="0"/>
  </sheetViews>
  <sheetFormatPr baseColWidth="10" defaultColWidth="9.140625" defaultRowHeight="14.25"/>
  <cols>
    <col min="1" max="16384" width="9.140625" style="195"/>
  </cols>
  <sheetData>
    <row r="1" spans="1:9">
      <c r="A1" s="20" t="s">
        <v>1684</v>
      </c>
      <c r="H1" s="545" t="s">
        <v>38</v>
      </c>
      <c r="I1" s="545"/>
    </row>
    <row r="2" spans="1:9">
      <c r="A2" s="195" t="s">
        <v>800</v>
      </c>
    </row>
    <row r="3" spans="1:9">
      <c r="A3" s="195" t="s">
        <v>1542</v>
      </c>
    </row>
    <row r="5" spans="1:9">
      <c r="A5" s="195" t="s">
        <v>2</v>
      </c>
      <c r="B5" s="195" t="s">
        <v>52</v>
      </c>
    </row>
    <row r="6" spans="1:9">
      <c r="A6" s="195" t="s">
        <v>33</v>
      </c>
      <c r="B6" s="395">
        <v>-10.3099786885347</v>
      </c>
    </row>
    <row r="7" spans="1:9">
      <c r="A7" s="195" t="s">
        <v>7</v>
      </c>
      <c r="B7" s="395">
        <v>-8.6204244677145798</v>
      </c>
    </row>
    <row r="8" spans="1:9">
      <c r="A8" s="195" t="s">
        <v>24</v>
      </c>
      <c r="B8" s="395">
        <v>-7.8784722094861497</v>
      </c>
    </row>
    <row r="9" spans="1:9">
      <c r="A9" s="195" t="s">
        <v>11</v>
      </c>
      <c r="B9" s="395">
        <v>-5.0147914958217799</v>
      </c>
    </row>
    <row r="10" spans="1:9">
      <c r="A10" s="195" t="s">
        <v>28</v>
      </c>
      <c r="B10" s="395">
        <v>-4.5862981498525102</v>
      </c>
    </row>
    <row r="11" spans="1:9">
      <c r="A11" s="195" t="s">
        <v>26</v>
      </c>
      <c r="B11" s="395">
        <v>-4.05967485546</v>
      </c>
    </row>
    <row r="12" spans="1:9">
      <c r="A12" s="195" t="s">
        <v>12</v>
      </c>
      <c r="B12" s="395">
        <v>-1.9796095195149499</v>
      </c>
    </row>
    <row r="13" spans="1:9">
      <c r="A13" s="195" t="s">
        <v>17</v>
      </c>
      <c r="B13" s="395">
        <v>-1.0161084184499001</v>
      </c>
    </row>
    <row r="14" spans="1:9">
      <c r="A14" s="195" t="s">
        <v>19</v>
      </c>
      <c r="B14" s="395">
        <v>-0.52683705038094597</v>
      </c>
    </row>
    <row r="15" spans="1:9">
      <c r="A15" s="195" t="s">
        <v>25</v>
      </c>
      <c r="B15" s="395">
        <v>-0.17903939380969899</v>
      </c>
    </row>
    <row r="16" spans="1:9">
      <c r="A16" s="195" t="s">
        <v>5</v>
      </c>
      <c r="B16" s="395">
        <v>0.30301081630290699</v>
      </c>
    </row>
    <row r="17" spans="1:2">
      <c r="A17" s="195" t="s">
        <v>30</v>
      </c>
      <c r="B17" s="395">
        <v>0.34636779808843199</v>
      </c>
    </row>
    <row r="18" spans="1:2">
      <c r="A18" s="195" t="s">
        <v>21</v>
      </c>
      <c r="B18" s="395">
        <v>0.40793387441520101</v>
      </c>
    </row>
    <row r="19" spans="1:2">
      <c r="A19" s="195" t="s">
        <v>15</v>
      </c>
      <c r="B19" s="395">
        <v>1.64450246508001</v>
      </c>
    </row>
    <row r="20" spans="1:2">
      <c r="A20" s="195" t="s">
        <v>31</v>
      </c>
      <c r="B20" s="395">
        <v>1.7896967254834999</v>
      </c>
    </row>
    <row r="21" spans="1:2">
      <c r="A21" s="195" t="s">
        <v>18</v>
      </c>
      <c r="B21" s="395">
        <v>2.2880221507305598</v>
      </c>
    </row>
    <row r="22" spans="1:2">
      <c r="A22" s="195" t="s">
        <v>0</v>
      </c>
      <c r="B22" s="395">
        <v>2.7136396600581798</v>
      </c>
    </row>
    <row r="23" spans="1:2">
      <c r="A23" s="195" t="s">
        <v>27</v>
      </c>
      <c r="B23" s="395">
        <v>2.90860681990659</v>
      </c>
    </row>
    <row r="24" spans="1:2">
      <c r="A24" s="195" t="s">
        <v>3</v>
      </c>
      <c r="B24" s="395">
        <v>3.4183846384631602</v>
      </c>
    </row>
    <row r="25" spans="1:2">
      <c r="A25" s="195" t="s">
        <v>14</v>
      </c>
      <c r="B25" s="395">
        <v>3.75495624355437</v>
      </c>
    </row>
    <row r="26" spans="1:2">
      <c r="A26" s="195" t="s">
        <v>9</v>
      </c>
      <c r="B26" s="395">
        <v>3.84934520867077</v>
      </c>
    </row>
    <row r="27" spans="1:2">
      <c r="A27" s="195" t="s">
        <v>23</v>
      </c>
      <c r="B27" s="395">
        <v>4.4309838302095903</v>
      </c>
    </row>
    <row r="28" spans="1:2">
      <c r="A28" s="195" t="s">
        <v>1</v>
      </c>
      <c r="B28" s="395">
        <v>4.9305786476872697</v>
      </c>
    </row>
    <row r="29" spans="1:2">
      <c r="A29" s="195" t="s">
        <v>13</v>
      </c>
      <c r="B29" s="395">
        <v>5.1454744377749799</v>
      </c>
    </row>
    <row r="30" spans="1:2">
      <c r="A30" s="195" t="s">
        <v>8</v>
      </c>
      <c r="B30" s="395">
        <v>5.3424555534272704</v>
      </c>
    </row>
    <row r="31" spans="1:2">
      <c r="A31" s="195" t="s">
        <v>10</v>
      </c>
      <c r="B31" s="395">
        <v>5.9394616025548697</v>
      </c>
    </row>
    <row r="32" spans="1:2">
      <c r="A32" s="195" t="s">
        <v>22</v>
      </c>
      <c r="B32" s="395">
        <v>5.9935726129184204</v>
      </c>
    </row>
    <row r="33" spans="1:2">
      <c r="A33" s="195" t="s">
        <v>4</v>
      </c>
      <c r="B33" s="395">
        <v>6.9957038553429198</v>
      </c>
    </row>
    <row r="34" spans="1:2">
      <c r="A34" s="195" t="s">
        <v>20</v>
      </c>
      <c r="B34" s="395">
        <v>7.8227472521542198</v>
      </c>
    </row>
    <row r="35" spans="1:2">
      <c r="A35" s="195" t="s">
        <v>32</v>
      </c>
      <c r="B35" s="395">
        <v>8.4912117974182308</v>
      </c>
    </row>
    <row r="36" spans="1:2">
      <c r="A36" s="195" t="s">
        <v>29</v>
      </c>
      <c r="B36" s="395">
        <v>8.8494215754632197</v>
      </c>
    </row>
    <row r="37" spans="1:2">
      <c r="A37" s="195" t="s">
        <v>16</v>
      </c>
      <c r="B37" s="395">
        <v>16.072369214765502</v>
      </c>
    </row>
    <row r="38" spans="1:2">
      <c r="A38" s="195" t="s">
        <v>6</v>
      </c>
      <c r="B38" s="395">
        <v>18.275316455696199</v>
      </c>
    </row>
  </sheetData>
  <mergeCells count="1">
    <mergeCell ref="H1:I1"/>
  </mergeCells>
  <hyperlinks>
    <hyperlink ref="H1:I1" location="Index!A1" display="Regresar al Índice" xr:uid="{022317CB-A43C-41EA-9978-E8C9443B2A01}"/>
  </hyperlinks>
  <pageMargins left="0.7" right="0.7" top="0.75" bottom="0.75" header="0.3" footer="0.3"/>
  <pageSetup paperSize="9" orientation="portrait" horizontalDpi="300" verticalDpi="300"/>
  <drawing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31CF6-D765-47A2-8CE9-51E2C2CC15DF}">
  <sheetPr codeName="Hoja225"/>
  <dimension ref="A1:L110"/>
  <sheetViews>
    <sheetView workbookViewId="0"/>
  </sheetViews>
  <sheetFormatPr baseColWidth="10" defaultColWidth="9.140625" defaultRowHeight="14.25"/>
  <cols>
    <col min="1" max="16384" width="9.140625" style="195"/>
  </cols>
  <sheetData>
    <row r="1" spans="1:12">
      <c r="A1" s="20" t="s">
        <v>1685</v>
      </c>
      <c r="H1" s="545" t="s">
        <v>38</v>
      </c>
      <c r="I1" s="545"/>
    </row>
    <row r="2" spans="1:12">
      <c r="A2" s="195" t="s">
        <v>800</v>
      </c>
    </row>
    <row r="5" spans="1:12">
      <c r="A5" s="195" t="s">
        <v>325</v>
      </c>
      <c r="B5" s="195" t="s">
        <v>379</v>
      </c>
      <c r="C5" s="195" t="s">
        <v>817</v>
      </c>
      <c r="D5" s="195" t="s">
        <v>803</v>
      </c>
      <c r="G5" s="195" t="s">
        <v>997</v>
      </c>
      <c r="H5" s="195" t="s">
        <v>704</v>
      </c>
      <c r="I5" s="195" t="s">
        <v>1543</v>
      </c>
      <c r="J5" s="195" t="s">
        <v>1016</v>
      </c>
      <c r="K5" s="195" t="s">
        <v>1544</v>
      </c>
      <c r="L5" s="195" t="s">
        <v>1017</v>
      </c>
    </row>
    <row r="6" spans="1:12">
      <c r="A6" s="195" t="s">
        <v>61</v>
      </c>
      <c r="B6" s="195" t="s">
        <v>141</v>
      </c>
      <c r="C6" s="396">
        <v>6343</v>
      </c>
      <c r="D6" s="396">
        <v>6644</v>
      </c>
      <c r="G6" s="396">
        <v>13236</v>
      </c>
      <c r="H6" s="396">
        <v>13362</v>
      </c>
      <c r="I6" s="395">
        <v>-0.9</v>
      </c>
      <c r="J6" s="395">
        <v>8</v>
      </c>
      <c r="K6" s="396">
        <v>13401</v>
      </c>
      <c r="L6" s="396">
        <v>13411</v>
      </c>
    </row>
    <row r="7" spans="1:12">
      <c r="A7" s="195" t="s">
        <v>54</v>
      </c>
      <c r="B7" s="195" t="s">
        <v>142</v>
      </c>
      <c r="C7" s="396">
        <v>6318</v>
      </c>
      <c r="D7" s="396">
        <v>6655</v>
      </c>
    </row>
    <row r="8" spans="1:12">
      <c r="A8" s="195" t="s">
        <v>54</v>
      </c>
      <c r="B8" s="195" t="s">
        <v>143</v>
      </c>
      <c r="C8" s="396">
        <v>6647</v>
      </c>
      <c r="D8" s="396">
        <v>6608</v>
      </c>
    </row>
    <row r="9" spans="1:12">
      <c r="A9" s="195" t="s">
        <v>54</v>
      </c>
      <c r="B9" s="195" t="s">
        <v>144</v>
      </c>
      <c r="C9" s="396">
        <v>6479</v>
      </c>
      <c r="D9" s="396">
        <v>6598</v>
      </c>
    </row>
    <row r="10" spans="1:12">
      <c r="A10" s="195" t="s">
        <v>54</v>
      </c>
      <c r="B10" s="195" t="s">
        <v>145</v>
      </c>
      <c r="C10" s="396">
        <v>6949</v>
      </c>
      <c r="D10" s="396">
        <v>6624</v>
      </c>
    </row>
    <row r="11" spans="1:12">
      <c r="A11" s="195" t="s">
        <v>54</v>
      </c>
      <c r="B11" s="195" t="s">
        <v>146</v>
      </c>
      <c r="C11" s="396">
        <v>6766</v>
      </c>
      <c r="D11" s="396">
        <v>6629</v>
      </c>
    </row>
    <row r="12" spans="1:12">
      <c r="A12" s="195" t="s">
        <v>54</v>
      </c>
      <c r="B12" s="195" t="s">
        <v>147</v>
      </c>
      <c r="C12" s="396">
        <v>6997</v>
      </c>
      <c r="D12" s="396">
        <v>6655</v>
      </c>
    </row>
    <row r="13" spans="1:12">
      <c r="A13" s="195" t="s">
        <v>54</v>
      </c>
      <c r="B13" s="195" t="s">
        <v>148</v>
      </c>
      <c r="C13" s="396">
        <v>7960</v>
      </c>
      <c r="D13" s="396">
        <v>6751</v>
      </c>
    </row>
    <row r="14" spans="1:12">
      <c r="A14" s="195" t="s">
        <v>54</v>
      </c>
      <c r="B14" s="195" t="s">
        <v>149</v>
      </c>
      <c r="C14" s="396">
        <v>7340</v>
      </c>
      <c r="D14" s="396">
        <v>6821</v>
      </c>
    </row>
    <row r="15" spans="1:12">
      <c r="A15" s="195" t="s">
        <v>54</v>
      </c>
      <c r="B15" s="195" t="s">
        <v>150</v>
      </c>
      <c r="C15" s="396">
        <v>7398</v>
      </c>
      <c r="D15" s="396">
        <v>6820</v>
      </c>
    </row>
    <row r="16" spans="1:12">
      <c r="A16" s="195" t="s">
        <v>54</v>
      </c>
      <c r="B16" s="195" t="s">
        <v>151</v>
      </c>
      <c r="C16" s="396">
        <v>7281</v>
      </c>
      <c r="D16" s="396">
        <v>6820</v>
      </c>
    </row>
    <row r="17" spans="1:4">
      <c r="A17" s="195" t="s">
        <v>54</v>
      </c>
      <c r="B17" s="195" t="s">
        <v>152</v>
      </c>
      <c r="C17" s="396">
        <v>5672</v>
      </c>
      <c r="D17" s="396">
        <v>6846</v>
      </c>
    </row>
    <row r="18" spans="1:4">
      <c r="A18" s="195" t="s">
        <v>74</v>
      </c>
      <c r="B18" s="195" t="s">
        <v>141</v>
      </c>
      <c r="C18" s="396">
        <v>6130</v>
      </c>
      <c r="D18" s="396">
        <v>6828</v>
      </c>
    </row>
    <row r="19" spans="1:4">
      <c r="A19" s="195" t="s">
        <v>54</v>
      </c>
      <c r="B19" s="195" t="s">
        <v>142</v>
      </c>
      <c r="C19" s="396">
        <v>6660</v>
      </c>
      <c r="D19" s="396">
        <v>6857</v>
      </c>
    </row>
    <row r="20" spans="1:4">
      <c r="A20" s="195" t="s">
        <v>54</v>
      </c>
      <c r="B20" s="195" t="s">
        <v>143</v>
      </c>
      <c r="C20" s="396">
        <v>7617</v>
      </c>
      <c r="D20" s="396">
        <v>6938</v>
      </c>
    </row>
    <row r="21" spans="1:4">
      <c r="A21" s="195" t="s">
        <v>54</v>
      </c>
      <c r="B21" s="195" t="s">
        <v>144</v>
      </c>
      <c r="C21" s="396">
        <v>8011</v>
      </c>
      <c r="D21" s="396">
        <v>7065</v>
      </c>
    </row>
    <row r="22" spans="1:4">
      <c r="A22" s="195" t="s">
        <v>54</v>
      </c>
      <c r="B22" s="195" t="s">
        <v>145</v>
      </c>
      <c r="C22" s="396">
        <v>7966</v>
      </c>
      <c r="D22" s="396">
        <v>7150</v>
      </c>
    </row>
    <row r="23" spans="1:4">
      <c r="A23" s="195" t="s">
        <v>54</v>
      </c>
      <c r="B23" s="195" t="s">
        <v>146</v>
      </c>
      <c r="C23" s="396">
        <v>7292</v>
      </c>
      <c r="D23" s="396">
        <v>7194</v>
      </c>
    </row>
    <row r="24" spans="1:4">
      <c r="A24" s="195" t="s">
        <v>54</v>
      </c>
      <c r="B24" s="195" t="s">
        <v>147</v>
      </c>
      <c r="C24" s="396">
        <v>7404</v>
      </c>
      <c r="D24" s="396">
        <v>7228</v>
      </c>
    </row>
    <row r="25" spans="1:4">
      <c r="A25" s="195" t="s">
        <v>54</v>
      </c>
      <c r="B25" s="195" t="s">
        <v>148</v>
      </c>
      <c r="C25" s="396">
        <v>7866</v>
      </c>
      <c r="D25" s="396">
        <v>7220</v>
      </c>
    </row>
    <row r="26" spans="1:4">
      <c r="A26" s="195" t="s">
        <v>54</v>
      </c>
      <c r="B26" s="195" t="s">
        <v>149</v>
      </c>
      <c r="C26" s="396">
        <v>7767</v>
      </c>
      <c r="D26" s="396">
        <v>7255</v>
      </c>
    </row>
    <row r="27" spans="1:4">
      <c r="A27" s="195" t="s">
        <v>54</v>
      </c>
      <c r="B27" s="195" t="s">
        <v>150</v>
      </c>
      <c r="C27" s="396">
        <v>8436</v>
      </c>
      <c r="D27" s="396">
        <v>7342</v>
      </c>
    </row>
    <row r="28" spans="1:4">
      <c r="A28" s="195" t="s">
        <v>54</v>
      </c>
      <c r="B28" s="195" t="s">
        <v>151</v>
      </c>
      <c r="C28" s="396">
        <v>7381</v>
      </c>
      <c r="D28" s="396">
        <v>7350</v>
      </c>
    </row>
    <row r="29" spans="1:4">
      <c r="A29" s="195" t="s">
        <v>54</v>
      </c>
      <c r="B29" s="195" t="s">
        <v>152</v>
      </c>
      <c r="C29" s="396">
        <v>7176</v>
      </c>
      <c r="D29" s="396">
        <v>7476</v>
      </c>
    </row>
    <row r="30" spans="1:4">
      <c r="A30" s="195" t="s">
        <v>75</v>
      </c>
      <c r="B30" s="195" t="s">
        <v>141</v>
      </c>
      <c r="C30" s="396">
        <v>7170</v>
      </c>
      <c r="D30" s="396">
        <v>7562</v>
      </c>
    </row>
    <row r="31" spans="1:4">
      <c r="A31" s="195" t="s">
        <v>54</v>
      </c>
      <c r="B31" s="195" t="s">
        <v>142</v>
      </c>
      <c r="C31" s="396">
        <v>7843</v>
      </c>
      <c r="D31" s="396">
        <v>7661</v>
      </c>
    </row>
    <row r="32" spans="1:4">
      <c r="A32" s="195" t="s">
        <v>54</v>
      </c>
      <c r="B32" s="195" t="s">
        <v>143</v>
      </c>
      <c r="C32" s="396">
        <v>8899</v>
      </c>
      <c r="D32" s="396">
        <v>7767</v>
      </c>
    </row>
    <row r="33" spans="1:4">
      <c r="A33" s="195" t="s">
        <v>54</v>
      </c>
      <c r="B33" s="195" t="s">
        <v>144</v>
      </c>
      <c r="C33" s="396">
        <v>8889</v>
      </c>
      <c r="D33" s="396">
        <v>7841</v>
      </c>
    </row>
    <row r="34" spans="1:4">
      <c r="A34" s="195" t="s">
        <v>54</v>
      </c>
      <c r="B34" s="195" t="s">
        <v>145</v>
      </c>
      <c r="C34" s="396">
        <v>8822</v>
      </c>
      <c r="D34" s="396">
        <v>7912</v>
      </c>
    </row>
    <row r="35" spans="1:4">
      <c r="A35" s="195" t="s">
        <v>54</v>
      </c>
      <c r="B35" s="195" t="s">
        <v>146</v>
      </c>
      <c r="C35" s="396">
        <v>8691</v>
      </c>
      <c r="D35" s="396">
        <v>8029</v>
      </c>
    </row>
    <row r="36" spans="1:4">
      <c r="A36" s="195" t="s">
        <v>54</v>
      </c>
      <c r="B36" s="195" t="s">
        <v>147</v>
      </c>
      <c r="C36" s="396">
        <v>9526</v>
      </c>
      <c r="D36" s="396">
        <v>8205</v>
      </c>
    </row>
    <row r="37" spans="1:4">
      <c r="A37" s="195" t="s">
        <v>54</v>
      </c>
      <c r="B37" s="195" t="s">
        <v>148</v>
      </c>
      <c r="C37" s="396">
        <v>9440</v>
      </c>
      <c r="D37" s="396">
        <v>8337</v>
      </c>
    </row>
    <row r="38" spans="1:4">
      <c r="A38" s="195" t="s">
        <v>54</v>
      </c>
      <c r="B38" s="195" t="s">
        <v>149</v>
      </c>
      <c r="C38" s="396">
        <v>9790</v>
      </c>
      <c r="D38" s="396">
        <v>8505</v>
      </c>
    </row>
    <row r="39" spans="1:4">
      <c r="A39" s="195" t="s">
        <v>54</v>
      </c>
      <c r="B39" s="195" t="s">
        <v>150</v>
      </c>
      <c r="C39" s="396">
        <v>9425</v>
      </c>
      <c r="D39" s="396">
        <v>8588</v>
      </c>
    </row>
    <row r="40" spans="1:4">
      <c r="A40" s="195" t="s">
        <v>54</v>
      </c>
      <c r="B40" s="195" t="s">
        <v>151</v>
      </c>
      <c r="C40" s="396">
        <v>9000</v>
      </c>
      <c r="D40" s="396">
        <v>8723</v>
      </c>
    </row>
    <row r="41" spans="1:4">
      <c r="A41" s="195" t="s">
        <v>54</v>
      </c>
      <c r="B41" s="195" t="s">
        <v>152</v>
      </c>
      <c r="C41" s="396">
        <v>8816</v>
      </c>
      <c r="D41" s="396">
        <v>8859</v>
      </c>
    </row>
    <row r="42" spans="1:4">
      <c r="A42" s="195" t="s">
        <v>76</v>
      </c>
      <c r="B42" s="195" t="s">
        <v>141</v>
      </c>
      <c r="C42" s="396">
        <v>8680</v>
      </c>
      <c r="D42" s="396">
        <v>8985</v>
      </c>
    </row>
    <row r="43" spans="1:4">
      <c r="A43" s="195" t="s">
        <v>54</v>
      </c>
      <c r="B43" s="195" t="s">
        <v>142</v>
      </c>
      <c r="C43" s="396">
        <v>9921</v>
      </c>
      <c r="D43" s="396">
        <v>9158</v>
      </c>
    </row>
    <row r="44" spans="1:4">
      <c r="A44" s="195" t="s">
        <v>54</v>
      </c>
      <c r="B44" s="195" t="s">
        <v>143</v>
      </c>
      <c r="C44" s="396">
        <v>9962</v>
      </c>
      <c r="D44" s="396">
        <v>9247</v>
      </c>
    </row>
    <row r="45" spans="1:4">
      <c r="A45" s="195" t="s">
        <v>54</v>
      </c>
      <c r="B45" s="195" t="s">
        <v>144</v>
      </c>
      <c r="C45" s="396">
        <v>10438</v>
      </c>
      <c r="D45" s="396">
        <v>9376</v>
      </c>
    </row>
    <row r="46" spans="1:4">
      <c r="A46" s="195" t="s">
        <v>54</v>
      </c>
      <c r="B46" s="195" t="s">
        <v>145</v>
      </c>
      <c r="C46" s="396">
        <v>10693</v>
      </c>
      <c r="D46" s="396">
        <v>9532</v>
      </c>
    </row>
    <row r="47" spans="1:4">
      <c r="A47" s="195" t="s">
        <v>54</v>
      </c>
      <c r="B47" s="195" t="s">
        <v>146</v>
      </c>
      <c r="C47" s="396">
        <v>10732</v>
      </c>
      <c r="D47" s="396">
        <v>9702</v>
      </c>
    </row>
    <row r="48" spans="1:4">
      <c r="A48" s="195" t="s">
        <v>54</v>
      </c>
      <c r="B48" s="195" t="s">
        <v>147</v>
      </c>
      <c r="C48" s="396">
        <v>10104</v>
      </c>
      <c r="D48" s="396">
        <v>9750</v>
      </c>
    </row>
    <row r="49" spans="1:4">
      <c r="A49" s="195" t="s">
        <v>54</v>
      </c>
      <c r="B49" s="195" t="s">
        <v>148</v>
      </c>
      <c r="C49" s="396">
        <v>10575</v>
      </c>
      <c r="D49" s="396">
        <v>9845</v>
      </c>
    </row>
    <row r="50" spans="1:4">
      <c r="A50" s="195" t="s">
        <v>54</v>
      </c>
      <c r="B50" s="195" t="s">
        <v>149</v>
      </c>
      <c r="C50" s="396">
        <v>10702</v>
      </c>
      <c r="D50" s="396">
        <v>9921</v>
      </c>
    </row>
    <row r="51" spans="1:4">
      <c r="A51" s="195" t="s">
        <v>54</v>
      </c>
      <c r="B51" s="195" t="s">
        <v>150</v>
      </c>
      <c r="C51" s="396">
        <v>11189</v>
      </c>
      <c r="D51" s="396">
        <v>10068</v>
      </c>
    </row>
    <row r="52" spans="1:4">
      <c r="A52" s="195" t="s">
        <v>54</v>
      </c>
      <c r="B52" s="195" t="s">
        <v>151</v>
      </c>
      <c r="C52" s="396">
        <v>10990</v>
      </c>
      <c r="D52" s="396">
        <v>10234</v>
      </c>
    </row>
    <row r="53" spans="1:4">
      <c r="A53" s="195" t="s">
        <v>54</v>
      </c>
      <c r="B53" s="195" t="s">
        <v>152</v>
      </c>
      <c r="C53" s="396">
        <v>9641</v>
      </c>
      <c r="D53" s="396">
        <v>10302</v>
      </c>
    </row>
    <row r="54" spans="1:4">
      <c r="A54" s="195" t="s">
        <v>77</v>
      </c>
      <c r="B54" s="195" t="s">
        <v>141</v>
      </c>
      <c r="C54" s="396">
        <v>9282</v>
      </c>
      <c r="D54" s="396">
        <v>10353</v>
      </c>
    </row>
    <row r="55" spans="1:4">
      <c r="A55" s="195" t="s">
        <v>54</v>
      </c>
      <c r="B55" s="195" t="s">
        <v>142</v>
      </c>
      <c r="C55" s="396">
        <v>10916</v>
      </c>
      <c r="D55" s="396">
        <v>10435</v>
      </c>
    </row>
    <row r="56" spans="1:4">
      <c r="A56" s="195" t="s">
        <v>54</v>
      </c>
      <c r="B56" s="195" t="s">
        <v>143</v>
      </c>
      <c r="C56" s="396">
        <v>12170</v>
      </c>
      <c r="D56" s="396">
        <v>10619</v>
      </c>
    </row>
    <row r="57" spans="1:4">
      <c r="A57" s="195" t="s">
        <v>54</v>
      </c>
      <c r="B57" s="195" t="s">
        <v>144</v>
      </c>
      <c r="C57" s="396">
        <v>9958</v>
      </c>
      <c r="D57" s="396">
        <v>10579</v>
      </c>
    </row>
    <row r="58" spans="1:4">
      <c r="A58" s="195" t="s">
        <v>54</v>
      </c>
      <c r="B58" s="195" t="s">
        <v>145</v>
      </c>
      <c r="C58" s="396">
        <v>11443</v>
      </c>
      <c r="D58" s="396">
        <v>10642</v>
      </c>
    </row>
    <row r="59" spans="1:4">
      <c r="A59" s="195" t="s">
        <v>54</v>
      </c>
      <c r="B59" s="195" t="s">
        <v>146</v>
      </c>
      <c r="C59" s="396">
        <v>11190</v>
      </c>
      <c r="D59" s="396">
        <v>10680</v>
      </c>
    </row>
    <row r="60" spans="1:4">
      <c r="A60" s="195" t="s">
        <v>54</v>
      </c>
      <c r="B60" s="195" t="s">
        <v>147</v>
      </c>
      <c r="C60" s="396">
        <v>10250</v>
      </c>
      <c r="D60" s="396">
        <v>10692</v>
      </c>
    </row>
    <row r="61" spans="1:4">
      <c r="A61" s="195" t="s">
        <v>54</v>
      </c>
      <c r="B61" s="195" t="s">
        <v>148</v>
      </c>
      <c r="C61" s="396">
        <v>10998</v>
      </c>
      <c r="D61" s="396">
        <v>10727</v>
      </c>
    </row>
    <row r="62" spans="1:4">
      <c r="A62" s="195" t="s">
        <v>54</v>
      </c>
      <c r="B62" s="195" t="s">
        <v>149</v>
      </c>
      <c r="C62" s="396">
        <v>10862</v>
      </c>
      <c r="D62" s="396">
        <v>10741</v>
      </c>
    </row>
    <row r="63" spans="1:4">
      <c r="A63" s="195" t="s">
        <v>54</v>
      </c>
      <c r="B63" s="195" t="s">
        <v>150</v>
      </c>
      <c r="C63" s="396">
        <v>11198</v>
      </c>
      <c r="D63" s="396">
        <v>10741</v>
      </c>
    </row>
    <row r="64" spans="1:4">
      <c r="A64" s="195" t="s">
        <v>54</v>
      </c>
      <c r="B64" s="195" t="s">
        <v>151</v>
      </c>
      <c r="C64" s="396">
        <v>11291</v>
      </c>
      <c r="D64" s="396">
        <v>10767</v>
      </c>
    </row>
    <row r="65" spans="1:4">
      <c r="A65" s="195" t="s">
        <v>54</v>
      </c>
      <c r="B65" s="195" t="s">
        <v>152</v>
      </c>
      <c r="C65" s="396">
        <v>10062</v>
      </c>
      <c r="D65" s="396">
        <v>10802</v>
      </c>
    </row>
    <row r="66" spans="1:4">
      <c r="A66" s="195" t="s">
        <v>78</v>
      </c>
      <c r="B66" s="195" t="s">
        <v>141</v>
      </c>
      <c r="C66" s="396">
        <v>11384</v>
      </c>
      <c r="D66" s="396">
        <v>10977</v>
      </c>
    </row>
    <row r="67" spans="1:4">
      <c r="A67" s="195" t="s">
        <v>54</v>
      </c>
      <c r="B67" s="195" t="s">
        <v>142</v>
      </c>
      <c r="C67" s="396">
        <v>10934</v>
      </c>
      <c r="D67" s="396">
        <v>10978</v>
      </c>
    </row>
    <row r="68" spans="1:4">
      <c r="A68" s="195" t="s">
        <v>54</v>
      </c>
      <c r="B68" s="195" t="s">
        <v>143</v>
      </c>
      <c r="C68" s="396">
        <v>12720</v>
      </c>
      <c r="D68" s="396">
        <v>11024</v>
      </c>
    </row>
    <row r="69" spans="1:4">
      <c r="A69" s="195" t="s">
        <v>54</v>
      </c>
      <c r="B69" s="195" t="s">
        <v>144</v>
      </c>
      <c r="C69" s="396">
        <v>12177</v>
      </c>
      <c r="D69" s="396">
        <v>11209</v>
      </c>
    </row>
    <row r="70" spans="1:4">
      <c r="A70" s="195" t="s">
        <v>54</v>
      </c>
      <c r="B70" s="195" t="s">
        <v>145</v>
      </c>
      <c r="C70" s="396">
        <v>13045</v>
      </c>
      <c r="D70" s="396">
        <v>11343</v>
      </c>
    </row>
    <row r="71" spans="1:4">
      <c r="A71" s="195" t="s">
        <v>54</v>
      </c>
      <c r="B71" s="195" t="s">
        <v>146</v>
      </c>
      <c r="C71" s="396">
        <v>12731</v>
      </c>
      <c r="D71" s="396">
        <v>11471</v>
      </c>
    </row>
    <row r="72" spans="1:4">
      <c r="A72" s="195" t="s">
        <v>54</v>
      </c>
      <c r="B72" s="195" t="s">
        <v>147</v>
      </c>
      <c r="C72" s="396">
        <v>12055</v>
      </c>
      <c r="D72" s="396">
        <v>11622</v>
      </c>
    </row>
    <row r="73" spans="1:4">
      <c r="A73" s="195" t="s">
        <v>54</v>
      </c>
      <c r="B73" s="195" t="s">
        <v>148</v>
      </c>
      <c r="C73" s="396">
        <v>12738</v>
      </c>
      <c r="D73" s="396">
        <v>11767</v>
      </c>
    </row>
    <row r="74" spans="1:4">
      <c r="A74" s="195" t="s">
        <v>54</v>
      </c>
      <c r="B74" s="195" t="s">
        <v>149</v>
      </c>
      <c r="C74" s="396">
        <v>12214</v>
      </c>
      <c r="D74" s="396">
        <v>11879</v>
      </c>
    </row>
    <row r="75" spans="1:4">
      <c r="A75" s="195" t="s">
        <v>54</v>
      </c>
      <c r="B75" s="195" t="s">
        <v>150</v>
      </c>
      <c r="C75" s="396">
        <v>12324</v>
      </c>
      <c r="D75" s="396">
        <v>11973</v>
      </c>
    </row>
    <row r="76" spans="1:4">
      <c r="A76" s="195" t="s">
        <v>54</v>
      </c>
      <c r="B76" s="195" t="s">
        <v>151</v>
      </c>
      <c r="C76" s="396">
        <v>12282</v>
      </c>
      <c r="D76" s="396">
        <v>12056</v>
      </c>
    </row>
    <row r="77" spans="1:4">
      <c r="A77" s="195" t="s">
        <v>54</v>
      </c>
      <c r="B77" s="195" t="s">
        <v>152</v>
      </c>
      <c r="C77" s="396">
        <v>11489</v>
      </c>
      <c r="D77" s="396">
        <v>12174</v>
      </c>
    </row>
    <row r="78" spans="1:4">
      <c r="A78" s="195" t="s">
        <v>79</v>
      </c>
      <c r="B78" s="195" t="s">
        <v>141</v>
      </c>
      <c r="C78" s="396">
        <v>12328</v>
      </c>
      <c r="D78" s="396">
        <v>12253</v>
      </c>
    </row>
    <row r="79" spans="1:4">
      <c r="A79" s="195" t="s">
        <v>54</v>
      </c>
      <c r="B79" s="195" t="s">
        <v>142</v>
      </c>
      <c r="C79" s="396">
        <v>12668</v>
      </c>
      <c r="D79" s="396">
        <v>12398</v>
      </c>
    </row>
    <row r="80" spans="1:4">
      <c r="A80" s="195" t="s">
        <v>54</v>
      </c>
      <c r="B80" s="195" t="s">
        <v>143</v>
      </c>
      <c r="C80" s="396">
        <v>14391</v>
      </c>
      <c r="D80" s="396">
        <v>12537</v>
      </c>
    </row>
    <row r="81" spans="1:4">
      <c r="A81" s="195" t="s">
        <v>54</v>
      </c>
      <c r="B81" s="195" t="s">
        <v>144</v>
      </c>
      <c r="C81" s="396">
        <v>13205</v>
      </c>
      <c r="D81" s="396">
        <v>12623</v>
      </c>
    </row>
    <row r="82" spans="1:4">
      <c r="A82" s="195" t="s">
        <v>54</v>
      </c>
      <c r="B82" s="195" t="s">
        <v>145</v>
      </c>
      <c r="C82" s="396">
        <v>14267</v>
      </c>
      <c r="D82" s="396">
        <v>12724</v>
      </c>
    </row>
    <row r="83" spans="1:4">
      <c r="A83" s="195" t="s">
        <v>54</v>
      </c>
      <c r="B83" s="195" t="s">
        <v>146</v>
      </c>
      <c r="C83" s="396">
        <v>13745</v>
      </c>
      <c r="D83" s="396">
        <v>12809</v>
      </c>
    </row>
    <row r="84" spans="1:4">
      <c r="A84" s="195" t="s">
        <v>54</v>
      </c>
      <c r="B84" s="195" t="s">
        <v>147</v>
      </c>
      <c r="C84" s="396">
        <v>13646</v>
      </c>
      <c r="D84" s="396">
        <v>12941</v>
      </c>
    </row>
    <row r="85" spans="1:4">
      <c r="A85" s="195" t="s">
        <v>54</v>
      </c>
      <c r="B85" s="195" t="s">
        <v>148</v>
      </c>
      <c r="C85" s="396">
        <v>13964</v>
      </c>
      <c r="D85" s="396">
        <v>13044</v>
      </c>
    </row>
    <row r="86" spans="1:4">
      <c r="A86" s="195" t="s">
        <v>54</v>
      </c>
      <c r="B86" s="195" t="s">
        <v>149</v>
      </c>
      <c r="C86" s="396">
        <v>13752</v>
      </c>
      <c r="D86" s="396">
        <v>13172</v>
      </c>
    </row>
    <row r="87" spans="1:4">
      <c r="A87" s="195" t="s">
        <v>54</v>
      </c>
      <c r="B87" s="195" t="s">
        <v>150</v>
      </c>
      <c r="C87" s="396">
        <v>13847</v>
      </c>
      <c r="D87" s="396">
        <v>13299</v>
      </c>
    </row>
    <row r="88" spans="1:4">
      <c r="A88" s="195" t="s">
        <v>54</v>
      </c>
      <c r="B88" s="195" t="s">
        <v>151</v>
      </c>
      <c r="C88" s="396">
        <v>13327</v>
      </c>
      <c r="D88" s="396">
        <v>13386</v>
      </c>
    </row>
    <row r="89" spans="1:4">
      <c r="A89" s="195" t="s">
        <v>54</v>
      </c>
      <c r="B89" s="195" t="s">
        <v>152</v>
      </c>
      <c r="C89" s="396">
        <v>11471</v>
      </c>
      <c r="D89" s="396">
        <v>13384</v>
      </c>
    </row>
    <row r="90" spans="1:4">
      <c r="A90" s="195" t="s">
        <v>80</v>
      </c>
      <c r="B90" s="195" t="s">
        <v>141</v>
      </c>
      <c r="C90" s="396">
        <v>11126</v>
      </c>
      <c r="D90" s="396">
        <v>13284</v>
      </c>
    </row>
    <row r="91" spans="1:4">
      <c r="A91" s="195" t="s">
        <v>54</v>
      </c>
      <c r="B91" s="195" t="s">
        <v>142</v>
      </c>
      <c r="C91" s="396">
        <v>11308</v>
      </c>
      <c r="D91" s="396">
        <v>13171</v>
      </c>
    </row>
    <row r="92" spans="1:4">
      <c r="A92" s="195" t="s">
        <v>54</v>
      </c>
      <c r="B92" s="195" t="s">
        <v>143</v>
      </c>
      <c r="C92" s="396">
        <v>13109</v>
      </c>
      <c r="D92" s="396">
        <v>13064</v>
      </c>
    </row>
    <row r="93" spans="1:4">
      <c r="A93" s="195" t="s">
        <v>54</v>
      </c>
      <c r="B93" s="195" t="s">
        <v>144</v>
      </c>
      <c r="C93" s="396">
        <v>9902</v>
      </c>
      <c r="D93" s="396">
        <v>12789</v>
      </c>
    </row>
    <row r="94" spans="1:4">
      <c r="A94" s="195" t="s">
        <v>54</v>
      </c>
      <c r="B94" s="195" t="s">
        <v>145</v>
      </c>
      <c r="C94" s="396">
        <v>8924</v>
      </c>
      <c r="D94" s="396">
        <v>12344</v>
      </c>
    </row>
    <row r="95" spans="1:4">
      <c r="A95" s="195" t="s">
        <v>54</v>
      </c>
      <c r="B95" s="195" t="s">
        <v>146</v>
      </c>
      <c r="C95" s="396">
        <v>11498</v>
      </c>
      <c r="D95" s="396">
        <v>12156</v>
      </c>
    </row>
    <row r="96" spans="1:4">
      <c r="A96" s="195" t="s">
        <v>54</v>
      </c>
      <c r="B96" s="195" t="s">
        <v>147</v>
      </c>
      <c r="C96" s="396">
        <v>13446</v>
      </c>
      <c r="D96" s="396">
        <v>12140</v>
      </c>
    </row>
    <row r="97" spans="1:4">
      <c r="A97" s="195" t="s">
        <v>54</v>
      </c>
      <c r="B97" s="195" t="s">
        <v>148</v>
      </c>
      <c r="C97" s="396">
        <v>12841</v>
      </c>
      <c r="D97" s="396">
        <v>12046</v>
      </c>
    </row>
    <row r="98" spans="1:4">
      <c r="A98" s="195" t="s">
        <v>54</v>
      </c>
      <c r="B98" s="195" t="s">
        <v>149</v>
      </c>
      <c r="C98" s="396">
        <v>13362</v>
      </c>
      <c r="D98" s="396">
        <v>12014</v>
      </c>
    </row>
    <row r="99" spans="1:4">
      <c r="A99" s="195" t="s">
        <v>54</v>
      </c>
      <c r="B99" s="195" t="s">
        <v>150</v>
      </c>
      <c r="C99" s="396">
        <v>13386</v>
      </c>
      <c r="D99" s="396">
        <v>11975</v>
      </c>
    </row>
    <row r="100" spans="1:4">
      <c r="A100" s="195" t="s">
        <v>54</v>
      </c>
      <c r="B100" s="195" t="s">
        <v>151</v>
      </c>
      <c r="C100" s="396">
        <v>12857</v>
      </c>
      <c r="D100" s="396">
        <v>11936</v>
      </c>
    </row>
    <row r="101" spans="1:4">
      <c r="A101" s="195" t="s">
        <v>54</v>
      </c>
      <c r="B101" s="195" t="s">
        <v>152</v>
      </c>
      <c r="C101" s="396">
        <v>12287</v>
      </c>
      <c r="D101" s="396">
        <v>12004</v>
      </c>
    </row>
    <row r="102" spans="1:4">
      <c r="A102" s="195" t="s">
        <v>560</v>
      </c>
      <c r="B102" s="195" t="s">
        <v>141</v>
      </c>
      <c r="C102" s="396">
        <v>11979</v>
      </c>
      <c r="D102" s="396">
        <v>12075</v>
      </c>
    </row>
    <row r="103" spans="1:4">
      <c r="A103" s="195" t="s">
        <v>54</v>
      </c>
      <c r="B103" s="195" t="s">
        <v>142</v>
      </c>
      <c r="C103" s="396">
        <v>12826</v>
      </c>
      <c r="D103" s="396">
        <v>12202</v>
      </c>
    </row>
    <row r="104" spans="1:4">
      <c r="A104" s="195" t="s">
        <v>54</v>
      </c>
      <c r="B104" s="195" t="s">
        <v>143</v>
      </c>
      <c r="C104" s="396">
        <v>14660</v>
      </c>
      <c r="D104" s="396">
        <v>12331</v>
      </c>
    </row>
    <row r="105" spans="1:4">
      <c r="A105" s="195" t="s">
        <v>54</v>
      </c>
      <c r="B105" s="195" t="s">
        <v>144</v>
      </c>
      <c r="C105" s="396">
        <v>13895</v>
      </c>
      <c r="D105" s="396">
        <v>12663</v>
      </c>
    </row>
    <row r="106" spans="1:4">
      <c r="A106" s="195" t="s">
        <v>54</v>
      </c>
      <c r="B106" s="195" t="s">
        <v>145</v>
      </c>
      <c r="C106" s="396">
        <v>13135</v>
      </c>
      <c r="D106" s="396">
        <v>13014</v>
      </c>
    </row>
    <row r="107" spans="1:4">
      <c r="A107" s="195" t="s">
        <v>54</v>
      </c>
      <c r="B107" s="195" t="s">
        <v>146</v>
      </c>
      <c r="C107" s="396">
        <v>13886</v>
      </c>
      <c r="D107" s="396">
        <v>13213</v>
      </c>
    </row>
    <row r="108" spans="1:4">
      <c r="A108" s="195" t="s">
        <v>54</v>
      </c>
      <c r="B108" s="195" t="s">
        <v>147</v>
      </c>
      <c r="C108" s="396">
        <v>14796</v>
      </c>
      <c r="D108" s="396">
        <v>13326</v>
      </c>
    </row>
    <row r="109" spans="1:4">
      <c r="A109" s="195" t="s">
        <v>54</v>
      </c>
      <c r="B109" s="195" t="s">
        <v>148</v>
      </c>
      <c r="C109" s="396">
        <v>13870</v>
      </c>
      <c r="D109" s="396">
        <v>13411</v>
      </c>
    </row>
    <row r="110" spans="1:4">
      <c r="A110" s="195" t="s">
        <v>54</v>
      </c>
      <c r="B110" s="195" t="s">
        <v>149</v>
      </c>
      <c r="C110" s="396">
        <v>13236</v>
      </c>
      <c r="D110" s="396">
        <v>13401</v>
      </c>
    </row>
  </sheetData>
  <mergeCells count="1">
    <mergeCell ref="H1:I1"/>
  </mergeCells>
  <hyperlinks>
    <hyperlink ref="H1:I1" location="Index!A1" display="Regresar al Índice" xr:uid="{D99B0C34-8A16-4F59-9C3A-12A382463709}"/>
  </hyperlinks>
  <pageMargins left="0.7" right="0.7" top="0.75" bottom="0.75" header="0.3" footer="0.3"/>
  <pageSetup paperSize="9" orientation="portrait" horizontalDpi="300" verticalDpi="300"/>
  <drawing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AD93A-72B6-4CB6-8F64-808821F4E7F8}">
  <sheetPr codeName="Hoja226"/>
  <dimension ref="A1:L110"/>
  <sheetViews>
    <sheetView workbookViewId="0"/>
  </sheetViews>
  <sheetFormatPr baseColWidth="10" defaultColWidth="9.140625" defaultRowHeight="14.25"/>
  <cols>
    <col min="1" max="16384" width="9.140625" style="195"/>
  </cols>
  <sheetData>
    <row r="1" spans="1:12">
      <c r="A1" s="20" t="s">
        <v>1686</v>
      </c>
      <c r="H1" s="545" t="s">
        <v>38</v>
      </c>
      <c r="I1" s="545"/>
    </row>
    <row r="2" spans="1:12">
      <c r="A2" s="195" t="s">
        <v>800</v>
      </c>
    </row>
    <row r="5" spans="1:12">
      <c r="A5" s="195" t="s">
        <v>325</v>
      </c>
      <c r="B5" s="195" t="s">
        <v>379</v>
      </c>
      <c r="C5" s="195" t="s">
        <v>817</v>
      </c>
      <c r="D5" s="195" t="s">
        <v>803</v>
      </c>
      <c r="G5" s="195" t="s">
        <v>997</v>
      </c>
      <c r="H5" s="195" t="s">
        <v>704</v>
      </c>
      <c r="I5" s="195" t="s">
        <v>1543</v>
      </c>
      <c r="J5" s="195" t="s">
        <v>1016</v>
      </c>
      <c r="K5" s="195" t="s">
        <v>1544</v>
      </c>
      <c r="L5" s="195" t="s">
        <v>1017</v>
      </c>
    </row>
    <row r="6" spans="1:12">
      <c r="A6" s="195" t="s">
        <v>61</v>
      </c>
      <c r="B6" s="195" t="s">
        <v>141</v>
      </c>
      <c r="C6" s="396">
        <v>652</v>
      </c>
      <c r="D6" s="396">
        <v>513</v>
      </c>
      <c r="G6" s="396">
        <v>1527</v>
      </c>
      <c r="H6" s="396">
        <v>1189</v>
      </c>
      <c r="I6" s="395">
        <v>28.5</v>
      </c>
      <c r="J6" s="395">
        <v>33.9</v>
      </c>
      <c r="K6" s="396">
        <v>1474</v>
      </c>
      <c r="L6" s="396">
        <v>1446</v>
      </c>
    </row>
    <row r="7" spans="1:12">
      <c r="A7" s="195" t="s">
        <v>54</v>
      </c>
      <c r="B7" s="195" t="s">
        <v>142</v>
      </c>
      <c r="C7" s="396">
        <v>636</v>
      </c>
      <c r="D7" s="396">
        <v>526</v>
      </c>
    </row>
    <row r="8" spans="1:12">
      <c r="A8" s="195" t="s">
        <v>54</v>
      </c>
      <c r="B8" s="195" t="s">
        <v>143</v>
      </c>
      <c r="C8" s="396">
        <v>1033</v>
      </c>
      <c r="D8" s="396">
        <v>551</v>
      </c>
    </row>
    <row r="9" spans="1:12">
      <c r="A9" s="195" t="s">
        <v>54</v>
      </c>
      <c r="B9" s="195" t="s">
        <v>144</v>
      </c>
      <c r="C9" s="396">
        <v>753</v>
      </c>
      <c r="D9" s="396">
        <v>556</v>
      </c>
    </row>
    <row r="10" spans="1:12">
      <c r="A10" s="195" t="s">
        <v>54</v>
      </c>
      <c r="B10" s="195" t="s">
        <v>145</v>
      </c>
      <c r="C10" s="396">
        <v>809</v>
      </c>
      <c r="D10" s="396">
        <v>569</v>
      </c>
    </row>
    <row r="11" spans="1:12">
      <c r="A11" s="195" t="s">
        <v>54</v>
      </c>
      <c r="B11" s="195" t="s">
        <v>146</v>
      </c>
      <c r="C11" s="396">
        <v>548</v>
      </c>
      <c r="D11" s="396">
        <v>579</v>
      </c>
    </row>
    <row r="12" spans="1:12">
      <c r="A12" s="195" t="s">
        <v>54</v>
      </c>
      <c r="B12" s="195" t="s">
        <v>147</v>
      </c>
      <c r="C12" s="396">
        <v>358</v>
      </c>
      <c r="D12" s="396">
        <v>586</v>
      </c>
    </row>
    <row r="13" spans="1:12">
      <c r="A13" s="195" t="s">
        <v>54</v>
      </c>
      <c r="B13" s="195" t="s">
        <v>148</v>
      </c>
      <c r="C13" s="396">
        <v>393</v>
      </c>
      <c r="D13" s="396">
        <v>601</v>
      </c>
    </row>
    <row r="14" spans="1:12">
      <c r="A14" s="195" t="s">
        <v>54</v>
      </c>
      <c r="B14" s="195" t="s">
        <v>149</v>
      </c>
      <c r="C14" s="396">
        <v>438</v>
      </c>
      <c r="D14" s="396">
        <v>613</v>
      </c>
    </row>
    <row r="15" spans="1:12">
      <c r="A15" s="195" t="s">
        <v>54</v>
      </c>
      <c r="B15" s="195" t="s">
        <v>150</v>
      </c>
      <c r="C15" s="396">
        <v>484</v>
      </c>
      <c r="D15" s="396">
        <v>620</v>
      </c>
    </row>
    <row r="16" spans="1:12">
      <c r="A16" s="195" t="s">
        <v>54</v>
      </c>
      <c r="B16" s="195" t="s">
        <v>151</v>
      </c>
      <c r="C16" s="396">
        <v>474</v>
      </c>
      <c r="D16" s="396">
        <v>608</v>
      </c>
    </row>
    <row r="17" spans="1:4">
      <c r="A17" s="195" t="s">
        <v>54</v>
      </c>
      <c r="B17" s="195" t="s">
        <v>152</v>
      </c>
      <c r="C17" s="396">
        <v>624</v>
      </c>
      <c r="D17" s="396">
        <v>600</v>
      </c>
    </row>
    <row r="18" spans="1:4">
      <c r="A18" s="195" t="s">
        <v>74</v>
      </c>
      <c r="B18" s="195" t="s">
        <v>141</v>
      </c>
      <c r="C18" s="396">
        <v>699</v>
      </c>
      <c r="D18" s="396">
        <v>604</v>
      </c>
    </row>
    <row r="19" spans="1:4">
      <c r="A19" s="195" t="s">
        <v>54</v>
      </c>
      <c r="B19" s="195" t="s">
        <v>142</v>
      </c>
      <c r="C19" s="396">
        <v>840</v>
      </c>
      <c r="D19" s="396">
        <v>621</v>
      </c>
    </row>
    <row r="20" spans="1:4">
      <c r="A20" s="195" t="s">
        <v>54</v>
      </c>
      <c r="B20" s="195" t="s">
        <v>143</v>
      </c>
      <c r="C20" s="396">
        <v>939</v>
      </c>
      <c r="D20" s="396">
        <v>613</v>
      </c>
    </row>
    <row r="21" spans="1:4">
      <c r="A21" s="195" t="s">
        <v>54</v>
      </c>
      <c r="B21" s="195" t="s">
        <v>144</v>
      </c>
      <c r="C21" s="396">
        <v>1027</v>
      </c>
      <c r="D21" s="396">
        <v>636</v>
      </c>
    </row>
    <row r="22" spans="1:4">
      <c r="A22" s="195" t="s">
        <v>54</v>
      </c>
      <c r="B22" s="195" t="s">
        <v>145</v>
      </c>
      <c r="C22" s="396">
        <v>828</v>
      </c>
      <c r="D22" s="396">
        <v>638</v>
      </c>
    </row>
    <row r="23" spans="1:4">
      <c r="A23" s="195" t="s">
        <v>54</v>
      </c>
      <c r="B23" s="195" t="s">
        <v>146</v>
      </c>
      <c r="C23" s="396">
        <v>736</v>
      </c>
      <c r="D23" s="396">
        <v>653</v>
      </c>
    </row>
    <row r="24" spans="1:4">
      <c r="A24" s="195" t="s">
        <v>54</v>
      </c>
      <c r="B24" s="195" t="s">
        <v>147</v>
      </c>
      <c r="C24" s="396">
        <v>595</v>
      </c>
      <c r="D24" s="396">
        <v>673</v>
      </c>
    </row>
    <row r="25" spans="1:4">
      <c r="A25" s="195" t="s">
        <v>54</v>
      </c>
      <c r="B25" s="195" t="s">
        <v>148</v>
      </c>
      <c r="C25" s="396">
        <v>559</v>
      </c>
      <c r="D25" s="396">
        <v>687</v>
      </c>
    </row>
    <row r="26" spans="1:4">
      <c r="A26" s="195" t="s">
        <v>54</v>
      </c>
      <c r="B26" s="195" t="s">
        <v>149</v>
      </c>
      <c r="C26" s="396">
        <v>520</v>
      </c>
      <c r="D26" s="396">
        <v>694</v>
      </c>
    </row>
    <row r="27" spans="1:4">
      <c r="A27" s="195" t="s">
        <v>54</v>
      </c>
      <c r="B27" s="195" t="s">
        <v>150</v>
      </c>
      <c r="C27" s="396">
        <v>611</v>
      </c>
      <c r="D27" s="396">
        <v>704</v>
      </c>
    </row>
    <row r="28" spans="1:4">
      <c r="A28" s="195" t="s">
        <v>54</v>
      </c>
      <c r="B28" s="195" t="s">
        <v>151</v>
      </c>
      <c r="C28" s="396">
        <v>644</v>
      </c>
      <c r="D28" s="396">
        <v>718</v>
      </c>
    </row>
    <row r="29" spans="1:4">
      <c r="A29" s="195" t="s">
        <v>54</v>
      </c>
      <c r="B29" s="195" t="s">
        <v>152</v>
      </c>
      <c r="C29" s="396">
        <v>783</v>
      </c>
      <c r="D29" s="396">
        <v>732</v>
      </c>
    </row>
    <row r="30" spans="1:4">
      <c r="A30" s="195" t="s">
        <v>75</v>
      </c>
      <c r="B30" s="195" t="s">
        <v>141</v>
      </c>
      <c r="C30" s="396">
        <v>691</v>
      </c>
      <c r="D30" s="396">
        <v>731</v>
      </c>
    </row>
    <row r="31" spans="1:4">
      <c r="A31" s="195" t="s">
        <v>54</v>
      </c>
      <c r="B31" s="195" t="s">
        <v>142</v>
      </c>
      <c r="C31" s="396">
        <v>721</v>
      </c>
      <c r="D31" s="396">
        <v>721</v>
      </c>
    </row>
    <row r="32" spans="1:4">
      <c r="A32" s="195" t="s">
        <v>54</v>
      </c>
      <c r="B32" s="195" t="s">
        <v>143</v>
      </c>
      <c r="C32" s="396">
        <v>755</v>
      </c>
      <c r="D32" s="396">
        <v>706</v>
      </c>
    </row>
    <row r="33" spans="1:4">
      <c r="A33" s="195" t="s">
        <v>54</v>
      </c>
      <c r="B33" s="195" t="s">
        <v>144</v>
      </c>
      <c r="C33" s="396">
        <v>828</v>
      </c>
      <c r="D33" s="396">
        <v>689</v>
      </c>
    </row>
    <row r="34" spans="1:4">
      <c r="A34" s="195" t="s">
        <v>54</v>
      </c>
      <c r="B34" s="195" t="s">
        <v>145</v>
      </c>
      <c r="C34" s="396">
        <v>882</v>
      </c>
      <c r="D34" s="396">
        <v>694</v>
      </c>
    </row>
    <row r="35" spans="1:4">
      <c r="A35" s="195" t="s">
        <v>54</v>
      </c>
      <c r="B35" s="195" t="s">
        <v>146</v>
      </c>
      <c r="C35" s="396">
        <v>824</v>
      </c>
      <c r="D35" s="396">
        <v>701</v>
      </c>
    </row>
    <row r="36" spans="1:4">
      <c r="A36" s="195" t="s">
        <v>54</v>
      </c>
      <c r="B36" s="195" t="s">
        <v>147</v>
      </c>
      <c r="C36" s="396">
        <v>649</v>
      </c>
      <c r="D36" s="396">
        <v>706</v>
      </c>
    </row>
    <row r="37" spans="1:4">
      <c r="A37" s="195" t="s">
        <v>54</v>
      </c>
      <c r="B37" s="195" t="s">
        <v>148</v>
      </c>
      <c r="C37" s="396">
        <v>594</v>
      </c>
      <c r="D37" s="396">
        <v>709</v>
      </c>
    </row>
    <row r="38" spans="1:4">
      <c r="A38" s="195" t="s">
        <v>54</v>
      </c>
      <c r="B38" s="195" t="s">
        <v>149</v>
      </c>
      <c r="C38" s="396">
        <v>663</v>
      </c>
      <c r="D38" s="396">
        <v>720</v>
      </c>
    </row>
    <row r="39" spans="1:4">
      <c r="A39" s="195" t="s">
        <v>54</v>
      </c>
      <c r="B39" s="195" t="s">
        <v>150</v>
      </c>
      <c r="C39" s="396">
        <v>617</v>
      </c>
      <c r="D39" s="396">
        <v>721</v>
      </c>
    </row>
    <row r="40" spans="1:4">
      <c r="A40" s="195" t="s">
        <v>54</v>
      </c>
      <c r="B40" s="195" t="s">
        <v>151</v>
      </c>
      <c r="C40" s="396">
        <v>715</v>
      </c>
      <c r="D40" s="396">
        <v>727</v>
      </c>
    </row>
    <row r="41" spans="1:4">
      <c r="A41" s="195" t="s">
        <v>54</v>
      </c>
      <c r="B41" s="195" t="s">
        <v>152</v>
      </c>
      <c r="C41" s="396">
        <v>744</v>
      </c>
      <c r="D41" s="396">
        <v>724</v>
      </c>
    </row>
    <row r="42" spans="1:4">
      <c r="A42" s="195" t="s">
        <v>76</v>
      </c>
      <c r="B42" s="195" t="s">
        <v>141</v>
      </c>
      <c r="C42" s="396">
        <v>711</v>
      </c>
      <c r="D42" s="396">
        <v>725</v>
      </c>
    </row>
    <row r="43" spans="1:4">
      <c r="A43" s="195" t="s">
        <v>54</v>
      </c>
      <c r="B43" s="195" t="s">
        <v>142</v>
      </c>
      <c r="C43" s="396">
        <v>745</v>
      </c>
      <c r="D43" s="396">
        <v>727</v>
      </c>
    </row>
    <row r="44" spans="1:4">
      <c r="A44" s="195" t="s">
        <v>54</v>
      </c>
      <c r="B44" s="195" t="s">
        <v>143</v>
      </c>
      <c r="C44" s="396">
        <v>843</v>
      </c>
      <c r="D44" s="396">
        <v>735</v>
      </c>
    </row>
    <row r="45" spans="1:4">
      <c r="A45" s="195" t="s">
        <v>54</v>
      </c>
      <c r="B45" s="195" t="s">
        <v>144</v>
      </c>
      <c r="C45" s="396">
        <v>874</v>
      </c>
      <c r="D45" s="396">
        <v>739</v>
      </c>
    </row>
    <row r="46" spans="1:4">
      <c r="A46" s="195" t="s">
        <v>54</v>
      </c>
      <c r="B46" s="195" t="s">
        <v>145</v>
      </c>
      <c r="C46" s="396">
        <v>894</v>
      </c>
      <c r="D46" s="396">
        <v>739</v>
      </c>
    </row>
    <row r="47" spans="1:4">
      <c r="A47" s="195" t="s">
        <v>54</v>
      </c>
      <c r="B47" s="195" t="s">
        <v>146</v>
      </c>
      <c r="C47" s="396">
        <v>802</v>
      </c>
      <c r="D47" s="396">
        <v>738</v>
      </c>
    </row>
    <row r="48" spans="1:4">
      <c r="A48" s="195" t="s">
        <v>54</v>
      </c>
      <c r="B48" s="195" t="s">
        <v>147</v>
      </c>
      <c r="C48" s="396">
        <v>570</v>
      </c>
      <c r="D48" s="396">
        <v>731</v>
      </c>
    </row>
    <row r="49" spans="1:4">
      <c r="A49" s="195" t="s">
        <v>54</v>
      </c>
      <c r="B49" s="195" t="s">
        <v>148</v>
      </c>
      <c r="C49" s="396">
        <v>561</v>
      </c>
      <c r="D49" s="396">
        <v>728</v>
      </c>
    </row>
    <row r="50" spans="1:4">
      <c r="A50" s="195" t="s">
        <v>54</v>
      </c>
      <c r="B50" s="195" t="s">
        <v>149</v>
      </c>
      <c r="C50" s="396">
        <v>623</v>
      </c>
      <c r="D50" s="396">
        <v>725</v>
      </c>
    </row>
    <row r="51" spans="1:4">
      <c r="A51" s="195" t="s">
        <v>54</v>
      </c>
      <c r="B51" s="195" t="s">
        <v>150</v>
      </c>
      <c r="C51" s="396">
        <v>635</v>
      </c>
      <c r="D51" s="396">
        <v>726</v>
      </c>
    </row>
    <row r="52" spans="1:4">
      <c r="A52" s="195" t="s">
        <v>54</v>
      </c>
      <c r="B52" s="195" t="s">
        <v>151</v>
      </c>
      <c r="C52" s="396">
        <v>590</v>
      </c>
      <c r="D52" s="396">
        <v>716</v>
      </c>
    </row>
    <row r="53" spans="1:4">
      <c r="A53" s="195" t="s">
        <v>54</v>
      </c>
      <c r="B53" s="195" t="s">
        <v>152</v>
      </c>
      <c r="C53" s="396">
        <v>675</v>
      </c>
      <c r="D53" s="396">
        <v>710</v>
      </c>
    </row>
    <row r="54" spans="1:4">
      <c r="A54" s="195" t="s">
        <v>77</v>
      </c>
      <c r="B54" s="195" t="s">
        <v>141</v>
      </c>
      <c r="C54" s="396">
        <v>645</v>
      </c>
      <c r="D54" s="396">
        <v>705</v>
      </c>
    </row>
    <row r="55" spans="1:4">
      <c r="A55" s="195" t="s">
        <v>54</v>
      </c>
      <c r="B55" s="195" t="s">
        <v>142</v>
      </c>
      <c r="C55" s="396">
        <v>871</v>
      </c>
      <c r="D55" s="396">
        <v>715</v>
      </c>
    </row>
    <row r="56" spans="1:4">
      <c r="A56" s="195" t="s">
        <v>54</v>
      </c>
      <c r="B56" s="195" t="s">
        <v>143</v>
      </c>
      <c r="C56" s="396">
        <v>1039</v>
      </c>
      <c r="D56" s="396">
        <v>732</v>
      </c>
    </row>
    <row r="57" spans="1:4">
      <c r="A57" s="195" t="s">
        <v>54</v>
      </c>
      <c r="B57" s="195" t="s">
        <v>144</v>
      </c>
      <c r="C57" s="396">
        <v>992</v>
      </c>
      <c r="D57" s="396">
        <v>741</v>
      </c>
    </row>
    <row r="58" spans="1:4">
      <c r="A58" s="195" t="s">
        <v>54</v>
      </c>
      <c r="B58" s="195" t="s">
        <v>145</v>
      </c>
      <c r="C58" s="396">
        <v>1045</v>
      </c>
      <c r="D58" s="396">
        <v>754</v>
      </c>
    </row>
    <row r="59" spans="1:4">
      <c r="A59" s="195" t="s">
        <v>54</v>
      </c>
      <c r="B59" s="195" t="s">
        <v>146</v>
      </c>
      <c r="C59" s="396">
        <v>949</v>
      </c>
      <c r="D59" s="396">
        <v>766</v>
      </c>
    </row>
    <row r="60" spans="1:4">
      <c r="A60" s="195" t="s">
        <v>54</v>
      </c>
      <c r="B60" s="195" t="s">
        <v>147</v>
      </c>
      <c r="C60" s="396">
        <v>754</v>
      </c>
      <c r="D60" s="396">
        <v>782</v>
      </c>
    </row>
    <row r="61" spans="1:4">
      <c r="A61" s="195" t="s">
        <v>54</v>
      </c>
      <c r="B61" s="195" t="s">
        <v>148</v>
      </c>
      <c r="C61" s="396">
        <v>691</v>
      </c>
      <c r="D61" s="396">
        <v>792</v>
      </c>
    </row>
    <row r="62" spans="1:4">
      <c r="A62" s="195" t="s">
        <v>54</v>
      </c>
      <c r="B62" s="195" t="s">
        <v>149</v>
      </c>
      <c r="C62" s="396">
        <v>759</v>
      </c>
      <c r="D62" s="396">
        <v>804</v>
      </c>
    </row>
    <row r="63" spans="1:4">
      <c r="A63" s="195" t="s">
        <v>54</v>
      </c>
      <c r="B63" s="195" t="s">
        <v>150</v>
      </c>
      <c r="C63" s="396">
        <v>885</v>
      </c>
      <c r="D63" s="396">
        <v>825</v>
      </c>
    </row>
    <row r="64" spans="1:4">
      <c r="A64" s="195" t="s">
        <v>54</v>
      </c>
      <c r="B64" s="195" t="s">
        <v>151</v>
      </c>
      <c r="C64" s="396">
        <v>959</v>
      </c>
      <c r="D64" s="396">
        <v>855</v>
      </c>
    </row>
    <row r="65" spans="1:4">
      <c r="A65" s="195" t="s">
        <v>54</v>
      </c>
      <c r="B65" s="195" t="s">
        <v>152</v>
      </c>
      <c r="C65" s="396">
        <v>1129</v>
      </c>
      <c r="D65" s="396">
        <v>893</v>
      </c>
    </row>
    <row r="66" spans="1:4">
      <c r="A66" s="195" t="s">
        <v>78</v>
      </c>
      <c r="B66" s="195" t="s">
        <v>141</v>
      </c>
      <c r="C66" s="396">
        <v>980</v>
      </c>
      <c r="D66" s="396">
        <v>921</v>
      </c>
    </row>
    <row r="67" spans="1:4">
      <c r="A67" s="195" t="s">
        <v>54</v>
      </c>
      <c r="B67" s="195" t="s">
        <v>142</v>
      </c>
      <c r="C67" s="396">
        <v>983</v>
      </c>
      <c r="D67" s="396">
        <v>931</v>
      </c>
    </row>
    <row r="68" spans="1:4">
      <c r="A68" s="195" t="s">
        <v>54</v>
      </c>
      <c r="B68" s="195" t="s">
        <v>143</v>
      </c>
      <c r="C68" s="396">
        <v>986</v>
      </c>
      <c r="D68" s="396">
        <v>926</v>
      </c>
    </row>
    <row r="69" spans="1:4">
      <c r="A69" s="195" t="s">
        <v>54</v>
      </c>
      <c r="B69" s="195" t="s">
        <v>144</v>
      </c>
      <c r="C69" s="396">
        <v>997</v>
      </c>
      <c r="D69" s="396">
        <v>926</v>
      </c>
    </row>
    <row r="70" spans="1:4">
      <c r="A70" s="195" t="s">
        <v>54</v>
      </c>
      <c r="B70" s="195" t="s">
        <v>145</v>
      </c>
      <c r="C70" s="396">
        <v>990</v>
      </c>
      <c r="D70" s="396">
        <v>922</v>
      </c>
    </row>
    <row r="71" spans="1:4">
      <c r="A71" s="195" t="s">
        <v>54</v>
      </c>
      <c r="B71" s="195" t="s">
        <v>146</v>
      </c>
      <c r="C71" s="396">
        <v>1008</v>
      </c>
      <c r="D71" s="396">
        <v>927</v>
      </c>
    </row>
    <row r="72" spans="1:4">
      <c r="A72" s="195" t="s">
        <v>54</v>
      </c>
      <c r="B72" s="195" t="s">
        <v>147</v>
      </c>
      <c r="C72" s="396">
        <v>759</v>
      </c>
      <c r="D72" s="396">
        <v>927</v>
      </c>
    </row>
    <row r="73" spans="1:4">
      <c r="A73" s="195" t="s">
        <v>54</v>
      </c>
      <c r="B73" s="195" t="s">
        <v>148</v>
      </c>
      <c r="C73" s="396">
        <v>718</v>
      </c>
      <c r="D73" s="396">
        <v>930</v>
      </c>
    </row>
    <row r="74" spans="1:4">
      <c r="A74" s="195" t="s">
        <v>54</v>
      </c>
      <c r="B74" s="195" t="s">
        <v>149</v>
      </c>
      <c r="C74" s="396">
        <v>753</v>
      </c>
      <c r="D74" s="396">
        <v>929</v>
      </c>
    </row>
    <row r="75" spans="1:4">
      <c r="A75" s="195" t="s">
        <v>54</v>
      </c>
      <c r="B75" s="195" t="s">
        <v>150</v>
      </c>
      <c r="C75" s="396">
        <v>777</v>
      </c>
      <c r="D75" s="396">
        <v>920</v>
      </c>
    </row>
    <row r="76" spans="1:4">
      <c r="A76" s="195" t="s">
        <v>54</v>
      </c>
      <c r="B76" s="195" t="s">
        <v>151</v>
      </c>
      <c r="C76" s="396">
        <v>817</v>
      </c>
      <c r="D76" s="396">
        <v>908</v>
      </c>
    </row>
    <row r="77" spans="1:4">
      <c r="A77" s="195" t="s">
        <v>54</v>
      </c>
      <c r="B77" s="195" t="s">
        <v>152</v>
      </c>
      <c r="C77" s="396">
        <v>797</v>
      </c>
      <c r="D77" s="396">
        <v>880</v>
      </c>
    </row>
    <row r="78" spans="1:4">
      <c r="A78" s="195" t="s">
        <v>79</v>
      </c>
      <c r="B78" s="195" t="s">
        <v>141</v>
      </c>
      <c r="C78" s="396">
        <v>859</v>
      </c>
      <c r="D78" s="396">
        <v>870</v>
      </c>
    </row>
    <row r="79" spans="1:4">
      <c r="A79" s="195" t="s">
        <v>54</v>
      </c>
      <c r="B79" s="195" t="s">
        <v>142</v>
      </c>
      <c r="C79" s="396">
        <v>1083</v>
      </c>
      <c r="D79" s="396">
        <v>879</v>
      </c>
    </row>
    <row r="80" spans="1:4">
      <c r="A80" s="195" t="s">
        <v>54</v>
      </c>
      <c r="B80" s="195" t="s">
        <v>143</v>
      </c>
      <c r="C80" s="396">
        <v>1114</v>
      </c>
      <c r="D80" s="396">
        <v>889</v>
      </c>
    </row>
    <row r="81" spans="1:4">
      <c r="A81" s="195" t="s">
        <v>54</v>
      </c>
      <c r="B81" s="195" t="s">
        <v>144</v>
      </c>
      <c r="C81" s="396">
        <v>1143</v>
      </c>
      <c r="D81" s="396">
        <v>902</v>
      </c>
    </row>
    <row r="82" spans="1:4">
      <c r="A82" s="195" t="s">
        <v>54</v>
      </c>
      <c r="B82" s="195" t="s">
        <v>145</v>
      </c>
      <c r="C82" s="396">
        <v>1164</v>
      </c>
      <c r="D82" s="396">
        <v>916</v>
      </c>
    </row>
    <row r="83" spans="1:4">
      <c r="A83" s="195" t="s">
        <v>54</v>
      </c>
      <c r="B83" s="195" t="s">
        <v>146</v>
      </c>
      <c r="C83" s="396">
        <v>1145</v>
      </c>
      <c r="D83" s="396">
        <v>927</v>
      </c>
    </row>
    <row r="84" spans="1:4">
      <c r="A84" s="195" t="s">
        <v>54</v>
      </c>
      <c r="B84" s="195" t="s">
        <v>147</v>
      </c>
      <c r="C84" s="396">
        <v>1080</v>
      </c>
      <c r="D84" s="396">
        <v>954</v>
      </c>
    </row>
    <row r="85" spans="1:4">
      <c r="A85" s="195" t="s">
        <v>54</v>
      </c>
      <c r="B85" s="195" t="s">
        <v>148</v>
      </c>
      <c r="C85" s="396">
        <v>946</v>
      </c>
      <c r="D85" s="396">
        <v>973</v>
      </c>
    </row>
    <row r="86" spans="1:4">
      <c r="A86" s="195" t="s">
        <v>54</v>
      </c>
      <c r="B86" s="195" t="s">
        <v>149</v>
      </c>
      <c r="C86" s="396">
        <v>1021</v>
      </c>
      <c r="D86" s="396">
        <v>996</v>
      </c>
    </row>
    <row r="87" spans="1:4">
      <c r="A87" s="195" t="s">
        <v>54</v>
      </c>
      <c r="B87" s="195" t="s">
        <v>150</v>
      </c>
      <c r="C87" s="396">
        <v>1080</v>
      </c>
      <c r="D87" s="396">
        <v>1021</v>
      </c>
    </row>
    <row r="88" spans="1:4">
      <c r="A88" s="195" t="s">
        <v>54</v>
      </c>
      <c r="B88" s="195" t="s">
        <v>151</v>
      </c>
      <c r="C88" s="396">
        <v>1103</v>
      </c>
      <c r="D88" s="396">
        <v>1045</v>
      </c>
    </row>
    <row r="89" spans="1:4">
      <c r="A89" s="195" t="s">
        <v>54</v>
      </c>
      <c r="B89" s="195" t="s">
        <v>152</v>
      </c>
      <c r="C89" s="396">
        <v>1157</v>
      </c>
      <c r="D89" s="396">
        <v>1075</v>
      </c>
    </row>
    <row r="90" spans="1:4">
      <c r="A90" s="195" t="s">
        <v>80</v>
      </c>
      <c r="B90" s="195" t="s">
        <v>141</v>
      </c>
      <c r="C90" s="396">
        <v>1173</v>
      </c>
      <c r="D90" s="396">
        <v>1101</v>
      </c>
    </row>
    <row r="91" spans="1:4">
      <c r="A91" s="195" t="s">
        <v>54</v>
      </c>
      <c r="B91" s="195" t="s">
        <v>142</v>
      </c>
      <c r="C91" s="396">
        <v>1171</v>
      </c>
      <c r="D91" s="396">
        <v>1108</v>
      </c>
    </row>
    <row r="92" spans="1:4">
      <c r="A92" s="195" t="s">
        <v>54</v>
      </c>
      <c r="B92" s="195" t="s">
        <v>143</v>
      </c>
      <c r="C92" s="396">
        <v>1195</v>
      </c>
      <c r="D92" s="396">
        <v>1115</v>
      </c>
    </row>
    <row r="93" spans="1:4">
      <c r="A93" s="195" t="s">
        <v>54</v>
      </c>
      <c r="B93" s="195" t="s">
        <v>144</v>
      </c>
      <c r="C93" s="396">
        <v>1129</v>
      </c>
      <c r="D93" s="396">
        <v>1114</v>
      </c>
    </row>
    <row r="94" spans="1:4">
      <c r="A94" s="195" t="s">
        <v>54</v>
      </c>
      <c r="B94" s="195" t="s">
        <v>145</v>
      </c>
      <c r="C94" s="396">
        <v>1189</v>
      </c>
      <c r="D94" s="396">
        <v>1116</v>
      </c>
    </row>
    <row r="95" spans="1:4">
      <c r="A95" s="195" t="s">
        <v>54</v>
      </c>
      <c r="B95" s="195" t="s">
        <v>146</v>
      </c>
      <c r="C95" s="396">
        <v>1204</v>
      </c>
      <c r="D95" s="396">
        <v>1121</v>
      </c>
    </row>
    <row r="96" spans="1:4">
      <c r="A96" s="195" t="s">
        <v>54</v>
      </c>
      <c r="B96" s="195" t="s">
        <v>147</v>
      </c>
      <c r="C96" s="396">
        <v>1172</v>
      </c>
      <c r="D96" s="396">
        <v>1128</v>
      </c>
    </row>
    <row r="97" spans="1:4">
      <c r="A97" s="195" t="s">
        <v>54</v>
      </c>
      <c r="B97" s="195" t="s">
        <v>148</v>
      </c>
      <c r="C97" s="396">
        <v>1145</v>
      </c>
      <c r="D97" s="396">
        <v>1145</v>
      </c>
    </row>
    <row r="98" spans="1:4">
      <c r="A98" s="195" t="s">
        <v>54</v>
      </c>
      <c r="B98" s="195" t="s">
        <v>149</v>
      </c>
      <c r="C98" s="396">
        <v>1189</v>
      </c>
      <c r="D98" s="396">
        <v>1159</v>
      </c>
    </row>
    <row r="99" spans="1:4">
      <c r="A99" s="195" t="s">
        <v>54</v>
      </c>
      <c r="B99" s="195" t="s">
        <v>150</v>
      </c>
      <c r="C99" s="396">
        <v>1267</v>
      </c>
      <c r="D99" s="396">
        <v>1175</v>
      </c>
    </row>
    <row r="100" spans="1:4">
      <c r="A100" s="195" t="s">
        <v>54</v>
      </c>
      <c r="B100" s="195" t="s">
        <v>151</v>
      </c>
      <c r="C100" s="396">
        <v>1309</v>
      </c>
      <c r="D100" s="396">
        <v>1192</v>
      </c>
    </row>
    <row r="101" spans="1:4">
      <c r="A101" s="195" t="s">
        <v>54</v>
      </c>
      <c r="B101" s="195" t="s">
        <v>152</v>
      </c>
      <c r="C101" s="396">
        <v>1370</v>
      </c>
      <c r="D101" s="396">
        <v>1209</v>
      </c>
    </row>
    <row r="102" spans="1:4">
      <c r="A102" s="195" t="s">
        <v>560</v>
      </c>
      <c r="B102" s="195" t="s">
        <v>141</v>
      </c>
      <c r="C102" s="396">
        <v>1433</v>
      </c>
      <c r="D102" s="396">
        <v>1231</v>
      </c>
    </row>
    <row r="103" spans="1:4">
      <c r="A103" s="195" t="s">
        <v>54</v>
      </c>
      <c r="B103" s="195" t="s">
        <v>142</v>
      </c>
      <c r="C103" s="396">
        <v>1483</v>
      </c>
      <c r="D103" s="396">
        <v>1257</v>
      </c>
    </row>
    <row r="104" spans="1:4">
      <c r="A104" s="195" t="s">
        <v>54</v>
      </c>
      <c r="B104" s="195" t="s">
        <v>143</v>
      </c>
      <c r="C104" s="396">
        <v>1545</v>
      </c>
      <c r="D104" s="396">
        <v>1286</v>
      </c>
    </row>
    <row r="105" spans="1:4">
      <c r="A105" s="195" t="s">
        <v>54</v>
      </c>
      <c r="B105" s="195" t="s">
        <v>144</v>
      </c>
      <c r="C105" s="396">
        <v>1535</v>
      </c>
      <c r="D105" s="396">
        <v>1320</v>
      </c>
    </row>
    <row r="106" spans="1:4">
      <c r="A106" s="195" t="s">
        <v>54</v>
      </c>
      <c r="B106" s="195" t="s">
        <v>145</v>
      </c>
      <c r="C106" s="396">
        <v>1580</v>
      </c>
      <c r="D106" s="396">
        <v>1353</v>
      </c>
    </row>
    <row r="107" spans="1:4">
      <c r="A107" s="195" t="s">
        <v>54</v>
      </c>
      <c r="B107" s="195" t="s">
        <v>146</v>
      </c>
      <c r="C107" s="396">
        <v>1553</v>
      </c>
      <c r="D107" s="396">
        <v>1382</v>
      </c>
    </row>
    <row r="108" spans="1:4">
      <c r="A108" s="195" t="s">
        <v>54</v>
      </c>
      <c r="B108" s="195" t="s">
        <v>147</v>
      </c>
      <c r="C108" s="396">
        <v>1550</v>
      </c>
      <c r="D108" s="396">
        <v>1413</v>
      </c>
    </row>
    <row r="109" spans="1:4">
      <c r="A109" s="195" t="s">
        <v>54</v>
      </c>
      <c r="B109" s="195" t="s">
        <v>148</v>
      </c>
      <c r="C109" s="396">
        <v>1534</v>
      </c>
      <c r="D109" s="396">
        <v>1446</v>
      </c>
    </row>
    <row r="110" spans="1:4">
      <c r="A110" s="195" t="s">
        <v>54</v>
      </c>
      <c r="B110" s="195" t="s">
        <v>149</v>
      </c>
      <c r="C110" s="396">
        <v>1527</v>
      </c>
      <c r="D110" s="396">
        <v>1474</v>
      </c>
    </row>
  </sheetData>
  <mergeCells count="1">
    <mergeCell ref="H1:I1"/>
  </mergeCells>
  <hyperlinks>
    <hyperlink ref="H1:I1" location="Index!A1" display="Regresar al Índice" xr:uid="{0AF7917A-60CC-4ADB-A328-C0455E4CE705}"/>
  </hyperlinks>
  <pageMargins left="0.7" right="0.7" top="0.75" bottom="0.75" header="0.3" footer="0.3"/>
  <pageSetup paperSize="9" orientation="portrait"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B87FE-849F-4D21-85E2-46E1BD23997B}">
  <sheetPr codeName="Hoja21"/>
  <dimension ref="A1:I26"/>
  <sheetViews>
    <sheetView workbookViewId="0"/>
  </sheetViews>
  <sheetFormatPr baseColWidth="10" defaultRowHeight="14.25"/>
  <cols>
    <col min="1" max="1" width="37.42578125" style="16" customWidth="1"/>
    <col min="2" max="2" width="17" style="16" customWidth="1"/>
    <col min="3" max="3" width="18.85546875" style="16" customWidth="1"/>
    <col min="4" max="4" width="14.140625" style="16" customWidth="1"/>
    <col min="5" max="16384" width="11.42578125" style="16"/>
  </cols>
  <sheetData>
    <row r="1" spans="1:9">
      <c r="A1" s="20" t="s">
        <v>1741</v>
      </c>
      <c r="H1" s="545" t="s">
        <v>38</v>
      </c>
      <c r="I1" s="545"/>
    </row>
    <row r="6" spans="1:9" ht="15">
      <c r="A6" s="504" t="s">
        <v>1428</v>
      </c>
      <c r="B6" s="505" t="s">
        <v>716</v>
      </c>
      <c r="C6" s="505" t="s">
        <v>1409</v>
      </c>
      <c r="D6" s="504" t="s">
        <v>1429</v>
      </c>
    </row>
    <row r="7" spans="1:9" ht="15">
      <c r="A7" s="506" t="s">
        <v>1476</v>
      </c>
      <c r="B7" s="507" t="s">
        <v>1414</v>
      </c>
      <c r="C7" s="508">
        <v>48250</v>
      </c>
      <c r="D7" s="507">
        <v>4</v>
      </c>
    </row>
    <row r="8" spans="1:9" ht="15">
      <c r="A8" s="506" t="s">
        <v>1477</v>
      </c>
      <c r="B8" s="16" t="s">
        <v>154</v>
      </c>
      <c r="C8" s="417">
        <v>43428.571428571428</v>
      </c>
      <c r="D8" s="16">
        <v>7</v>
      </c>
    </row>
    <row r="9" spans="1:9" ht="15">
      <c r="A9" s="506" t="s">
        <v>1478</v>
      </c>
      <c r="B9" s="507" t="s">
        <v>154</v>
      </c>
      <c r="C9" s="508">
        <v>41800</v>
      </c>
      <c r="D9" s="507">
        <v>5</v>
      </c>
    </row>
    <row r="10" spans="1:9" ht="15">
      <c r="A10" s="506" t="s">
        <v>1479</v>
      </c>
      <c r="B10" s="16" t="s">
        <v>154</v>
      </c>
      <c r="C10" s="417">
        <v>41500</v>
      </c>
      <c r="D10" s="16">
        <v>3</v>
      </c>
    </row>
    <row r="11" spans="1:9" ht="15">
      <c r="A11" s="506" t="s">
        <v>1480</v>
      </c>
      <c r="B11" s="507" t="s">
        <v>154</v>
      </c>
      <c r="C11" s="508">
        <v>40000</v>
      </c>
      <c r="D11" s="507">
        <v>3</v>
      </c>
    </row>
    <row r="12" spans="1:9" ht="15">
      <c r="A12" s="506" t="s">
        <v>1481</v>
      </c>
      <c r="B12" s="16" t="s">
        <v>154</v>
      </c>
      <c r="C12" s="417">
        <v>39813.222891566264</v>
      </c>
      <c r="D12" s="16">
        <v>166</v>
      </c>
    </row>
    <row r="13" spans="1:9" ht="15">
      <c r="A13" s="506" t="s">
        <v>1482</v>
      </c>
      <c r="B13" s="507" t="s">
        <v>154</v>
      </c>
      <c r="C13" s="508">
        <v>37875</v>
      </c>
      <c r="D13" s="507">
        <v>10</v>
      </c>
    </row>
    <row r="14" spans="1:9" ht="15">
      <c r="A14" s="506" t="s">
        <v>1483</v>
      </c>
      <c r="B14" s="16" t="s">
        <v>154</v>
      </c>
      <c r="C14" s="417">
        <v>37000</v>
      </c>
      <c r="D14" s="16">
        <v>4</v>
      </c>
    </row>
    <row r="15" spans="1:9" ht="15">
      <c r="A15" s="506" t="s">
        <v>1484</v>
      </c>
      <c r="B15" s="507" t="s">
        <v>1414</v>
      </c>
      <c r="C15" s="508">
        <v>37000</v>
      </c>
      <c r="D15" s="507">
        <v>7</v>
      </c>
    </row>
    <row r="16" spans="1:9" ht="15">
      <c r="A16" s="506" t="s">
        <v>1485</v>
      </c>
      <c r="B16" s="16" t="s">
        <v>154</v>
      </c>
      <c r="C16" s="417">
        <v>35283.606557377047</v>
      </c>
      <c r="D16" s="16">
        <v>61</v>
      </c>
    </row>
    <row r="17" spans="1:4" ht="15">
      <c r="A17" s="506" t="s">
        <v>1486</v>
      </c>
      <c r="B17" s="507" t="s">
        <v>57</v>
      </c>
      <c r="C17" s="508">
        <v>34175</v>
      </c>
      <c r="D17" s="507">
        <v>20</v>
      </c>
    </row>
    <row r="18" spans="1:4" ht="15">
      <c r="A18" s="506" t="s">
        <v>1487</v>
      </c>
      <c r="B18" s="16" t="s">
        <v>57</v>
      </c>
      <c r="C18" s="417">
        <v>33071.428571428572</v>
      </c>
      <c r="D18" s="16">
        <v>7</v>
      </c>
    </row>
    <row r="19" spans="1:4" ht="15">
      <c r="A19" s="506" t="s">
        <v>1488</v>
      </c>
      <c r="B19" s="507" t="s">
        <v>57</v>
      </c>
      <c r="C19" s="508">
        <v>32200</v>
      </c>
      <c r="D19" s="507">
        <v>6</v>
      </c>
    </row>
    <row r="20" spans="1:4" ht="15">
      <c r="A20" s="506" t="s">
        <v>1489</v>
      </c>
      <c r="B20" s="16" t="s">
        <v>57</v>
      </c>
      <c r="C20" s="417">
        <v>31955.829268292684</v>
      </c>
      <c r="D20" s="16">
        <v>82</v>
      </c>
    </row>
    <row r="21" spans="1:4" ht="15">
      <c r="A21" s="506" t="s">
        <v>1490</v>
      </c>
      <c r="B21" s="507" t="s">
        <v>154</v>
      </c>
      <c r="C21" s="508">
        <v>31900</v>
      </c>
      <c r="D21" s="507">
        <v>3</v>
      </c>
    </row>
    <row r="22" spans="1:4" ht="15">
      <c r="A22" s="506" t="s">
        <v>1447</v>
      </c>
      <c r="B22" s="16" t="s">
        <v>154</v>
      </c>
      <c r="C22" s="417">
        <v>31833.333333333332</v>
      </c>
      <c r="D22" s="16">
        <v>3</v>
      </c>
    </row>
    <row r="23" spans="1:4" ht="15">
      <c r="A23" s="506" t="s">
        <v>1491</v>
      </c>
      <c r="B23" s="507" t="s">
        <v>57</v>
      </c>
      <c r="C23" s="508">
        <v>31788.888888888891</v>
      </c>
      <c r="D23" s="507">
        <v>27</v>
      </c>
    </row>
    <row r="24" spans="1:4" ht="15">
      <c r="A24" s="506" t="s">
        <v>1492</v>
      </c>
      <c r="B24" s="16" t="s">
        <v>154</v>
      </c>
      <c r="C24" s="417">
        <v>31666.666666666668</v>
      </c>
      <c r="D24" s="16">
        <v>3</v>
      </c>
    </row>
    <row r="25" spans="1:4" ht="15">
      <c r="A25" s="506" t="s">
        <v>1491</v>
      </c>
      <c r="B25" s="507" t="s">
        <v>154</v>
      </c>
      <c r="C25" s="508">
        <v>31133.333333333332</v>
      </c>
      <c r="D25" s="507">
        <v>3</v>
      </c>
    </row>
    <row r="26" spans="1:4" ht="15">
      <c r="A26" s="506" t="s">
        <v>1493</v>
      </c>
      <c r="B26" s="16" t="s">
        <v>57</v>
      </c>
      <c r="C26" s="417">
        <v>29507.709677419356</v>
      </c>
      <c r="D26" s="16">
        <v>31</v>
      </c>
    </row>
  </sheetData>
  <mergeCells count="1">
    <mergeCell ref="H1:I1"/>
  </mergeCells>
  <hyperlinks>
    <hyperlink ref="H1:I1" location="Index!A1" display="Regresar al Índice" xr:uid="{F1DA84E6-0C66-45AF-B3C1-0E4E38FDBD2E}"/>
  </hyperlinks>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D94FE-87C6-4B8A-966C-B35FA1C01A3A}">
  <sheetPr codeName="Hoja227"/>
  <dimension ref="A1:L110"/>
  <sheetViews>
    <sheetView workbookViewId="0"/>
  </sheetViews>
  <sheetFormatPr baseColWidth="10" defaultColWidth="9.140625" defaultRowHeight="14.25"/>
  <cols>
    <col min="1" max="16384" width="9.140625" style="195"/>
  </cols>
  <sheetData>
    <row r="1" spans="1:12">
      <c r="A1" s="20" t="s">
        <v>1687</v>
      </c>
      <c r="H1" s="545" t="s">
        <v>38</v>
      </c>
      <c r="I1" s="545"/>
    </row>
    <row r="2" spans="1:12">
      <c r="A2" s="195" t="s">
        <v>800</v>
      </c>
    </row>
    <row r="3" spans="1:12">
      <c r="A3" s="195" t="s">
        <v>818</v>
      </c>
    </row>
    <row r="5" spans="1:12">
      <c r="A5" s="195" t="s">
        <v>325</v>
      </c>
      <c r="B5" s="195" t="s">
        <v>379</v>
      </c>
      <c r="C5" s="195" t="s">
        <v>817</v>
      </c>
      <c r="D5" s="195" t="s">
        <v>52</v>
      </c>
      <c r="E5" s="195" t="s">
        <v>380</v>
      </c>
      <c r="H5" s="195" t="s">
        <v>1545</v>
      </c>
      <c r="I5" s="195" t="s">
        <v>1018</v>
      </c>
      <c r="J5" s="195" t="s">
        <v>1543</v>
      </c>
      <c r="K5" s="195" t="s">
        <v>1016</v>
      </c>
      <c r="L5" s="195" t="s">
        <v>819</v>
      </c>
    </row>
    <row r="6" spans="1:12">
      <c r="A6" s="195" t="s">
        <v>61</v>
      </c>
      <c r="B6" s="195" t="s">
        <v>141</v>
      </c>
      <c r="C6" s="396">
        <v>85880</v>
      </c>
      <c r="D6" s="395">
        <v>7.1</v>
      </c>
      <c r="E6" s="395">
        <v>11.4</v>
      </c>
      <c r="H6" s="396">
        <v>178498</v>
      </c>
      <c r="I6" s="396">
        <v>178286</v>
      </c>
      <c r="J6" s="395">
        <v>12.9</v>
      </c>
      <c r="K6" s="395">
        <v>12.6</v>
      </c>
      <c r="L6" s="395">
        <v>0.9</v>
      </c>
    </row>
    <row r="7" spans="1:12">
      <c r="A7" s="195" t="s">
        <v>54</v>
      </c>
      <c r="B7" s="195" t="s">
        <v>142</v>
      </c>
      <c r="C7" s="396">
        <v>86176</v>
      </c>
      <c r="D7" s="395">
        <v>6.3</v>
      </c>
      <c r="E7" s="395">
        <v>11.1</v>
      </c>
    </row>
    <row r="8" spans="1:12">
      <c r="A8" s="195" t="s">
        <v>54</v>
      </c>
      <c r="B8" s="195" t="s">
        <v>143</v>
      </c>
      <c r="C8" s="396">
        <v>85911</v>
      </c>
      <c r="D8" s="395">
        <v>4.9000000000000004</v>
      </c>
      <c r="E8" s="395">
        <v>10.6</v>
      </c>
    </row>
    <row r="9" spans="1:12">
      <c r="A9" s="195" t="s">
        <v>54</v>
      </c>
      <c r="B9" s="195" t="s">
        <v>144</v>
      </c>
      <c r="C9" s="396">
        <v>85846</v>
      </c>
      <c r="D9" s="395">
        <v>3.7</v>
      </c>
      <c r="E9" s="395">
        <v>10.1</v>
      </c>
    </row>
    <row r="10" spans="1:12">
      <c r="A10" s="195" t="s">
        <v>54</v>
      </c>
      <c r="B10" s="195" t="s">
        <v>145</v>
      </c>
      <c r="C10" s="396">
        <v>86325</v>
      </c>
      <c r="D10" s="395">
        <v>2.8</v>
      </c>
      <c r="E10" s="395">
        <v>9.4</v>
      </c>
    </row>
    <row r="11" spans="1:12">
      <c r="A11" s="195" t="s">
        <v>54</v>
      </c>
      <c r="B11" s="195" t="s">
        <v>146</v>
      </c>
      <c r="C11" s="396">
        <v>86504</v>
      </c>
      <c r="D11" s="395">
        <v>1.6</v>
      </c>
      <c r="E11" s="395">
        <v>8.3000000000000007</v>
      </c>
    </row>
    <row r="12" spans="1:12">
      <c r="A12" s="195" t="s">
        <v>54</v>
      </c>
      <c r="B12" s="195" t="s">
        <v>147</v>
      </c>
      <c r="C12" s="396">
        <v>86893</v>
      </c>
      <c r="D12" s="395">
        <v>0.4</v>
      </c>
      <c r="E12" s="395">
        <v>7</v>
      </c>
    </row>
    <row r="13" spans="1:12">
      <c r="A13" s="195" t="s">
        <v>54</v>
      </c>
      <c r="B13" s="195" t="s">
        <v>148</v>
      </c>
      <c r="C13" s="396">
        <v>88222</v>
      </c>
      <c r="D13" s="395">
        <v>1.7</v>
      </c>
      <c r="E13" s="395">
        <v>5.9</v>
      </c>
    </row>
    <row r="14" spans="1:12">
      <c r="A14" s="195" t="s">
        <v>54</v>
      </c>
      <c r="B14" s="195" t="s">
        <v>149</v>
      </c>
      <c r="C14" s="396">
        <v>89213</v>
      </c>
      <c r="D14" s="395">
        <v>3.4</v>
      </c>
      <c r="E14" s="395">
        <v>5.0999999999999996</v>
      </c>
    </row>
    <row r="15" spans="1:12">
      <c r="A15" s="195" t="s">
        <v>54</v>
      </c>
      <c r="B15" s="195" t="s">
        <v>150</v>
      </c>
      <c r="C15" s="396">
        <v>89283</v>
      </c>
      <c r="D15" s="395">
        <v>3.1</v>
      </c>
      <c r="E15" s="395">
        <v>4.3</v>
      </c>
    </row>
    <row r="16" spans="1:12">
      <c r="A16" s="195" t="s">
        <v>54</v>
      </c>
      <c r="B16" s="195" t="s">
        <v>151</v>
      </c>
      <c r="C16" s="396">
        <v>89142</v>
      </c>
      <c r="D16" s="395">
        <v>3.3</v>
      </c>
      <c r="E16" s="395">
        <v>3.8</v>
      </c>
    </row>
    <row r="17" spans="1:5">
      <c r="A17" s="195" t="s">
        <v>54</v>
      </c>
      <c r="B17" s="195" t="s">
        <v>152</v>
      </c>
      <c r="C17" s="396">
        <v>89353</v>
      </c>
      <c r="D17" s="395">
        <v>4.5999999999999996</v>
      </c>
      <c r="E17" s="395">
        <v>3.6</v>
      </c>
    </row>
    <row r="18" spans="1:5">
      <c r="A18" s="195" t="s">
        <v>74</v>
      </c>
      <c r="B18" s="195" t="s">
        <v>141</v>
      </c>
      <c r="C18" s="396">
        <v>89186</v>
      </c>
      <c r="D18" s="395">
        <v>3.8</v>
      </c>
      <c r="E18" s="395">
        <v>3.3</v>
      </c>
    </row>
    <row r="19" spans="1:5">
      <c r="A19" s="195" t="s">
        <v>54</v>
      </c>
      <c r="B19" s="195" t="s">
        <v>142</v>
      </c>
      <c r="C19" s="396">
        <v>89732</v>
      </c>
      <c r="D19" s="395">
        <v>4.0999999999999996</v>
      </c>
      <c r="E19" s="395">
        <v>3.1</v>
      </c>
    </row>
    <row r="20" spans="1:5">
      <c r="A20" s="195" t="s">
        <v>54</v>
      </c>
      <c r="B20" s="195" t="s">
        <v>143</v>
      </c>
      <c r="C20" s="396">
        <v>90608</v>
      </c>
      <c r="D20" s="395">
        <v>5.5</v>
      </c>
      <c r="E20" s="395">
        <v>3.2</v>
      </c>
    </row>
    <row r="21" spans="1:5">
      <c r="A21" s="195" t="s">
        <v>54</v>
      </c>
      <c r="B21" s="195" t="s">
        <v>144</v>
      </c>
      <c r="C21" s="396">
        <v>92414</v>
      </c>
      <c r="D21" s="395">
        <v>7.7</v>
      </c>
      <c r="E21" s="395">
        <v>3.5</v>
      </c>
    </row>
    <row r="22" spans="1:5">
      <c r="A22" s="195" t="s">
        <v>54</v>
      </c>
      <c r="B22" s="195" t="s">
        <v>145</v>
      </c>
      <c r="C22" s="396">
        <v>93450</v>
      </c>
      <c r="D22" s="395">
        <v>8.3000000000000007</v>
      </c>
      <c r="E22" s="395">
        <v>3.9</v>
      </c>
    </row>
    <row r="23" spans="1:5">
      <c r="A23" s="195" t="s">
        <v>54</v>
      </c>
      <c r="B23" s="195" t="s">
        <v>146</v>
      </c>
      <c r="C23" s="396">
        <v>94163</v>
      </c>
      <c r="D23" s="395">
        <v>8.9</v>
      </c>
      <c r="E23" s="395">
        <v>4.5999999999999996</v>
      </c>
    </row>
    <row r="24" spans="1:5">
      <c r="A24" s="195" t="s">
        <v>54</v>
      </c>
      <c r="B24" s="195" t="s">
        <v>147</v>
      </c>
      <c r="C24" s="396">
        <v>94807</v>
      </c>
      <c r="D24" s="395">
        <v>9.1</v>
      </c>
      <c r="E24" s="395">
        <v>5.3</v>
      </c>
    </row>
    <row r="25" spans="1:5">
      <c r="A25" s="195" t="s">
        <v>54</v>
      </c>
      <c r="B25" s="195" t="s">
        <v>148</v>
      </c>
      <c r="C25" s="396">
        <v>94879</v>
      </c>
      <c r="D25" s="395">
        <v>7.5</v>
      </c>
      <c r="E25" s="395">
        <v>5.8</v>
      </c>
    </row>
    <row r="26" spans="1:5">
      <c r="A26" s="195" t="s">
        <v>54</v>
      </c>
      <c r="B26" s="195" t="s">
        <v>149</v>
      </c>
      <c r="C26" s="396">
        <v>95388</v>
      </c>
      <c r="D26" s="395">
        <v>6.9</v>
      </c>
      <c r="E26" s="395">
        <v>6.1</v>
      </c>
    </row>
    <row r="27" spans="1:5">
      <c r="A27" s="195" t="s">
        <v>54</v>
      </c>
      <c r="B27" s="195" t="s">
        <v>150</v>
      </c>
      <c r="C27" s="396">
        <v>96553</v>
      </c>
      <c r="D27" s="395">
        <v>8.1</v>
      </c>
      <c r="E27" s="395">
        <v>6.5</v>
      </c>
    </row>
    <row r="28" spans="1:5">
      <c r="A28" s="195" t="s">
        <v>54</v>
      </c>
      <c r="B28" s="195" t="s">
        <v>151</v>
      </c>
      <c r="C28" s="396">
        <v>96823</v>
      </c>
      <c r="D28" s="395">
        <v>8.6</v>
      </c>
      <c r="E28" s="395">
        <v>6.9</v>
      </c>
    </row>
    <row r="29" spans="1:5">
      <c r="A29" s="195" t="s">
        <v>54</v>
      </c>
      <c r="B29" s="195" t="s">
        <v>152</v>
      </c>
      <c r="C29" s="396">
        <v>98487</v>
      </c>
      <c r="D29" s="395">
        <v>10.199999999999999</v>
      </c>
      <c r="E29" s="395">
        <v>7.4</v>
      </c>
    </row>
    <row r="30" spans="1:5">
      <c r="A30" s="195" t="s">
        <v>75</v>
      </c>
      <c r="B30" s="195" t="s">
        <v>141</v>
      </c>
      <c r="C30" s="396">
        <v>99518</v>
      </c>
      <c r="D30" s="395">
        <v>11.6</v>
      </c>
      <c r="E30" s="395">
        <v>8</v>
      </c>
    </row>
    <row r="31" spans="1:5">
      <c r="A31" s="195" t="s">
        <v>54</v>
      </c>
      <c r="B31" s="195" t="s">
        <v>142</v>
      </c>
      <c r="C31" s="396">
        <v>100582</v>
      </c>
      <c r="D31" s="395">
        <v>12.1</v>
      </c>
      <c r="E31" s="395">
        <v>8.6999999999999993</v>
      </c>
    </row>
    <row r="32" spans="1:5">
      <c r="A32" s="195" t="s">
        <v>54</v>
      </c>
      <c r="B32" s="195" t="s">
        <v>143</v>
      </c>
      <c r="C32" s="396">
        <v>101680</v>
      </c>
      <c r="D32" s="395">
        <v>12.2</v>
      </c>
      <c r="E32" s="395">
        <v>9.3000000000000007</v>
      </c>
    </row>
    <row r="33" spans="1:5">
      <c r="A33" s="195" t="s">
        <v>54</v>
      </c>
      <c r="B33" s="195" t="s">
        <v>144</v>
      </c>
      <c r="C33" s="396">
        <v>102359</v>
      </c>
      <c r="D33" s="395">
        <v>10.8</v>
      </c>
      <c r="E33" s="395">
        <v>9.5</v>
      </c>
    </row>
    <row r="34" spans="1:5">
      <c r="A34" s="195" t="s">
        <v>54</v>
      </c>
      <c r="B34" s="195" t="s">
        <v>145</v>
      </c>
      <c r="C34" s="396">
        <v>103269</v>
      </c>
      <c r="D34" s="395">
        <v>10.5</v>
      </c>
      <c r="E34" s="395">
        <v>9.6999999999999993</v>
      </c>
    </row>
    <row r="35" spans="1:5">
      <c r="A35" s="195" t="s">
        <v>54</v>
      </c>
      <c r="B35" s="195" t="s">
        <v>146</v>
      </c>
      <c r="C35" s="396">
        <v>104756</v>
      </c>
      <c r="D35" s="395">
        <v>11.2</v>
      </c>
      <c r="E35" s="395">
        <v>9.9</v>
      </c>
    </row>
    <row r="36" spans="1:5">
      <c r="A36" s="195" t="s">
        <v>54</v>
      </c>
      <c r="B36" s="195" t="s">
        <v>147</v>
      </c>
      <c r="C36" s="396">
        <v>106933</v>
      </c>
      <c r="D36" s="395">
        <v>12.8</v>
      </c>
      <c r="E36" s="395">
        <v>10.199999999999999</v>
      </c>
    </row>
    <row r="37" spans="1:5">
      <c r="A37" s="195" t="s">
        <v>54</v>
      </c>
      <c r="B37" s="195" t="s">
        <v>148</v>
      </c>
      <c r="C37" s="396">
        <v>108541</v>
      </c>
      <c r="D37" s="395">
        <v>14.4</v>
      </c>
      <c r="E37" s="395">
        <v>10.8</v>
      </c>
    </row>
    <row r="38" spans="1:5">
      <c r="A38" s="195" t="s">
        <v>54</v>
      </c>
      <c r="B38" s="195" t="s">
        <v>149</v>
      </c>
      <c r="C38" s="396">
        <v>110707</v>
      </c>
      <c r="D38" s="395">
        <v>16.100000000000001</v>
      </c>
      <c r="E38" s="395">
        <v>11.6</v>
      </c>
    </row>
    <row r="39" spans="1:5">
      <c r="A39" s="195" t="s">
        <v>54</v>
      </c>
      <c r="B39" s="195" t="s">
        <v>150</v>
      </c>
      <c r="C39" s="396">
        <v>111703</v>
      </c>
      <c r="D39" s="395">
        <v>15.7</v>
      </c>
      <c r="E39" s="395">
        <v>12.2</v>
      </c>
    </row>
    <row r="40" spans="1:5">
      <c r="A40" s="195" t="s">
        <v>54</v>
      </c>
      <c r="B40" s="195" t="s">
        <v>151</v>
      </c>
      <c r="C40" s="396">
        <v>113393</v>
      </c>
      <c r="D40" s="395">
        <v>17.100000000000001</v>
      </c>
      <c r="E40" s="395">
        <v>12.9</v>
      </c>
    </row>
    <row r="41" spans="1:5">
      <c r="A41" s="195" t="s">
        <v>54</v>
      </c>
      <c r="B41" s="195" t="s">
        <v>152</v>
      </c>
      <c r="C41" s="396">
        <v>114994</v>
      </c>
      <c r="D41" s="395">
        <v>16.8</v>
      </c>
      <c r="E41" s="395">
        <v>13.4</v>
      </c>
    </row>
    <row r="42" spans="1:5">
      <c r="A42" s="195" t="s">
        <v>76</v>
      </c>
      <c r="B42" s="195" t="s">
        <v>141</v>
      </c>
      <c r="C42" s="396">
        <v>116525</v>
      </c>
      <c r="D42" s="395">
        <v>17.100000000000001</v>
      </c>
      <c r="E42" s="395">
        <v>13.9</v>
      </c>
    </row>
    <row r="43" spans="1:5">
      <c r="A43" s="195" t="s">
        <v>54</v>
      </c>
      <c r="B43" s="195" t="s">
        <v>142</v>
      </c>
      <c r="C43" s="396">
        <v>118626</v>
      </c>
      <c r="D43" s="395">
        <v>17.899999999999999</v>
      </c>
      <c r="E43" s="395">
        <v>14.4</v>
      </c>
    </row>
    <row r="44" spans="1:5">
      <c r="A44" s="195" t="s">
        <v>54</v>
      </c>
      <c r="B44" s="195" t="s">
        <v>143</v>
      </c>
      <c r="C44" s="396">
        <v>119779</v>
      </c>
      <c r="D44" s="395">
        <v>17.8</v>
      </c>
      <c r="E44" s="395">
        <v>14.8</v>
      </c>
    </row>
    <row r="45" spans="1:5">
      <c r="A45" s="195" t="s">
        <v>54</v>
      </c>
      <c r="B45" s="195" t="s">
        <v>144</v>
      </c>
      <c r="C45" s="396">
        <v>121373</v>
      </c>
      <c r="D45" s="395">
        <v>18.600000000000001</v>
      </c>
      <c r="E45" s="395">
        <v>15.5</v>
      </c>
    </row>
    <row r="46" spans="1:5">
      <c r="A46" s="195" t="s">
        <v>54</v>
      </c>
      <c r="B46" s="195" t="s">
        <v>145</v>
      </c>
      <c r="C46" s="396">
        <v>123257</v>
      </c>
      <c r="D46" s="395">
        <v>19.399999999999999</v>
      </c>
      <c r="E46" s="395">
        <v>16.2</v>
      </c>
    </row>
    <row r="47" spans="1:5">
      <c r="A47" s="195" t="s">
        <v>54</v>
      </c>
      <c r="B47" s="195" t="s">
        <v>146</v>
      </c>
      <c r="C47" s="396">
        <v>125276</v>
      </c>
      <c r="D47" s="395">
        <v>19.600000000000001</v>
      </c>
      <c r="E47" s="395">
        <v>16.899999999999999</v>
      </c>
    </row>
    <row r="48" spans="1:5">
      <c r="A48" s="195" t="s">
        <v>54</v>
      </c>
      <c r="B48" s="195" t="s">
        <v>147</v>
      </c>
      <c r="C48" s="396">
        <v>125775</v>
      </c>
      <c r="D48" s="395">
        <v>17.600000000000001</v>
      </c>
      <c r="E48" s="395">
        <v>17.3</v>
      </c>
    </row>
    <row r="49" spans="1:5">
      <c r="A49" s="195" t="s">
        <v>54</v>
      </c>
      <c r="B49" s="195" t="s">
        <v>148</v>
      </c>
      <c r="C49" s="396">
        <v>126878</v>
      </c>
      <c r="D49" s="395">
        <v>16.899999999999999</v>
      </c>
      <c r="E49" s="395">
        <v>17.5</v>
      </c>
    </row>
    <row r="50" spans="1:5">
      <c r="A50" s="195" t="s">
        <v>54</v>
      </c>
      <c r="B50" s="195" t="s">
        <v>149</v>
      </c>
      <c r="C50" s="396">
        <v>127749</v>
      </c>
      <c r="D50" s="395">
        <v>15.4</v>
      </c>
      <c r="E50" s="395">
        <v>17.5</v>
      </c>
    </row>
    <row r="51" spans="1:5">
      <c r="A51" s="195" t="s">
        <v>54</v>
      </c>
      <c r="B51" s="195" t="s">
        <v>150</v>
      </c>
      <c r="C51" s="396">
        <v>129531</v>
      </c>
      <c r="D51" s="395">
        <v>16</v>
      </c>
      <c r="E51" s="395">
        <v>17.5</v>
      </c>
    </row>
    <row r="52" spans="1:5">
      <c r="A52" s="195" t="s">
        <v>54</v>
      </c>
      <c r="B52" s="195" t="s">
        <v>151</v>
      </c>
      <c r="C52" s="396">
        <v>131396</v>
      </c>
      <c r="D52" s="395">
        <v>15.9</v>
      </c>
      <c r="E52" s="395">
        <v>17.399999999999999</v>
      </c>
    </row>
    <row r="53" spans="1:5">
      <c r="A53" s="195" t="s">
        <v>54</v>
      </c>
      <c r="B53" s="195" t="s">
        <v>152</v>
      </c>
      <c r="C53" s="396">
        <v>132152</v>
      </c>
      <c r="D53" s="395">
        <v>14.9</v>
      </c>
      <c r="E53" s="395">
        <v>17.3</v>
      </c>
    </row>
    <row r="54" spans="1:5">
      <c r="A54" s="195" t="s">
        <v>77</v>
      </c>
      <c r="B54" s="195" t="s">
        <v>141</v>
      </c>
      <c r="C54" s="396">
        <v>132687</v>
      </c>
      <c r="D54" s="395">
        <v>13.9</v>
      </c>
      <c r="E54" s="395">
        <v>17</v>
      </c>
    </row>
    <row r="55" spans="1:5">
      <c r="A55" s="195" t="s">
        <v>54</v>
      </c>
      <c r="B55" s="195" t="s">
        <v>142</v>
      </c>
      <c r="C55" s="396">
        <v>133808</v>
      </c>
      <c r="D55" s="395">
        <v>12.8</v>
      </c>
      <c r="E55" s="395">
        <v>16.600000000000001</v>
      </c>
    </row>
    <row r="56" spans="1:5">
      <c r="A56" s="195" t="s">
        <v>54</v>
      </c>
      <c r="B56" s="195" t="s">
        <v>143</v>
      </c>
      <c r="C56" s="396">
        <v>136212</v>
      </c>
      <c r="D56" s="395">
        <v>13.7</v>
      </c>
      <c r="E56" s="395">
        <v>16.2</v>
      </c>
    </row>
    <row r="57" spans="1:5">
      <c r="A57" s="195" t="s">
        <v>54</v>
      </c>
      <c r="B57" s="195" t="s">
        <v>144</v>
      </c>
      <c r="C57" s="396">
        <v>135850</v>
      </c>
      <c r="D57" s="395">
        <v>11.9</v>
      </c>
      <c r="E57" s="395">
        <v>15.7</v>
      </c>
    </row>
    <row r="58" spans="1:5">
      <c r="A58" s="195" t="s">
        <v>54</v>
      </c>
      <c r="B58" s="195" t="s">
        <v>145</v>
      </c>
      <c r="C58" s="396">
        <v>136751</v>
      </c>
      <c r="D58" s="395">
        <v>10.9</v>
      </c>
      <c r="E58" s="395">
        <v>15</v>
      </c>
    </row>
    <row r="59" spans="1:5">
      <c r="A59" s="195" t="s">
        <v>54</v>
      </c>
      <c r="B59" s="195" t="s">
        <v>146</v>
      </c>
      <c r="C59" s="396">
        <v>137356</v>
      </c>
      <c r="D59" s="395">
        <v>9.6</v>
      </c>
      <c r="E59" s="395">
        <v>14.1</v>
      </c>
    </row>
    <row r="60" spans="1:5">
      <c r="A60" s="195" t="s">
        <v>54</v>
      </c>
      <c r="B60" s="195" t="s">
        <v>147</v>
      </c>
      <c r="C60" s="396">
        <v>137685</v>
      </c>
      <c r="D60" s="395">
        <v>9.5</v>
      </c>
      <c r="E60" s="395">
        <v>13.5</v>
      </c>
    </row>
    <row r="61" spans="1:5">
      <c r="A61" s="195" t="s">
        <v>54</v>
      </c>
      <c r="B61" s="195" t="s">
        <v>148</v>
      </c>
      <c r="C61" s="396">
        <v>138238</v>
      </c>
      <c r="D61" s="395">
        <v>9</v>
      </c>
      <c r="E61" s="395">
        <v>12.8</v>
      </c>
    </row>
    <row r="62" spans="1:5">
      <c r="A62" s="195" t="s">
        <v>54</v>
      </c>
      <c r="B62" s="195" t="s">
        <v>149</v>
      </c>
      <c r="C62" s="396">
        <v>138534</v>
      </c>
      <c r="D62" s="395">
        <v>8.4</v>
      </c>
      <c r="E62" s="395">
        <v>12.2</v>
      </c>
    </row>
    <row r="63" spans="1:5">
      <c r="A63" s="195" t="s">
        <v>54</v>
      </c>
      <c r="B63" s="195" t="s">
        <v>150</v>
      </c>
      <c r="C63" s="396">
        <v>138793</v>
      </c>
      <c r="D63" s="395">
        <v>7.2</v>
      </c>
      <c r="E63" s="395">
        <v>11.5</v>
      </c>
    </row>
    <row r="64" spans="1:5">
      <c r="A64" s="195" t="s">
        <v>54</v>
      </c>
      <c r="B64" s="195" t="s">
        <v>151</v>
      </c>
      <c r="C64" s="396">
        <v>139464</v>
      </c>
      <c r="D64" s="395">
        <v>6.1</v>
      </c>
      <c r="E64" s="395">
        <v>10.7</v>
      </c>
    </row>
    <row r="65" spans="1:5">
      <c r="A65" s="195" t="s">
        <v>54</v>
      </c>
      <c r="B65" s="195" t="s">
        <v>152</v>
      </c>
      <c r="C65" s="396">
        <v>140339</v>
      </c>
      <c r="D65" s="395">
        <v>6.2</v>
      </c>
      <c r="E65" s="395">
        <v>9.9</v>
      </c>
    </row>
    <row r="66" spans="1:5">
      <c r="A66" s="195" t="s">
        <v>78</v>
      </c>
      <c r="B66" s="195" t="s">
        <v>141</v>
      </c>
      <c r="C66" s="396">
        <v>142777</v>
      </c>
      <c r="D66" s="395">
        <v>7.6</v>
      </c>
      <c r="E66" s="395">
        <v>9.4</v>
      </c>
    </row>
    <row r="67" spans="1:5">
      <c r="A67" s="195" t="s">
        <v>54</v>
      </c>
      <c r="B67" s="195" t="s">
        <v>142</v>
      </c>
      <c r="C67" s="396">
        <v>142907</v>
      </c>
      <c r="D67" s="395">
        <v>6.8</v>
      </c>
      <c r="E67" s="395">
        <v>8.9</v>
      </c>
    </row>
    <row r="68" spans="1:5">
      <c r="A68" s="195" t="s">
        <v>54</v>
      </c>
      <c r="B68" s="195" t="s">
        <v>143</v>
      </c>
      <c r="C68" s="396">
        <v>143404</v>
      </c>
      <c r="D68" s="395">
        <v>5.3</v>
      </c>
      <c r="E68" s="395">
        <v>8.1999999999999993</v>
      </c>
    </row>
    <row r="69" spans="1:5">
      <c r="A69" s="195" t="s">
        <v>54</v>
      </c>
      <c r="B69" s="195" t="s">
        <v>144</v>
      </c>
      <c r="C69" s="396">
        <v>145628</v>
      </c>
      <c r="D69" s="395">
        <v>7.2</v>
      </c>
      <c r="E69" s="395">
        <v>7.8</v>
      </c>
    </row>
    <row r="70" spans="1:5">
      <c r="A70" s="195" t="s">
        <v>54</v>
      </c>
      <c r="B70" s="195" t="s">
        <v>145</v>
      </c>
      <c r="C70" s="396">
        <v>147175</v>
      </c>
      <c r="D70" s="395">
        <v>7.6</v>
      </c>
      <c r="E70" s="395">
        <v>7.5</v>
      </c>
    </row>
    <row r="71" spans="1:5">
      <c r="A71" s="195" t="s">
        <v>54</v>
      </c>
      <c r="B71" s="195" t="s">
        <v>146</v>
      </c>
      <c r="C71" s="396">
        <v>148775</v>
      </c>
      <c r="D71" s="395">
        <v>8.3000000000000007</v>
      </c>
      <c r="E71" s="395">
        <v>7.4</v>
      </c>
    </row>
    <row r="72" spans="1:5">
      <c r="A72" s="195" t="s">
        <v>54</v>
      </c>
      <c r="B72" s="195" t="s">
        <v>147</v>
      </c>
      <c r="C72" s="396">
        <v>150585</v>
      </c>
      <c r="D72" s="395">
        <v>9.4</v>
      </c>
      <c r="E72" s="395">
        <v>7.4</v>
      </c>
    </row>
    <row r="73" spans="1:5">
      <c r="A73" s="195" t="s">
        <v>54</v>
      </c>
      <c r="B73" s="195" t="s">
        <v>148</v>
      </c>
      <c r="C73" s="396">
        <v>152352</v>
      </c>
      <c r="D73" s="395">
        <v>10.199999999999999</v>
      </c>
      <c r="E73" s="395">
        <v>7.5</v>
      </c>
    </row>
    <row r="74" spans="1:5">
      <c r="A74" s="195" t="s">
        <v>54</v>
      </c>
      <c r="B74" s="195" t="s">
        <v>149</v>
      </c>
      <c r="C74" s="396">
        <v>153698</v>
      </c>
      <c r="D74" s="395">
        <v>10.9</v>
      </c>
      <c r="E74" s="395">
        <v>7.7</v>
      </c>
    </row>
    <row r="75" spans="1:5">
      <c r="A75" s="195" t="s">
        <v>54</v>
      </c>
      <c r="B75" s="195" t="s">
        <v>150</v>
      </c>
      <c r="C75" s="396">
        <v>154716</v>
      </c>
      <c r="D75" s="395">
        <v>11.5</v>
      </c>
      <c r="E75" s="395">
        <v>8.1</v>
      </c>
    </row>
    <row r="76" spans="1:5">
      <c r="A76" s="195" t="s">
        <v>54</v>
      </c>
      <c r="B76" s="195" t="s">
        <v>151</v>
      </c>
      <c r="C76" s="396">
        <v>155564</v>
      </c>
      <c r="D76" s="395">
        <v>11.5</v>
      </c>
      <c r="E76" s="395">
        <v>8.5</v>
      </c>
    </row>
    <row r="77" spans="1:5">
      <c r="A77" s="195" t="s">
        <v>54</v>
      </c>
      <c r="B77" s="195" t="s">
        <v>152</v>
      </c>
      <c r="C77" s="396">
        <v>156659</v>
      </c>
      <c r="D77" s="395">
        <v>11.6</v>
      </c>
      <c r="E77" s="395">
        <v>9</v>
      </c>
    </row>
    <row r="78" spans="1:5">
      <c r="A78" s="195" t="s">
        <v>79</v>
      </c>
      <c r="B78" s="195" t="s">
        <v>141</v>
      </c>
      <c r="C78" s="396">
        <v>157482</v>
      </c>
      <c r="D78" s="395">
        <v>10.3</v>
      </c>
      <c r="E78" s="395">
        <v>9.1999999999999993</v>
      </c>
    </row>
    <row r="79" spans="1:5">
      <c r="A79" s="195" t="s">
        <v>54</v>
      </c>
      <c r="B79" s="195" t="s">
        <v>142</v>
      </c>
      <c r="C79" s="396">
        <v>159316</v>
      </c>
      <c r="D79" s="395">
        <v>11.5</v>
      </c>
      <c r="E79" s="395">
        <v>9.6</v>
      </c>
    </row>
    <row r="80" spans="1:5">
      <c r="A80" s="195" t="s">
        <v>54</v>
      </c>
      <c r="B80" s="195" t="s">
        <v>143</v>
      </c>
      <c r="C80" s="396">
        <v>161115</v>
      </c>
      <c r="D80" s="395">
        <v>12.4</v>
      </c>
      <c r="E80" s="395">
        <v>10.199999999999999</v>
      </c>
    </row>
    <row r="81" spans="1:5">
      <c r="A81" s="195" t="s">
        <v>54</v>
      </c>
      <c r="B81" s="195" t="s">
        <v>144</v>
      </c>
      <c r="C81" s="396">
        <v>162289</v>
      </c>
      <c r="D81" s="395">
        <v>11.4</v>
      </c>
      <c r="E81" s="395">
        <v>10.6</v>
      </c>
    </row>
    <row r="82" spans="1:5">
      <c r="A82" s="195" t="s">
        <v>54</v>
      </c>
      <c r="B82" s="195" t="s">
        <v>145</v>
      </c>
      <c r="C82" s="396">
        <v>163684</v>
      </c>
      <c r="D82" s="395">
        <v>11.2</v>
      </c>
      <c r="E82" s="395">
        <v>10.9</v>
      </c>
    </row>
    <row r="83" spans="1:5">
      <c r="A83" s="195" t="s">
        <v>54</v>
      </c>
      <c r="B83" s="195" t="s">
        <v>146</v>
      </c>
      <c r="C83" s="396">
        <v>164835</v>
      </c>
      <c r="D83" s="395">
        <v>10.8</v>
      </c>
      <c r="E83" s="395">
        <v>11.1</v>
      </c>
    </row>
    <row r="84" spans="1:5">
      <c r="A84" s="195" t="s">
        <v>54</v>
      </c>
      <c r="B84" s="195" t="s">
        <v>147</v>
      </c>
      <c r="C84" s="396">
        <v>166748</v>
      </c>
      <c r="D84" s="395">
        <v>10.7</v>
      </c>
      <c r="E84" s="395">
        <v>11.2</v>
      </c>
    </row>
    <row r="85" spans="1:5">
      <c r="A85" s="195" t="s">
        <v>54</v>
      </c>
      <c r="B85" s="195" t="s">
        <v>148</v>
      </c>
      <c r="C85" s="396">
        <v>168202</v>
      </c>
      <c r="D85" s="395">
        <v>10.4</v>
      </c>
      <c r="E85" s="395">
        <v>11.2</v>
      </c>
    </row>
    <row r="86" spans="1:5">
      <c r="A86" s="195" t="s">
        <v>54</v>
      </c>
      <c r="B86" s="195" t="s">
        <v>149</v>
      </c>
      <c r="C86" s="396">
        <v>170009</v>
      </c>
      <c r="D86" s="395">
        <v>10.6</v>
      </c>
      <c r="E86" s="395">
        <v>11.2</v>
      </c>
    </row>
    <row r="87" spans="1:5">
      <c r="A87" s="195" t="s">
        <v>54</v>
      </c>
      <c r="B87" s="195" t="s">
        <v>150</v>
      </c>
      <c r="C87" s="396">
        <v>171834</v>
      </c>
      <c r="D87" s="395">
        <v>11.1</v>
      </c>
      <c r="E87" s="395">
        <v>11.1</v>
      </c>
    </row>
    <row r="88" spans="1:5">
      <c r="A88" s="195" t="s">
        <v>54</v>
      </c>
      <c r="B88" s="195" t="s">
        <v>151</v>
      </c>
      <c r="C88" s="396">
        <v>173166</v>
      </c>
      <c r="D88" s="395">
        <v>11.3</v>
      </c>
      <c r="E88" s="395">
        <v>11.1</v>
      </c>
    </row>
    <row r="89" spans="1:5">
      <c r="A89" s="195" t="s">
        <v>54</v>
      </c>
      <c r="B89" s="195" t="s">
        <v>152</v>
      </c>
      <c r="C89" s="396">
        <v>173508</v>
      </c>
      <c r="D89" s="395">
        <v>10.8</v>
      </c>
      <c r="E89" s="395">
        <v>11</v>
      </c>
    </row>
    <row r="90" spans="1:5">
      <c r="A90" s="195" t="s">
        <v>80</v>
      </c>
      <c r="B90" s="195" t="s">
        <v>141</v>
      </c>
      <c r="C90" s="396">
        <v>172619</v>
      </c>
      <c r="D90" s="395">
        <v>9.6</v>
      </c>
      <c r="E90" s="395">
        <v>11</v>
      </c>
    </row>
    <row r="91" spans="1:5">
      <c r="A91" s="195" t="s">
        <v>54</v>
      </c>
      <c r="B91" s="195" t="s">
        <v>142</v>
      </c>
      <c r="C91" s="396">
        <v>171348</v>
      </c>
      <c r="D91" s="395">
        <v>7.6</v>
      </c>
      <c r="E91" s="395">
        <v>10.7</v>
      </c>
    </row>
    <row r="92" spans="1:5">
      <c r="A92" s="195" t="s">
        <v>54</v>
      </c>
      <c r="B92" s="195" t="s">
        <v>143</v>
      </c>
      <c r="C92" s="396">
        <v>170146</v>
      </c>
      <c r="D92" s="395">
        <v>5.6</v>
      </c>
      <c r="E92" s="395">
        <v>10.1</v>
      </c>
    </row>
    <row r="93" spans="1:5">
      <c r="A93" s="195" t="s">
        <v>54</v>
      </c>
      <c r="B93" s="195" t="s">
        <v>144</v>
      </c>
      <c r="C93" s="396">
        <v>166828</v>
      </c>
      <c r="D93" s="395">
        <v>2.8</v>
      </c>
      <c r="E93" s="395">
        <v>9.4</v>
      </c>
    </row>
    <row r="94" spans="1:5">
      <c r="A94" s="195" t="s">
        <v>54</v>
      </c>
      <c r="B94" s="195" t="s">
        <v>145</v>
      </c>
      <c r="C94" s="396">
        <v>161512</v>
      </c>
      <c r="D94" s="395">
        <v>-1.3</v>
      </c>
      <c r="E94" s="395">
        <v>8.3000000000000007</v>
      </c>
    </row>
    <row r="95" spans="1:5">
      <c r="A95" s="195" t="s">
        <v>54</v>
      </c>
      <c r="B95" s="195" t="s">
        <v>146</v>
      </c>
      <c r="C95" s="396">
        <v>159325</v>
      </c>
      <c r="D95" s="395">
        <v>-3.3</v>
      </c>
      <c r="E95" s="395">
        <v>7.1</v>
      </c>
    </row>
    <row r="96" spans="1:5">
      <c r="A96" s="195" t="s">
        <v>54</v>
      </c>
      <c r="B96" s="195" t="s">
        <v>147</v>
      </c>
      <c r="C96" s="396">
        <v>159217</v>
      </c>
      <c r="D96" s="395">
        <v>-4.5</v>
      </c>
      <c r="E96" s="395">
        <v>5.9</v>
      </c>
    </row>
    <row r="97" spans="1:5">
      <c r="A97" s="195" t="s">
        <v>54</v>
      </c>
      <c r="B97" s="195" t="s">
        <v>148</v>
      </c>
      <c r="C97" s="396">
        <v>158293</v>
      </c>
      <c r="D97" s="395">
        <v>-5.9</v>
      </c>
      <c r="E97" s="395">
        <v>4.5</v>
      </c>
    </row>
    <row r="98" spans="1:5">
      <c r="A98" s="195" t="s">
        <v>54</v>
      </c>
      <c r="B98" s="195" t="s">
        <v>149</v>
      </c>
      <c r="C98" s="396">
        <v>158070</v>
      </c>
      <c r="D98" s="395">
        <v>-7</v>
      </c>
      <c r="E98" s="395">
        <v>3.1</v>
      </c>
    </row>
    <row r="99" spans="1:5">
      <c r="A99" s="195" t="s">
        <v>54</v>
      </c>
      <c r="B99" s="195" t="s">
        <v>150</v>
      </c>
      <c r="C99" s="396">
        <v>157797</v>
      </c>
      <c r="D99" s="395">
        <v>-8.1999999999999993</v>
      </c>
      <c r="E99" s="395">
        <v>1.4</v>
      </c>
    </row>
    <row r="100" spans="1:5">
      <c r="A100" s="195" t="s">
        <v>54</v>
      </c>
      <c r="B100" s="195" t="s">
        <v>151</v>
      </c>
      <c r="C100" s="396">
        <v>157532</v>
      </c>
      <c r="D100" s="395">
        <v>-9</v>
      </c>
      <c r="E100" s="395">
        <v>-0.2</v>
      </c>
    </row>
    <row r="101" spans="1:5">
      <c r="A101" s="195" t="s">
        <v>54</v>
      </c>
      <c r="B101" s="195" t="s">
        <v>152</v>
      </c>
      <c r="C101" s="396">
        <v>158562</v>
      </c>
      <c r="D101" s="395">
        <v>-8.6</v>
      </c>
      <c r="E101" s="395">
        <v>-1.9</v>
      </c>
    </row>
    <row r="102" spans="1:5">
      <c r="A102" s="195" t="s">
        <v>560</v>
      </c>
      <c r="B102" s="195" t="s">
        <v>141</v>
      </c>
      <c r="C102" s="396">
        <v>159676</v>
      </c>
      <c r="D102" s="395">
        <v>-7.5</v>
      </c>
      <c r="E102" s="395">
        <v>-3.3</v>
      </c>
    </row>
    <row r="103" spans="1:5">
      <c r="A103" s="195" t="s">
        <v>54</v>
      </c>
      <c r="B103" s="195" t="s">
        <v>142</v>
      </c>
      <c r="C103" s="396">
        <v>161505</v>
      </c>
      <c r="D103" s="395">
        <v>-5.7</v>
      </c>
      <c r="E103" s="395">
        <v>-4.4000000000000004</v>
      </c>
    </row>
    <row r="104" spans="1:5">
      <c r="A104" s="195" t="s">
        <v>54</v>
      </c>
      <c r="B104" s="195" t="s">
        <v>143</v>
      </c>
      <c r="C104" s="396">
        <v>163406</v>
      </c>
      <c r="D104" s="395">
        <v>-4</v>
      </c>
      <c r="E104" s="395">
        <v>-5.2</v>
      </c>
    </row>
    <row r="105" spans="1:5">
      <c r="A105" s="195" t="s">
        <v>54</v>
      </c>
      <c r="B105" s="195" t="s">
        <v>144</v>
      </c>
      <c r="C105" s="396">
        <v>167804</v>
      </c>
      <c r="D105" s="395">
        <v>0.6</v>
      </c>
      <c r="E105" s="395">
        <v>-5.4</v>
      </c>
    </row>
    <row r="106" spans="1:5">
      <c r="A106" s="195" t="s">
        <v>54</v>
      </c>
      <c r="B106" s="195" t="s">
        <v>145</v>
      </c>
      <c r="C106" s="396">
        <v>172405</v>
      </c>
      <c r="D106" s="395">
        <v>6.7</v>
      </c>
      <c r="E106" s="395">
        <v>-4.7</v>
      </c>
    </row>
    <row r="107" spans="1:5">
      <c r="A107" s="195" t="s">
        <v>54</v>
      </c>
      <c r="B107" s="195" t="s">
        <v>146</v>
      </c>
      <c r="C107" s="396">
        <v>175142</v>
      </c>
      <c r="D107" s="395">
        <v>9.9</v>
      </c>
      <c r="E107" s="395">
        <v>-3.6</v>
      </c>
    </row>
    <row r="108" spans="1:5">
      <c r="A108" s="195" t="s">
        <v>54</v>
      </c>
      <c r="B108" s="195" t="s">
        <v>147</v>
      </c>
      <c r="C108" s="396">
        <v>176869</v>
      </c>
      <c r="D108" s="395">
        <v>11.1</v>
      </c>
      <c r="E108" s="395">
        <v>-2.2999999999999998</v>
      </c>
    </row>
    <row r="109" spans="1:5">
      <c r="A109" s="195" t="s">
        <v>54</v>
      </c>
      <c r="B109" s="195" t="s">
        <v>148</v>
      </c>
      <c r="C109" s="396">
        <v>178286</v>
      </c>
      <c r="D109" s="395">
        <v>12.6</v>
      </c>
      <c r="E109" s="395">
        <v>-0.8</v>
      </c>
    </row>
    <row r="110" spans="1:5">
      <c r="A110" s="195" t="s">
        <v>54</v>
      </c>
      <c r="B110" s="195" t="s">
        <v>149</v>
      </c>
      <c r="C110" s="396">
        <v>178498</v>
      </c>
      <c r="D110" s="395">
        <v>12.9</v>
      </c>
      <c r="E110" s="395">
        <v>0.9</v>
      </c>
    </row>
  </sheetData>
  <mergeCells count="1">
    <mergeCell ref="H1:I1"/>
  </mergeCells>
  <hyperlinks>
    <hyperlink ref="H1:I1" location="Index!A1" display="Regresar al Índice" xr:uid="{7FEC0CBE-913B-4523-865F-FB08C3A3CD32}"/>
  </hyperlinks>
  <pageMargins left="0.7" right="0.7" top="0.75" bottom="0.75" header="0.3" footer="0.3"/>
  <pageSetup paperSize="9" orientation="portrait" horizontalDpi="300" verticalDpi="300"/>
  <drawing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A7340-63BE-45F3-88C6-47755F82455A}">
  <sheetPr codeName="Hoja228"/>
  <dimension ref="A1:L110"/>
  <sheetViews>
    <sheetView workbookViewId="0"/>
  </sheetViews>
  <sheetFormatPr baseColWidth="10" defaultColWidth="9.140625" defaultRowHeight="14.25"/>
  <cols>
    <col min="1" max="16384" width="9.140625" style="195"/>
  </cols>
  <sheetData>
    <row r="1" spans="1:12">
      <c r="A1" s="20" t="s">
        <v>1688</v>
      </c>
      <c r="H1" s="545" t="s">
        <v>38</v>
      </c>
      <c r="I1" s="545"/>
    </row>
    <row r="2" spans="1:12">
      <c r="A2" s="195" t="s">
        <v>800</v>
      </c>
    </row>
    <row r="5" spans="1:12">
      <c r="A5" s="195" t="s">
        <v>325</v>
      </c>
      <c r="B5" s="195" t="s">
        <v>379</v>
      </c>
      <c r="C5" s="195" t="s">
        <v>820</v>
      </c>
      <c r="D5" s="195" t="s">
        <v>803</v>
      </c>
      <c r="G5" s="195" t="s">
        <v>1546</v>
      </c>
      <c r="H5" s="195" t="s">
        <v>1019</v>
      </c>
      <c r="I5" s="195" t="s">
        <v>1547</v>
      </c>
      <c r="J5" s="195" t="s">
        <v>821</v>
      </c>
      <c r="K5" s="195" t="s">
        <v>1544</v>
      </c>
      <c r="L5" s="195" t="s">
        <v>1017</v>
      </c>
    </row>
    <row r="6" spans="1:12">
      <c r="A6" s="195" t="s">
        <v>61</v>
      </c>
      <c r="B6" s="195" t="s">
        <v>141</v>
      </c>
      <c r="C6" s="396">
        <v>448</v>
      </c>
      <c r="D6" s="396">
        <v>427</v>
      </c>
      <c r="G6" s="396">
        <v>418</v>
      </c>
      <c r="H6" s="396">
        <v>419</v>
      </c>
      <c r="I6" s="396">
        <v>403</v>
      </c>
      <c r="J6" s="395">
        <v>3.7</v>
      </c>
      <c r="K6" s="396">
        <v>413</v>
      </c>
      <c r="L6" s="396">
        <v>412</v>
      </c>
    </row>
    <row r="7" spans="1:12">
      <c r="A7" s="195" t="s">
        <v>54</v>
      </c>
      <c r="B7" s="195" t="s">
        <v>142</v>
      </c>
      <c r="C7" s="396">
        <v>450</v>
      </c>
      <c r="D7" s="396">
        <v>429</v>
      </c>
    </row>
    <row r="8" spans="1:12">
      <c r="A8" s="195" t="s">
        <v>54</v>
      </c>
      <c r="B8" s="195" t="s">
        <v>143</v>
      </c>
      <c r="C8" s="396">
        <v>454</v>
      </c>
      <c r="D8" s="396">
        <v>432</v>
      </c>
    </row>
    <row r="9" spans="1:12">
      <c r="A9" s="195" t="s">
        <v>54</v>
      </c>
      <c r="B9" s="195" t="s">
        <v>144</v>
      </c>
      <c r="C9" s="396">
        <v>452</v>
      </c>
      <c r="D9" s="396">
        <v>434</v>
      </c>
    </row>
    <row r="10" spans="1:12">
      <c r="A10" s="195" t="s">
        <v>54</v>
      </c>
      <c r="B10" s="195" t="s">
        <v>145</v>
      </c>
      <c r="C10" s="396">
        <v>453</v>
      </c>
      <c r="D10" s="396">
        <v>437</v>
      </c>
    </row>
    <row r="11" spans="1:12">
      <c r="A11" s="195" t="s">
        <v>54</v>
      </c>
      <c r="B11" s="195" t="s">
        <v>146</v>
      </c>
      <c r="C11" s="396">
        <v>451</v>
      </c>
      <c r="D11" s="396">
        <v>439</v>
      </c>
    </row>
    <row r="12" spans="1:12">
      <c r="A12" s="195" t="s">
        <v>54</v>
      </c>
      <c r="B12" s="195" t="s">
        <v>147</v>
      </c>
      <c r="C12" s="396">
        <v>444</v>
      </c>
      <c r="D12" s="396">
        <v>440</v>
      </c>
    </row>
    <row r="13" spans="1:12">
      <c r="A13" s="195" t="s">
        <v>54</v>
      </c>
      <c r="B13" s="195" t="s">
        <v>148</v>
      </c>
      <c r="C13" s="396">
        <v>448</v>
      </c>
      <c r="D13" s="396">
        <v>442</v>
      </c>
    </row>
    <row r="14" spans="1:12">
      <c r="A14" s="195" t="s">
        <v>54</v>
      </c>
      <c r="B14" s="195" t="s">
        <v>149</v>
      </c>
      <c r="C14" s="396">
        <v>438</v>
      </c>
      <c r="D14" s="396">
        <v>442</v>
      </c>
    </row>
    <row r="15" spans="1:12">
      <c r="A15" s="195" t="s">
        <v>54</v>
      </c>
      <c r="B15" s="195" t="s">
        <v>150</v>
      </c>
      <c r="C15" s="396">
        <v>439</v>
      </c>
      <c r="D15" s="396">
        <v>444</v>
      </c>
    </row>
    <row r="16" spans="1:12">
      <c r="A16" s="195" t="s">
        <v>54</v>
      </c>
      <c r="B16" s="195" t="s">
        <v>151</v>
      </c>
      <c r="C16" s="396">
        <v>437</v>
      </c>
      <c r="D16" s="396">
        <v>445</v>
      </c>
    </row>
    <row r="17" spans="1:4">
      <c r="A17" s="195" t="s">
        <v>54</v>
      </c>
      <c r="B17" s="195" t="s">
        <v>152</v>
      </c>
      <c r="C17" s="396">
        <v>437</v>
      </c>
      <c r="D17" s="396">
        <v>446</v>
      </c>
    </row>
    <row r="18" spans="1:4">
      <c r="A18" s="195" t="s">
        <v>74</v>
      </c>
      <c r="B18" s="195" t="s">
        <v>141</v>
      </c>
      <c r="C18" s="396">
        <v>426</v>
      </c>
      <c r="D18" s="396">
        <v>444</v>
      </c>
    </row>
    <row r="19" spans="1:4">
      <c r="A19" s="195" t="s">
        <v>54</v>
      </c>
      <c r="B19" s="195" t="s">
        <v>142</v>
      </c>
      <c r="C19" s="396">
        <v>423</v>
      </c>
      <c r="D19" s="396">
        <v>442</v>
      </c>
    </row>
    <row r="20" spans="1:4">
      <c r="A20" s="195" t="s">
        <v>54</v>
      </c>
      <c r="B20" s="195" t="s">
        <v>143</v>
      </c>
      <c r="C20" s="396">
        <v>426</v>
      </c>
      <c r="D20" s="396">
        <v>440</v>
      </c>
    </row>
    <row r="21" spans="1:4">
      <c r="A21" s="195" t="s">
        <v>54</v>
      </c>
      <c r="B21" s="195" t="s">
        <v>144</v>
      </c>
      <c r="C21" s="396">
        <v>424</v>
      </c>
      <c r="D21" s="396">
        <v>437</v>
      </c>
    </row>
    <row r="22" spans="1:4">
      <c r="A22" s="195" t="s">
        <v>54</v>
      </c>
      <c r="B22" s="195" t="s">
        <v>145</v>
      </c>
      <c r="C22" s="396">
        <v>425</v>
      </c>
      <c r="D22" s="396">
        <v>435</v>
      </c>
    </row>
    <row r="23" spans="1:4">
      <c r="A23" s="195" t="s">
        <v>54</v>
      </c>
      <c r="B23" s="195" t="s">
        <v>146</v>
      </c>
      <c r="C23" s="396">
        <v>420</v>
      </c>
      <c r="D23" s="396">
        <v>432</v>
      </c>
    </row>
    <row r="24" spans="1:4">
      <c r="A24" s="195" t="s">
        <v>54</v>
      </c>
      <c r="B24" s="195" t="s">
        <v>147</v>
      </c>
      <c r="C24" s="396">
        <v>421</v>
      </c>
      <c r="D24" s="396">
        <v>430</v>
      </c>
    </row>
    <row r="25" spans="1:4">
      <c r="A25" s="195" t="s">
        <v>54</v>
      </c>
      <c r="B25" s="195" t="s">
        <v>148</v>
      </c>
      <c r="C25" s="396">
        <v>423</v>
      </c>
      <c r="D25" s="396">
        <v>428</v>
      </c>
    </row>
    <row r="26" spans="1:4">
      <c r="A26" s="195" t="s">
        <v>54</v>
      </c>
      <c r="B26" s="195" t="s">
        <v>149</v>
      </c>
      <c r="C26" s="396">
        <v>409</v>
      </c>
      <c r="D26" s="396">
        <v>426</v>
      </c>
    </row>
    <row r="27" spans="1:4">
      <c r="A27" s="195" t="s">
        <v>54</v>
      </c>
      <c r="B27" s="195" t="s">
        <v>150</v>
      </c>
      <c r="C27" s="396">
        <v>408</v>
      </c>
      <c r="D27" s="396">
        <v>423</v>
      </c>
    </row>
    <row r="28" spans="1:4">
      <c r="A28" s="195" t="s">
        <v>54</v>
      </c>
      <c r="B28" s="195" t="s">
        <v>151</v>
      </c>
      <c r="C28" s="396">
        <v>408</v>
      </c>
      <c r="D28" s="396">
        <v>421</v>
      </c>
    </row>
    <row r="29" spans="1:4">
      <c r="A29" s="195" t="s">
        <v>54</v>
      </c>
      <c r="B29" s="195" t="s">
        <v>152</v>
      </c>
      <c r="C29" s="396">
        <v>409</v>
      </c>
      <c r="D29" s="396">
        <v>418</v>
      </c>
    </row>
    <row r="30" spans="1:4">
      <c r="A30" s="195" t="s">
        <v>75</v>
      </c>
      <c r="B30" s="195" t="s">
        <v>141</v>
      </c>
      <c r="C30" s="396">
        <v>409</v>
      </c>
      <c r="D30" s="396">
        <v>417</v>
      </c>
    </row>
    <row r="31" spans="1:4">
      <c r="A31" s="195" t="s">
        <v>54</v>
      </c>
      <c r="B31" s="195" t="s">
        <v>142</v>
      </c>
      <c r="C31" s="396">
        <v>409</v>
      </c>
      <c r="D31" s="396">
        <v>416</v>
      </c>
    </row>
    <row r="32" spans="1:4">
      <c r="A32" s="195" t="s">
        <v>54</v>
      </c>
      <c r="B32" s="195" t="s">
        <v>143</v>
      </c>
      <c r="C32" s="396">
        <v>413</v>
      </c>
      <c r="D32" s="396">
        <v>415</v>
      </c>
    </row>
    <row r="33" spans="1:4">
      <c r="A33" s="195" t="s">
        <v>54</v>
      </c>
      <c r="B33" s="195" t="s">
        <v>144</v>
      </c>
      <c r="C33" s="396">
        <v>413</v>
      </c>
      <c r="D33" s="396">
        <v>414</v>
      </c>
    </row>
    <row r="34" spans="1:4">
      <c r="A34" s="195" t="s">
        <v>54</v>
      </c>
      <c r="B34" s="195" t="s">
        <v>145</v>
      </c>
      <c r="C34" s="396">
        <v>414</v>
      </c>
      <c r="D34" s="396">
        <v>413</v>
      </c>
    </row>
    <row r="35" spans="1:4">
      <c r="A35" s="195" t="s">
        <v>54</v>
      </c>
      <c r="B35" s="195" t="s">
        <v>146</v>
      </c>
      <c r="C35" s="396">
        <v>417</v>
      </c>
      <c r="D35" s="396">
        <v>413</v>
      </c>
    </row>
    <row r="36" spans="1:4">
      <c r="A36" s="195" t="s">
        <v>54</v>
      </c>
      <c r="B36" s="195" t="s">
        <v>147</v>
      </c>
      <c r="C36" s="396">
        <v>412</v>
      </c>
      <c r="D36" s="396">
        <v>412</v>
      </c>
    </row>
    <row r="37" spans="1:4">
      <c r="A37" s="195" t="s">
        <v>54</v>
      </c>
      <c r="B37" s="195" t="s">
        <v>148</v>
      </c>
      <c r="C37" s="396">
        <v>410</v>
      </c>
      <c r="D37" s="396">
        <v>411</v>
      </c>
    </row>
    <row r="38" spans="1:4">
      <c r="A38" s="195" t="s">
        <v>54</v>
      </c>
      <c r="B38" s="195" t="s">
        <v>149</v>
      </c>
      <c r="C38" s="396">
        <v>411</v>
      </c>
      <c r="D38" s="396">
        <v>411</v>
      </c>
    </row>
    <row r="39" spans="1:4">
      <c r="A39" s="195" t="s">
        <v>54</v>
      </c>
      <c r="B39" s="195" t="s">
        <v>150</v>
      </c>
      <c r="C39" s="396">
        <v>406</v>
      </c>
      <c r="D39" s="396">
        <v>411</v>
      </c>
    </row>
    <row r="40" spans="1:4">
      <c r="A40" s="195" t="s">
        <v>54</v>
      </c>
      <c r="B40" s="195" t="s">
        <v>151</v>
      </c>
      <c r="C40" s="396">
        <v>404</v>
      </c>
      <c r="D40" s="396">
        <v>411</v>
      </c>
    </row>
    <row r="41" spans="1:4">
      <c r="A41" s="195" t="s">
        <v>54</v>
      </c>
      <c r="B41" s="195" t="s">
        <v>152</v>
      </c>
      <c r="C41" s="396">
        <v>399</v>
      </c>
      <c r="D41" s="396">
        <v>410</v>
      </c>
    </row>
    <row r="42" spans="1:4">
      <c r="A42" s="195" t="s">
        <v>76</v>
      </c>
      <c r="B42" s="195" t="s">
        <v>141</v>
      </c>
      <c r="C42" s="396">
        <v>396</v>
      </c>
      <c r="D42" s="396">
        <v>409</v>
      </c>
    </row>
    <row r="43" spans="1:4">
      <c r="A43" s="195" t="s">
        <v>54</v>
      </c>
      <c r="B43" s="195" t="s">
        <v>142</v>
      </c>
      <c r="C43" s="396">
        <v>397</v>
      </c>
      <c r="D43" s="396">
        <v>408</v>
      </c>
    </row>
    <row r="44" spans="1:4">
      <c r="A44" s="195" t="s">
        <v>54</v>
      </c>
      <c r="B44" s="195" t="s">
        <v>143</v>
      </c>
      <c r="C44" s="396">
        <v>402</v>
      </c>
      <c r="D44" s="396">
        <v>407</v>
      </c>
    </row>
    <row r="45" spans="1:4">
      <c r="A45" s="195" t="s">
        <v>54</v>
      </c>
      <c r="B45" s="195" t="s">
        <v>144</v>
      </c>
      <c r="C45" s="396">
        <v>401</v>
      </c>
      <c r="D45" s="396">
        <v>406</v>
      </c>
    </row>
    <row r="46" spans="1:4">
      <c r="A46" s="195" t="s">
        <v>54</v>
      </c>
      <c r="B46" s="195" t="s">
        <v>145</v>
      </c>
      <c r="C46" s="396">
        <v>402</v>
      </c>
      <c r="D46" s="396">
        <v>405</v>
      </c>
    </row>
    <row r="47" spans="1:4">
      <c r="A47" s="195" t="s">
        <v>54</v>
      </c>
      <c r="B47" s="195" t="s">
        <v>146</v>
      </c>
      <c r="C47" s="396">
        <v>401</v>
      </c>
      <c r="D47" s="396">
        <v>403</v>
      </c>
    </row>
    <row r="48" spans="1:4">
      <c r="A48" s="195" t="s">
        <v>54</v>
      </c>
      <c r="B48" s="195" t="s">
        <v>147</v>
      </c>
      <c r="C48" s="396">
        <v>406</v>
      </c>
      <c r="D48" s="396">
        <v>403</v>
      </c>
    </row>
    <row r="49" spans="1:4">
      <c r="A49" s="195" t="s">
        <v>54</v>
      </c>
      <c r="B49" s="195" t="s">
        <v>148</v>
      </c>
      <c r="C49" s="396">
        <v>404</v>
      </c>
      <c r="D49" s="396">
        <v>402</v>
      </c>
    </row>
    <row r="50" spans="1:4">
      <c r="A50" s="195" t="s">
        <v>54</v>
      </c>
      <c r="B50" s="195" t="s">
        <v>149</v>
      </c>
      <c r="C50" s="396">
        <v>393</v>
      </c>
      <c r="D50" s="396">
        <v>401</v>
      </c>
    </row>
    <row r="51" spans="1:4">
      <c r="A51" s="195" t="s">
        <v>54</v>
      </c>
      <c r="B51" s="195" t="s">
        <v>150</v>
      </c>
      <c r="C51" s="396">
        <v>394</v>
      </c>
      <c r="D51" s="396">
        <v>400</v>
      </c>
    </row>
    <row r="52" spans="1:4">
      <c r="A52" s="195" t="s">
        <v>54</v>
      </c>
      <c r="B52" s="195" t="s">
        <v>151</v>
      </c>
      <c r="C52" s="396">
        <v>395</v>
      </c>
      <c r="D52" s="396">
        <v>399</v>
      </c>
    </row>
    <row r="53" spans="1:4">
      <c r="A53" s="195" t="s">
        <v>54</v>
      </c>
      <c r="B53" s="195" t="s">
        <v>152</v>
      </c>
      <c r="C53" s="396">
        <v>394</v>
      </c>
      <c r="D53" s="396">
        <v>399</v>
      </c>
    </row>
    <row r="54" spans="1:4">
      <c r="A54" s="195" t="s">
        <v>77</v>
      </c>
      <c r="B54" s="195" t="s">
        <v>141</v>
      </c>
      <c r="C54" s="396">
        <v>395</v>
      </c>
      <c r="D54" s="396">
        <v>399</v>
      </c>
    </row>
    <row r="55" spans="1:4">
      <c r="A55" s="195" t="s">
        <v>54</v>
      </c>
      <c r="B55" s="195" t="s">
        <v>142</v>
      </c>
      <c r="C55" s="396">
        <v>393</v>
      </c>
      <c r="D55" s="396">
        <v>398</v>
      </c>
    </row>
    <row r="56" spans="1:4">
      <c r="A56" s="195" t="s">
        <v>54</v>
      </c>
      <c r="B56" s="195" t="s">
        <v>143</v>
      </c>
      <c r="C56" s="396">
        <v>394</v>
      </c>
      <c r="D56" s="396">
        <v>398</v>
      </c>
    </row>
    <row r="57" spans="1:4">
      <c r="A57" s="195" t="s">
        <v>54</v>
      </c>
      <c r="B57" s="195" t="s">
        <v>144</v>
      </c>
      <c r="C57" s="396">
        <v>390</v>
      </c>
      <c r="D57" s="396">
        <v>397</v>
      </c>
    </row>
    <row r="58" spans="1:4">
      <c r="A58" s="195" t="s">
        <v>54</v>
      </c>
      <c r="B58" s="195" t="s">
        <v>145</v>
      </c>
      <c r="C58" s="396">
        <v>391</v>
      </c>
      <c r="D58" s="396">
        <v>396</v>
      </c>
    </row>
    <row r="59" spans="1:4">
      <c r="A59" s="195" t="s">
        <v>54</v>
      </c>
      <c r="B59" s="195" t="s">
        <v>146</v>
      </c>
      <c r="C59" s="396">
        <v>393</v>
      </c>
      <c r="D59" s="396">
        <v>395</v>
      </c>
    </row>
    <row r="60" spans="1:4">
      <c r="A60" s="195" t="s">
        <v>54</v>
      </c>
      <c r="B60" s="195" t="s">
        <v>147</v>
      </c>
      <c r="C60" s="396">
        <v>394</v>
      </c>
      <c r="D60" s="396">
        <v>394</v>
      </c>
    </row>
    <row r="61" spans="1:4">
      <c r="A61" s="195" t="s">
        <v>54</v>
      </c>
      <c r="B61" s="195" t="s">
        <v>148</v>
      </c>
      <c r="C61" s="396">
        <v>396</v>
      </c>
      <c r="D61" s="396">
        <v>394</v>
      </c>
    </row>
    <row r="62" spans="1:4">
      <c r="A62" s="195" t="s">
        <v>54</v>
      </c>
      <c r="B62" s="195" t="s">
        <v>149</v>
      </c>
      <c r="C62" s="396">
        <v>388</v>
      </c>
      <c r="D62" s="396">
        <v>393</v>
      </c>
    </row>
    <row r="63" spans="1:4">
      <c r="A63" s="195" t="s">
        <v>54</v>
      </c>
      <c r="B63" s="195" t="s">
        <v>150</v>
      </c>
      <c r="C63" s="396">
        <v>389</v>
      </c>
      <c r="D63" s="396">
        <v>393</v>
      </c>
    </row>
    <row r="64" spans="1:4">
      <c r="A64" s="195" t="s">
        <v>54</v>
      </c>
      <c r="B64" s="195" t="s">
        <v>151</v>
      </c>
      <c r="C64" s="396">
        <v>387</v>
      </c>
      <c r="D64" s="396">
        <v>392</v>
      </c>
    </row>
    <row r="65" spans="1:4">
      <c r="A65" s="195" t="s">
        <v>54</v>
      </c>
      <c r="B65" s="195" t="s">
        <v>152</v>
      </c>
      <c r="C65" s="396">
        <v>390</v>
      </c>
      <c r="D65" s="396">
        <v>392</v>
      </c>
    </row>
    <row r="66" spans="1:4">
      <c r="A66" s="195" t="s">
        <v>78</v>
      </c>
      <c r="B66" s="195" t="s">
        <v>141</v>
      </c>
      <c r="C66" s="396">
        <v>389</v>
      </c>
      <c r="D66" s="396">
        <v>391</v>
      </c>
    </row>
    <row r="67" spans="1:4">
      <c r="A67" s="195" t="s">
        <v>54</v>
      </c>
      <c r="B67" s="195" t="s">
        <v>142</v>
      </c>
      <c r="C67" s="396">
        <v>387</v>
      </c>
      <c r="D67" s="396">
        <v>391</v>
      </c>
    </row>
    <row r="68" spans="1:4">
      <c r="A68" s="195" t="s">
        <v>54</v>
      </c>
      <c r="B68" s="195" t="s">
        <v>143</v>
      </c>
      <c r="C68" s="396">
        <v>386</v>
      </c>
      <c r="D68" s="396">
        <v>390</v>
      </c>
    </row>
    <row r="69" spans="1:4">
      <c r="A69" s="195" t="s">
        <v>54</v>
      </c>
      <c r="B69" s="195" t="s">
        <v>144</v>
      </c>
      <c r="C69" s="396">
        <v>386</v>
      </c>
      <c r="D69" s="396">
        <v>390</v>
      </c>
    </row>
    <row r="70" spans="1:4">
      <c r="A70" s="195" t="s">
        <v>54</v>
      </c>
      <c r="B70" s="195" t="s">
        <v>145</v>
      </c>
      <c r="C70" s="396">
        <v>388</v>
      </c>
      <c r="D70" s="396">
        <v>389</v>
      </c>
    </row>
    <row r="71" spans="1:4">
      <c r="A71" s="195" t="s">
        <v>54</v>
      </c>
      <c r="B71" s="195" t="s">
        <v>146</v>
      </c>
      <c r="C71" s="396">
        <v>389</v>
      </c>
      <c r="D71" s="396">
        <v>389</v>
      </c>
    </row>
    <row r="72" spans="1:4">
      <c r="A72" s="195" t="s">
        <v>54</v>
      </c>
      <c r="B72" s="195" t="s">
        <v>147</v>
      </c>
      <c r="C72" s="396">
        <v>389</v>
      </c>
      <c r="D72" s="396">
        <v>389</v>
      </c>
    </row>
    <row r="73" spans="1:4">
      <c r="A73" s="195" t="s">
        <v>54</v>
      </c>
      <c r="B73" s="195" t="s">
        <v>148</v>
      </c>
      <c r="C73" s="396">
        <v>388</v>
      </c>
      <c r="D73" s="396">
        <v>388</v>
      </c>
    </row>
    <row r="74" spans="1:4">
      <c r="A74" s="195" t="s">
        <v>54</v>
      </c>
      <c r="B74" s="195" t="s">
        <v>149</v>
      </c>
      <c r="C74" s="396">
        <v>381</v>
      </c>
      <c r="D74" s="396">
        <v>387</v>
      </c>
    </row>
    <row r="75" spans="1:4">
      <c r="A75" s="195" t="s">
        <v>54</v>
      </c>
      <c r="B75" s="195" t="s">
        <v>150</v>
      </c>
      <c r="C75" s="396">
        <v>385</v>
      </c>
      <c r="D75" s="396">
        <v>387</v>
      </c>
    </row>
    <row r="76" spans="1:4">
      <c r="A76" s="195" t="s">
        <v>54</v>
      </c>
      <c r="B76" s="195" t="s">
        <v>151</v>
      </c>
      <c r="C76" s="396">
        <v>387</v>
      </c>
      <c r="D76" s="396">
        <v>387</v>
      </c>
    </row>
    <row r="77" spans="1:4">
      <c r="A77" s="195" t="s">
        <v>54</v>
      </c>
      <c r="B77" s="195" t="s">
        <v>152</v>
      </c>
      <c r="C77" s="396">
        <v>386</v>
      </c>
      <c r="D77" s="396">
        <v>387</v>
      </c>
    </row>
    <row r="78" spans="1:4">
      <c r="A78" s="195" t="s">
        <v>79</v>
      </c>
      <c r="B78" s="195" t="s">
        <v>141</v>
      </c>
      <c r="C78" s="396">
        <v>388</v>
      </c>
      <c r="D78" s="396">
        <v>387</v>
      </c>
    </row>
    <row r="79" spans="1:4">
      <c r="A79" s="195" t="s">
        <v>54</v>
      </c>
      <c r="B79" s="195" t="s">
        <v>142</v>
      </c>
      <c r="C79" s="396">
        <v>387</v>
      </c>
      <c r="D79" s="396">
        <v>387</v>
      </c>
    </row>
    <row r="80" spans="1:4">
      <c r="A80" s="195" t="s">
        <v>54</v>
      </c>
      <c r="B80" s="195" t="s">
        <v>143</v>
      </c>
      <c r="C80" s="396">
        <v>390</v>
      </c>
      <c r="D80" s="396">
        <v>387</v>
      </c>
    </row>
    <row r="81" spans="1:4">
      <c r="A81" s="195" t="s">
        <v>54</v>
      </c>
      <c r="B81" s="195" t="s">
        <v>144</v>
      </c>
      <c r="C81" s="396">
        <v>392</v>
      </c>
      <c r="D81" s="396">
        <v>388</v>
      </c>
    </row>
    <row r="82" spans="1:4">
      <c r="A82" s="195" t="s">
        <v>54</v>
      </c>
      <c r="B82" s="195" t="s">
        <v>145</v>
      </c>
      <c r="C82" s="396">
        <v>399</v>
      </c>
      <c r="D82" s="396">
        <v>388</v>
      </c>
    </row>
    <row r="83" spans="1:4">
      <c r="A83" s="195" t="s">
        <v>54</v>
      </c>
      <c r="B83" s="195" t="s">
        <v>146</v>
      </c>
      <c r="C83" s="396">
        <v>401</v>
      </c>
      <c r="D83" s="396">
        <v>389</v>
      </c>
    </row>
    <row r="84" spans="1:4">
      <c r="A84" s="195" t="s">
        <v>54</v>
      </c>
      <c r="B84" s="195" t="s">
        <v>147</v>
      </c>
      <c r="C84" s="396">
        <v>402</v>
      </c>
      <c r="D84" s="396">
        <v>390</v>
      </c>
    </row>
    <row r="85" spans="1:4">
      <c r="A85" s="195" t="s">
        <v>54</v>
      </c>
      <c r="B85" s="195" t="s">
        <v>148</v>
      </c>
      <c r="C85" s="396">
        <v>397</v>
      </c>
      <c r="D85" s="396">
        <v>391</v>
      </c>
    </row>
    <row r="86" spans="1:4">
      <c r="A86" s="195" t="s">
        <v>54</v>
      </c>
      <c r="B86" s="195" t="s">
        <v>149</v>
      </c>
      <c r="C86" s="396">
        <v>391</v>
      </c>
      <c r="D86" s="396">
        <v>392</v>
      </c>
    </row>
    <row r="87" spans="1:4">
      <c r="A87" s="195" t="s">
        <v>54</v>
      </c>
      <c r="B87" s="195" t="s">
        <v>150</v>
      </c>
      <c r="C87" s="396">
        <v>389</v>
      </c>
      <c r="D87" s="396">
        <v>392</v>
      </c>
    </row>
    <row r="88" spans="1:4">
      <c r="A88" s="195" t="s">
        <v>54</v>
      </c>
      <c r="B88" s="195" t="s">
        <v>151</v>
      </c>
      <c r="C88" s="396">
        <v>388</v>
      </c>
      <c r="D88" s="396">
        <v>392</v>
      </c>
    </row>
    <row r="89" spans="1:4">
      <c r="A89" s="195" t="s">
        <v>54</v>
      </c>
      <c r="B89" s="195" t="s">
        <v>152</v>
      </c>
      <c r="C89" s="396">
        <v>392</v>
      </c>
      <c r="D89" s="396">
        <v>393</v>
      </c>
    </row>
    <row r="90" spans="1:4">
      <c r="A90" s="195" t="s">
        <v>80</v>
      </c>
      <c r="B90" s="195" t="s">
        <v>141</v>
      </c>
      <c r="C90" s="396">
        <v>394</v>
      </c>
      <c r="D90" s="396">
        <v>394</v>
      </c>
    </row>
    <row r="91" spans="1:4">
      <c r="A91" s="195" t="s">
        <v>54</v>
      </c>
      <c r="B91" s="195" t="s">
        <v>142</v>
      </c>
      <c r="C91" s="396">
        <v>395</v>
      </c>
      <c r="D91" s="396">
        <v>394</v>
      </c>
    </row>
    <row r="92" spans="1:4">
      <c r="A92" s="195" t="s">
        <v>54</v>
      </c>
      <c r="B92" s="195" t="s">
        <v>143</v>
      </c>
      <c r="C92" s="396">
        <v>396</v>
      </c>
      <c r="D92" s="396">
        <v>395</v>
      </c>
    </row>
    <row r="93" spans="1:4">
      <c r="A93" s="195" t="s">
        <v>54</v>
      </c>
      <c r="B93" s="195" t="s">
        <v>144</v>
      </c>
      <c r="C93" s="396">
        <v>395</v>
      </c>
      <c r="D93" s="396">
        <v>395</v>
      </c>
    </row>
    <row r="94" spans="1:4">
      <c r="A94" s="195" t="s">
        <v>54</v>
      </c>
      <c r="B94" s="195" t="s">
        <v>145</v>
      </c>
      <c r="C94" s="396">
        <v>396</v>
      </c>
      <c r="D94" s="396">
        <v>395</v>
      </c>
    </row>
    <row r="95" spans="1:4">
      <c r="A95" s="195" t="s">
        <v>54</v>
      </c>
      <c r="B95" s="195" t="s">
        <v>146</v>
      </c>
      <c r="C95" s="396">
        <v>403</v>
      </c>
      <c r="D95" s="396">
        <v>395</v>
      </c>
    </row>
    <row r="96" spans="1:4">
      <c r="A96" s="195" t="s">
        <v>54</v>
      </c>
      <c r="B96" s="195" t="s">
        <v>147</v>
      </c>
      <c r="C96" s="396">
        <v>407</v>
      </c>
      <c r="D96" s="396">
        <v>395</v>
      </c>
    </row>
    <row r="97" spans="1:4">
      <c r="A97" s="195" t="s">
        <v>54</v>
      </c>
      <c r="B97" s="195" t="s">
        <v>148</v>
      </c>
      <c r="C97" s="396">
        <v>409</v>
      </c>
      <c r="D97" s="396">
        <v>396</v>
      </c>
    </row>
    <row r="98" spans="1:4">
      <c r="A98" s="195" t="s">
        <v>54</v>
      </c>
      <c r="B98" s="195" t="s">
        <v>149</v>
      </c>
      <c r="C98" s="396">
        <v>403</v>
      </c>
      <c r="D98" s="396">
        <v>397</v>
      </c>
    </row>
    <row r="99" spans="1:4">
      <c r="A99" s="195" t="s">
        <v>54</v>
      </c>
      <c r="B99" s="195" t="s">
        <v>150</v>
      </c>
      <c r="C99" s="396">
        <v>402</v>
      </c>
      <c r="D99" s="396">
        <v>398</v>
      </c>
    </row>
    <row r="100" spans="1:4">
      <c r="A100" s="195" t="s">
        <v>54</v>
      </c>
      <c r="B100" s="195" t="s">
        <v>151</v>
      </c>
      <c r="C100" s="396">
        <v>404</v>
      </c>
      <c r="D100" s="396">
        <v>400</v>
      </c>
    </row>
    <row r="101" spans="1:4">
      <c r="A101" s="195" t="s">
        <v>54</v>
      </c>
      <c r="B101" s="195" t="s">
        <v>152</v>
      </c>
      <c r="C101" s="396">
        <v>405</v>
      </c>
      <c r="D101" s="396">
        <v>401</v>
      </c>
    </row>
    <row r="102" spans="1:4">
      <c r="A102" s="195" t="s">
        <v>560</v>
      </c>
      <c r="B102" s="195" t="s">
        <v>141</v>
      </c>
      <c r="C102" s="396">
        <v>405</v>
      </c>
      <c r="D102" s="396">
        <v>402</v>
      </c>
    </row>
    <row r="103" spans="1:4">
      <c r="A103" s="195" t="s">
        <v>54</v>
      </c>
      <c r="B103" s="195" t="s">
        <v>142</v>
      </c>
      <c r="C103" s="396">
        <v>412</v>
      </c>
      <c r="D103" s="396">
        <v>403</v>
      </c>
    </row>
    <row r="104" spans="1:4">
      <c r="A104" s="195" t="s">
        <v>54</v>
      </c>
      <c r="B104" s="195" t="s">
        <v>143</v>
      </c>
      <c r="C104" s="396">
        <v>415</v>
      </c>
      <c r="D104" s="396">
        <v>405</v>
      </c>
    </row>
    <row r="105" spans="1:4">
      <c r="A105" s="195" t="s">
        <v>54</v>
      </c>
      <c r="B105" s="195" t="s">
        <v>144</v>
      </c>
      <c r="C105" s="396">
        <v>418</v>
      </c>
      <c r="D105" s="396">
        <v>407</v>
      </c>
    </row>
    <row r="106" spans="1:4">
      <c r="A106" s="195" t="s">
        <v>54</v>
      </c>
      <c r="B106" s="195" t="s">
        <v>145</v>
      </c>
      <c r="C106" s="396">
        <v>420</v>
      </c>
      <c r="D106" s="396">
        <v>409</v>
      </c>
    </row>
    <row r="107" spans="1:4">
      <c r="A107" s="195" t="s">
        <v>54</v>
      </c>
      <c r="B107" s="195" t="s">
        <v>146</v>
      </c>
      <c r="C107" s="396">
        <v>421</v>
      </c>
      <c r="D107" s="396">
        <v>410</v>
      </c>
    </row>
    <row r="108" spans="1:4">
      <c r="A108" s="195" t="s">
        <v>54</v>
      </c>
      <c r="B108" s="195" t="s">
        <v>147</v>
      </c>
      <c r="C108" s="396">
        <v>420</v>
      </c>
      <c r="D108" s="396">
        <v>411</v>
      </c>
    </row>
    <row r="109" spans="1:4">
      <c r="A109" s="195" t="s">
        <v>54</v>
      </c>
      <c r="B109" s="195" t="s">
        <v>148</v>
      </c>
      <c r="C109" s="396">
        <v>419</v>
      </c>
      <c r="D109" s="396">
        <v>412</v>
      </c>
    </row>
    <row r="110" spans="1:4">
      <c r="A110" s="195" t="s">
        <v>54</v>
      </c>
      <c r="B110" s="195" t="s">
        <v>149</v>
      </c>
      <c r="C110" s="396">
        <v>418</v>
      </c>
      <c r="D110" s="396">
        <v>413</v>
      </c>
    </row>
  </sheetData>
  <mergeCells count="1">
    <mergeCell ref="H1:I1"/>
  </mergeCells>
  <hyperlinks>
    <hyperlink ref="H1:I1" location="Index!A1" display="Regresar al Índice" xr:uid="{D81784C5-59CA-4E53-89DF-20CD200EA5B0}"/>
  </hyperlinks>
  <pageMargins left="0.7" right="0.7" top="0.75" bottom="0.75" header="0.3" footer="0.3"/>
  <pageSetup paperSize="9" orientation="portrait" horizontalDpi="300" verticalDpi="300"/>
  <drawing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D7A90-D874-41F1-B4FB-63376EA91D50}">
  <sheetPr codeName="Hoja229"/>
  <dimension ref="A1:I24"/>
  <sheetViews>
    <sheetView workbookViewId="0"/>
  </sheetViews>
  <sheetFormatPr baseColWidth="10" defaultColWidth="9.140625" defaultRowHeight="14.25"/>
  <cols>
    <col min="1" max="16384" width="9.140625" style="195"/>
  </cols>
  <sheetData>
    <row r="1" spans="1:9">
      <c r="A1" s="20" t="s">
        <v>1689</v>
      </c>
      <c r="H1" s="545" t="s">
        <v>38</v>
      </c>
      <c r="I1" s="545"/>
    </row>
    <row r="2" spans="1:9">
      <c r="A2" s="195" t="s">
        <v>800</v>
      </c>
    </row>
    <row r="5" spans="1:9">
      <c r="A5" s="195" t="s">
        <v>2</v>
      </c>
      <c r="B5" s="195" t="s">
        <v>805</v>
      </c>
    </row>
    <row r="6" spans="1:9">
      <c r="A6" s="195" t="s">
        <v>17</v>
      </c>
      <c r="B6" s="395">
        <v>0.4</v>
      </c>
    </row>
    <row r="7" spans="1:9">
      <c r="A7" s="195" t="s">
        <v>26</v>
      </c>
      <c r="B7" s="395">
        <v>0.8</v>
      </c>
    </row>
    <row r="8" spans="1:9">
      <c r="A8" s="195" t="s">
        <v>32</v>
      </c>
      <c r="B8" s="395">
        <v>0.8</v>
      </c>
    </row>
    <row r="9" spans="1:9">
      <c r="A9" s="195" t="s">
        <v>31</v>
      </c>
      <c r="B9" s="395">
        <v>0.9</v>
      </c>
    </row>
    <row r="10" spans="1:9">
      <c r="A10" s="195" t="s">
        <v>12</v>
      </c>
      <c r="B10" s="395">
        <v>1.2</v>
      </c>
    </row>
    <row r="11" spans="1:9">
      <c r="A11" s="195" t="s">
        <v>3</v>
      </c>
      <c r="B11" s="395">
        <v>1.4</v>
      </c>
    </row>
    <row r="12" spans="1:9">
      <c r="A12" s="195" t="s">
        <v>9</v>
      </c>
      <c r="B12" s="395">
        <v>2.1</v>
      </c>
    </row>
    <row r="13" spans="1:9">
      <c r="A13" s="195" t="s">
        <v>22</v>
      </c>
      <c r="B13" s="395">
        <v>2.7</v>
      </c>
    </row>
    <row r="14" spans="1:9">
      <c r="A14" s="195" t="s">
        <v>25</v>
      </c>
      <c r="B14" s="395">
        <v>2.7</v>
      </c>
    </row>
    <row r="15" spans="1:9">
      <c r="A15" s="195" t="s">
        <v>23</v>
      </c>
      <c r="B15" s="395">
        <v>3.8</v>
      </c>
    </row>
    <row r="16" spans="1:9">
      <c r="A16" s="195" t="s">
        <v>13</v>
      </c>
      <c r="B16" s="395">
        <v>4.3</v>
      </c>
    </row>
    <row r="17" spans="1:2">
      <c r="A17" s="195" t="s">
        <v>27</v>
      </c>
      <c r="B17" s="395">
        <v>5.6</v>
      </c>
    </row>
    <row r="18" spans="1:2">
      <c r="A18" s="195" t="s">
        <v>14</v>
      </c>
      <c r="B18" s="395">
        <v>6.2</v>
      </c>
    </row>
    <row r="19" spans="1:2">
      <c r="A19" s="195" t="s">
        <v>0</v>
      </c>
      <c r="B19" s="395">
        <v>6.5</v>
      </c>
    </row>
    <row r="20" spans="1:2">
      <c r="A20" s="195" t="s">
        <v>29</v>
      </c>
      <c r="B20" s="395">
        <v>6.5</v>
      </c>
    </row>
    <row r="21" spans="1:2">
      <c r="A21" s="195" t="s">
        <v>10</v>
      </c>
      <c r="B21" s="395">
        <v>6.9</v>
      </c>
    </row>
    <row r="22" spans="1:2">
      <c r="A22" s="195" t="s">
        <v>8</v>
      </c>
      <c r="B22" s="395">
        <v>9.1</v>
      </c>
    </row>
    <row r="23" spans="1:2">
      <c r="A23" s="195" t="s">
        <v>20</v>
      </c>
      <c r="B23" s="395">
        <v>12.5</v>
      </c>
    </row>
    <row r="24" spans="1:2">
      <c r="A24" s="195" t="s">
        <v>4</v>
      </c>
      <c r="B24" s="395">
        <v>17.7</v>
      </c>
    </row>
  </sheetData>
  <mergeCells count="1">
    <mergeCell ref="H1:I1"/>
  </mergeCells>
  <hyperlinks>
    <hyperlink ref="H1:I1" location="Index!A1" display="Regresar al Índice" xr:uid="{9B8A837A-CAA5-4A5C-959C-B428CE66852C}"/>
  </hyperlinks>
  <pageMargins left="0.7" right="0.7" top="0.75" bottom="0.75" header="0.3" footer="0.3"/>
  <pageSetup paperSize="9" orientation="portrait" horizontalDpi="300" verticalDpi="300"/>
  <drawing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645B0-12B3-47DC-B260-4F6EB97EE0A0}">
  <sheetPr codeName="Hoja230"/>
  <dimension ref="A1:M110"/>
  <sheetViews>
    <sheetView workbookViewId="0"/>
  </sheetViews>
  <sheetFormatPr baseColWidth="10" defaultColWidth="9.140625" defaultRowHeight="14.25"/>
  <cols>
    <col min="1" max="16384" width="9.140625" style="195"/>
  </cols>
  <sheetData>
    <row r="1" spans="1:13">
      <c r="A1" s="20" t="s">
        <v>1690</v>
      </c>
      <c r="H1" s="545" t="s">
        <v>38</v>
      </c>
      <c r="I1" s="545"/>
    </row>
    <row r="2" spans="1:13">
      <c r="A2" s="195" t="s">
        <v>800</v>
      </c>
    </row>
    <row r="5" spans="1:13">
      <c r="A5" s="195" t="s">
        <v>325</v>
      </c>
      <c r="B5" s="195" t="s">
        <v>379</v>
      </c>
      <c r="C5" s="195" t="s">
        <v>822</v>
      </c>
      <c r="D5" s="195" t="s">
        <v>803</v>
      </c>
      <c r="G5" s="195" t="s">
        <v>149</v>
      </c>
      <c r="H5" s="195" t="s">
        <v>148</v>
      </c>
      <c r="I5" s="195" t="s">
        <v>704</v>
      </c>
      <c r="J5" s="195" t="s">
        <v>1543</v>
      </c>
      <c r="K5" s="195" t="s">
        <v>1016</v>
      </c>
      <c r="L5" s="195" t="s">
        <v>1544</v>
      </c>
      <c r="M5" s="195" t="s">
        <v>1017</v>
      </c>
    </row>
    <row r="6" spans="1:13">
      <c r="A6" s="195" t="s">
        <v>61</v>
      </c>
      <c r="B6" s="195" t="s">
        <v>141</v>
      </c>
      <c r="C6" s="396">
        <v>132542</v>
      </c>
      <c r="D6" s="396">
        <v>125560</v>
      </c>
      <c r="G6" s="396">
        <v>192303</v>
      </c>
      <c r="H6" s="396">
        <v>196347</v>
      </c>
      <c r="I6" s="396">
        <v>195648</v>
      </c>
      <c r="J6" s="395">
        <v>-1.7</v>
      </c>
      <c r="K6" s="395">
        <v>1.8</v>
      </c>
      <c r="L6" s="396">
        <v>201558</v>
      </c>
      <c r="M6" s="396">
        <v>201837</v>
      </c>
    </row>
    <row r="7" spans="1:13">
      <c r="A7" s="195" t="s">
        <v>54</v>
      </c>
      <c r="B7" s="195" t="s">
        <v>142</v>
      </c>
      <c r="C7" s="396">
        <v>132003</v>
      </c>
      <c r="D7" s="396">
        <v>126180</v>
      </c>
    </row>
    <row r="8" spans="1:13">
      <c r="A8" s="195" t="s">
        <v>54</v>
      </c>
      <c r="B8" s="195" t="s">
        <v>143</v>
      </c>
      <c r="C8" s="396">
        <v>134911</v>
      </c>
      <c r="D8" s="396">
        <v>126844</v>
      </c>
    </row>
    <row r="9" spans="1:13">
      <c r="A9" s="195" t="s">
        <v>54</v>
      </c>
      <c r="B9" s="195" t="s">
        <v>144</v>
      </c>
      <c r="C9" s="396">
        <v>135436</v>
      </c>
      <c r="D9" s="396">
        <v>127707</v>
      </c>
    </row>
    <row r="10" spans="1:13">
      <c r="A10" s="195" t="s">
        <v>54</v>
      </c>
      <c r="B10" s="195" t="s">
        <v>145</v>
      </c>
      <c r="C10" s="396">
        <v>137183</v>
      </c>
      <c r="D10" s="396">
        <v>128808</v>
      </c>
    </row>
    <row r="11" spans="1:13">
      <c r="A11" s="195" t="s">
        <v>54</v>
      </c>
      <c r="B11" s="195" t="s">
        <v>146</v>
      </c>
      <c r="C11" s="396">
        <v>137311</v>
      </c>
      <c r="D11" s="396">
        <v>129765</v>
      </c>
    </row>
    <row r="12" spans="1:13">
      <c r="A12" s="195" t="s">
        <v>54</v>
      </c>
      <c r="B12" s="195" t="s">
        <v>147</v>
      </c>
      <c r="C12" s="396">
        <v>135598</v>
      </c>
      <c r="D12" s="396">
        <v>130719</v>
      </c>
    </row>
    <row r="13" spans="1:13">
      <c r="A13" s="195" t="s">
        <v>54</v>
      </c>
      <c r="B13" s="195" t="s">
        <v>148</v>
      </c>
      <c r="C13" s="396">
        <v>135693</v>
      </c>
      <c r="D13" s="396">
        <v>131835</v>
      </c>
    </row>
    <row r="14" spans="1:13">
      <c r="A14" s="195" t="s">
        <v>54</v>
      </c>
      <c r="B14" s="195" t="s">
        <v>149</v>
      </c>
      <c r="C14" s="396">
        <v>135379</v>
      </c>
      <c r="D14" s="396">
        <v>132891</v>
      </c>
    </row>
    <row r="15" spans="1:13">
      <c r="A15" s="195" t="s">
        <v>54</v>
      </c>
      <c r="B15" s="195" t="s">
        <v>150</v>
      </c>
      <c r="C15" s="396">
        <v>137228</v>
      </c>
      <c r="D15" s="396">
        <v>133881</v>
      </c>
    </row>
    <row r="16" spans="1:13">
      <c r="A16" s="195" t="s">
        <v>54</v>
      </c>
      <c r="B16" s="195" t="s">
        <v>151</v>
      </c>
      <c r="C16" s="396">
        <v>136598</v>
      </c>
      <c r="D16" s="396">
        <v>134732</v>
      </c>
    </row>
    <row r="17" spans="1:4">
      <c r="A17" s="195" t="s">
        <v>54</v>
      </c>
      <c r="B17" s="195" t="s">
        <v>152</v>
      </c>
      <c r="C17" s="396">
        <v>137134</v>
      </c>
      <c r="D17" s="396">
        <v>135585</v>
      </c>
    </row>
    <row r="18" spans="1:4">
      <c r="A18" s="195" t="s">
        <v>74</v>
      </c>
      <c r="B18" s="195" t="s">
        <v>141</v>
      </c>
      <c r="C18" s="396">
        <v>137068</v>
      </c>
      <c r="D18" s="396">
        <v>135962</v>
      </c>
    </row>
    <row r="19" spans="1:4">
      <c r="A19" s="195" t="s">
        <v>54</v>
      </c>
      <c r="B19" s="195" t="s">
        <v>142</v>
      </c>
      <c r="C19" s="396">
        <v>138202</v>
      </c>
      <c r="D19" s="396">
        <v>136478</v>
      </c>
    </row>
    <row r="20" spans="1:4">
      <c r="A20" s="195" t="s">
        <v>54</v>
      </c>
      <c r="B20" s="195" t="s">
        <v>143</v>
      </c>
      <c r="C20" s="396">
        <v>135755</v>
      </c>
      <c r="D20" s="396">
        <v>136549</v>
      </c>
    </row>
    <row r="21" spans="1:4">
      <c r="A21" s="195" t="s">
        <v>54</v>
      </c>
      <c r="B21" s="195" t="s">
        <v>144</v>
      </c>
      <c r="C21" s="396">
        <v>135620</v>
      </c>
      <c r="D21" s="396">
        <v>136564</v>
      </c>
    </row>
    <row r="22" spans="1:4">
      <c r="A22" s="195" t="s">
        <v>54</v>
      </c>
      <c r="B22" s="195" t="s">
        <v>145</v>
      </c>
      <c r="C22" s="396">
        <v>135760</v>
      </c>
      <c r="D22" s="396">
        <v>136446</v>
      </c>
    </row>
    <row r="23" spans="1:4">
      <c r="A23" s="195" t="s">
        <v>54</v>
      </c>
      <c r="B23" s="195" t="s">
        <v>146</v>
      </c>
      <c r="C23" s="396">
        <v>135146</v>
      </c>
      <c r="D23" s="396">
        <v>136265</v>
      </c>
    </row>
    <row r="24" spans="1:4">
      <c r="A24" s="195" t="s">
        <v>54</v>
      </c>
      <c r="B24" s="195" t="s">
        <v>147</v>
      </c>
      <c r="C24" s="396">
        <v>133261</v>
      </c>
      <c r="D24" s="396">
        <v>136070</v>
      </c>
    </row>
    <row r="25" spans="1:4">
      <c r="A25" s="195" t="s">
        <v>54</v>
      </c>
      <c r="B25" s="195" t="s">
        <v>148</v>
      </c>
      <c r="C25" s="396">
        <v>136395</v>
      </c>
      <c r="D25" s="396">
        <v>136129</v>
      </c>
    </row>
    <row r="26" spans="1:4">
      <c r="A26" s="195" t="s">
        <v>54</v>
      </c>
      <c r="B26" s="195" t="s">
        <v>149</v>
      </c>
      <c r="C26" s="396">
        <v>138072</v>
      </c>
      <c r="D26" s="396">
        <v>136353</v>
      </c>
    </row>
    <row r="27" spans="1:4">
      <c r="A27" s="195" t="s">
        <v>54</v>
      </c>
      <c r="B27" s="195" t="s">
        <v>150</v>
      </c>
      <c r="C27" s="396">
        <v>138343</v>
      </c>
      <c r="D27" s="396">
        <v>136446</v>
      </c>
    </row>
    <row r="28" spans="1:4">
      <c r="A28" s="195" t="s">
        <v>54</v>
      </c>
      <c r="B28" s="195" t="s">
        <v>151</v>
      </c>
      <c r="C28" s="396">
        <v>140999</v>
      </c>
      <c r="D28" s="396">
        <v>136813</v>
      </c>
    </row>
    <row r="29" spans="1:4">
      <c r="A29" s="195" t="s">
        <v>54</v>
      </c>
      <c r="B29" s="195" t="s">
        <v>152</v>
      </c>
      <c r="C29" s="396">
        <v>138657</v>
      </c>
      <c r="D29" s="396">
        <v>136940</v>
      </c>
    </row>
    <row r="30" spans="1:4">
      <c r="A30" s="195" t="s">
        <v>75</v>
      </c>
      <c r="B30" s="195" t="s">
        <v>141</v>
      </c>
      <c r="C30" s="396">
        <v>138297</v>
      </c>
      <c r="D30" s="396">
        <v>137042</v>
      </c>
    </row>
    <row r="31" spans="1:4">
      <c r="A31" s="195" t="s">
        <v>54</v>
      </c>
      <c r="B31" s="195" t="s">
        <v>142</v>
      </c>
      <c r="C31" s="396">
        <v>135299</v>
      </c>
      <c r="D31" s="396">
        <v>136800</v>
      </c>
    </row>
    <row r="32" spans="1:4">
      <c r="A32" s="195" t="s">
        <v>54</v>
      </c>
      <c r="B32" s="195" t="s">
        <v>143</v>
      </c>
      <c r="C32" s="396">
        <v>136376</v>
      </c>
      <c r="D32" s="396">
        <v>136852</v>
      </c>
    </row>
    <row r="33" spans="1:4">
      <c r="A33" s="195" t="s">
        <v>54</v>
      </c>
      <c r="B33" s="195" t="s">
        <v>144</v>
      </c>
      <c r="C33" s="396">
        <v>137921</v>
      </c>
      <c r="D33" s="396">
        <v>137044</v>
      </c>
    </row>
    <row r="34" spans="1:4">
      <c r="A34" s="195" t="s">
        <v>54</v>
      </c>
      <c r="B34" s="195" t="s">
        <v>145</v>
      </c>
      <c r="C34" s="396">
        <v>138944</v>
      </c>
      <c r="D34" s="396">
        <v>137309</v>
      </c>
    </row>
    <row r="35" spans="1:4">
      <c r="A35" s="195" t="s">
        <v>54</v>
      </c>
      <c r="B35" s="195" t="s">
        <v>146</v>
      </c>
      <c r="C35" s="396">
        <v>141006</v>
      </c>
      <c r="D35" s="396">
        <v>137798</v>
      </c>
    </row>
    <row r="36" spans="1:4">
      <c r="A36" s="195" t="s">
        <v>54</v>
      </c>
      <c r="B36" s="195" t="s">
        <v>147</v>
      </c>
      <c r="C36" s="396">
        <v>141101</v>
      </c>
      <c r="D36" s="396">
        <v>138451</v>
      </c>
    </row>
    <row r="37" spans="1:4">
      <c r="A37" s="195" t="s">
        <v>54</v>
      </c>
      <c r="B37" s="195" t="s">
        <v>148</v>
      </c>
      <c r="C37" s="396">
        <v>140867</v>
      </c>
      <c r="D37" s="396">
        <v>138824</v>
      </c>
    </row>
    <row r="38" spans="1:4">
      <c r="A38" s="195" t="s">
        <v>54</v>
      </c>
      <c r="B38" s="195" t="s">
        <v>149</v>
      </c>
      <c r="C38" s="396">
        <v>143124</v>
      </c>
      <c r="D38" s="396">
        <v>139244</v>
      </c>
    </row>
    <row r="39" spans="1:4">
      <c r="A39" s="195" t="s">
        <v>54</v>
      </c>
      <c r="B39" s="195" t="s">
        <v>150</v>
      </c>
      <c r="C39" s="396">
        <v>145017</v>
      </c>
      <c r="D39" s="396">
        <v>139801</v>
      </c>
    </row>
    <row r="40" spans="1:4">
      <c r="A40" s="195" t="s">
        <v>54</v>
      </c>
      <c r="B40" s="195" t="s">
        <v>151</v>
      </c>
      <c r="C40" s="396">
        <v>146837</v>
      </c>
      <c r="D40" s="396">
        <v>140287</v>
      </c>
    </row>
    <row r="41" spans="1:4">
      <c r="A41" s="195" t="s">
        <v>54</v>
      </c>
      <c r="B41" s="195" t="s">
        <v>152</v>
      </c>
      <c r="C41" s="396">
        <v>148110</v>
      </c>
      <c r="D41" s="396">
        <v>141075</v>
      </c>
    </row>
    <row r="42" spans="1:4">
      <c r="A42" s="195" t="s">
        <v>76</v>
      </c>
      <c r="B42" s="195" t="s">
        <v>141</v>
      </c>
      <c r="C42" s="396">
        <v>143355</v>
      </c>
      <c r="D42" s="396">
        <v>141496</v>
      </c>
    </row>
    <row r="43" spans="1:4">
      <c r="A43" s="195" t="s">
        <v>54</v>
      </c>
      <c r="B43" s="195" t="s">
        <v>142</v>
      </c>
      <c r="C43" s="396">
        <v>144166</v>
      </c>
      <c r="D43" s="396">
        <v>142235</v>
      </c>
    </row>
    <row r="44" spans="1:4">
      <c r="A44" s="195" t="s">
        <v>54</v>
      </c>
      <c r="B44" s="195" t="s">
        <v>143</v>
      </c>
      <c r="C44" s="396">
        <v>145207</v>
      </c>
      <c r="D44" s="396">
        <v>142971</v>
      </c>
    </row>
    <row r="45" spans="1:4">
      <c r="A45" s="195" t="s">
        <v>54</v>
      </c>
      <c r="B45" s="195" t="s">
        <v>144</v>
      </c>
      <c r="C45" s="396">
        <v>147078</v>
      </c>
      <c r="D45" s="396">
        <v>143734</v>
      </c>
    </row>
    <row r="46" spans="1:4">
      <c r="A46" s="195" t="s">
        <v>54</v>
      </c>
      <c r="B46" s="195" t="s">
        <v>145</v>
      </c>
      <c r="C46" s="396">
        <v>145950</v>
      </c>
      <c r="D46" s="396">
        <v>144318</v>
      </c>
    </row>
    <row r="47" spans="1:4">
      <c r="A47" s="195" t="s">
        <v>54</v>
      </c>
      <c r="B47" s="195" t="s">
        <v>146</v>
      </c>
      <c r="C47" s="396">
        <v>148723</v>
      </c>
      <c r="D47" s="396">
        <v>144961</v>
      </c>
    </row>
    <row r="48" spans="1:4">
      <c r="A48" s="195" t="s">
        <v>54</v>
      </c>
      <c r="B48" s="195" t="s">
        <v>147</v>
      </c>
      <c r="C48" s="396">
        <v>147632</v>
      </c>
      <c r="D48" s="396">
        <v>145506</v>
      </c>
    </row>
    <row r="49" spans="1:4">
      <c r="A49" s="195" t="s">
        <v>54</v>
      </c>
      <c r="B49" s="195" t="s">
        <v>148</v>
      </c>
      <c r="C49" s="396">
        <v>152741</v>
      </c>
      <c r="D49" s="396">
        <v>146495</v>
      </c>
    </row>
    <row r="50" spans="1:4">
      <c r="A50" s="195" t="s">
        <v>54</v>
      </c>
      <c r="B50" s="195" t="s">
        <v>149</v>
      </c>
      <c r="C50" s="396">
        <v>156454</v>
      </c>
      <c r="D50" s="396">
        <v>147606</v>
      </c>
    </row>
    <row r="51" spans="1:4">
      <c r="A51" s="195" t="s">
        <v>54</v>
      </c>
      <c r="B51" s="195" t="s">
        <v>150</v>
      </c>
      <c r="C51" s="396">
        <v>162705</v>
      </c>
      <c r="D51" s="396">
        <v>149080</v>
      </c>
    </row>
    <row r="52" spans="1:4">
      <c r="A52" s="195" t="s">
        <v>54</v>
      </c>
      <c r="B52" s="195" t="s">
        <v>151</v>
      </c>
      <c r="C52" s="396">
        <v>166273</v>
      </c>
      <c r="D52" s="396">
        <v>150700</v>
      </c>
    </row>
    <row r="53" spans="1:4">
      <c r="A53" s="195" t="s">
        <v>54</v>
      </c>
      <c r="B53" s="195" t="s">
        <v>152</v>
      </c>
      <c r="C53" s="396">
        <v>167561</v>
      </c>
      <c r="D53" s="396">
        <v>152320</v>
      </c>
    </row>
    <row r="54" spans="1:4">
      <c r="A54" s="195" t="s">
        <v>77</v>
      </c>
      <c r="B54" s="195" t="s">
        <v>141</v>
      </c>
      <c r="C54" s="396">
        <v>166202</v>
      </c>
      <c r="D54" s="396">
        <v>154224</v>
      </c>
    </row>
    <row r="55" spans="1:4">
      <c r="A55" s="195" t="s">
        <v>54</v>
      </c>
      <c r="B55" s="195" t="s">
        <v>142</v>
      </c>
      <c r="C55" s="396">
        <v>165255</v>
      </c>
      <c r="D55" s="396">
        <v>155982</v>
      </c>
    </row>
    <row r="56" spans="1:4">
      <c r="A56" s="195" t="s">
        <v>54</v>
      </c>
      <c r="B56" s="195" t="s">
        <v>143</v>
      </c>
      <c r="C56" s="396">
        <v>169563</v>
      </c>
      <c r="D56" s="396">
        <v>158011</v>
      </c>
    </row>
    <row r="57" spans="1:4">
      <c r="A57" s="195" t="s">
        <v>54</v>
      </c>
      <c r="B57" s="195" t="s">
        <v>144</v>
      </c>
      <c r="C57" s="396">
        <v>169234</v>
      </c>
      <c r="D57" s="396">
        <v>159858</v>
      </c>
    </row>
    <row r="58" spans="1:4">
      <c r="A58" s="195" t="s">
        <v>54</v>
      </c>
      <c r="B58" s="195" t="s">
        <v>145</v>
      </c>
      <c r="C58" s="396">
        <v>167441</v>
      </c>
      <c r="D58" s="396">
        <v>161649</v>
      </c>
    </row>
    <row r="59" spans="1:4">
      <c r="A59" s="195" t="s">
        <v>54</v>
      </c>
      <c r="B59" s="195" t="s">
        <v>146</v>
      </c>
      <c r="C59" s="396">
        <v>167945</v>
      </c>
      <c r="D59" s="396">
        <v>163250</v>
      </c>
    </row>
    <row r="60" spans="1:4">
      <c r="A60" s="195" t="s">
        <v>54</v>
      </c>
      <c r="B60" s="195" t="s">
        <v>147</v>
      </c>
      <c r="C60" s="396">
        <v>169689</v>
      </c>
      <c r="D60" s="396">
        <v>165089</v>
      </c>
    </row>
    <row r="61" spans="1:4">
      <c r="A61" s="195" t="s">
        <v>54</v>
      </c>
      <c r="B61" s="195" t="s">
        <v>148</v>
      </c>
      <c r="C61" s="396">
        <v>169933</v>
      </c>
      <c r="D61" s="396">
        <v>166521</v>
      </c>
    </row>
    <row r="62" spans="1:4">
      <c r="A62" s="195" t="s">
        <v>54</v>
      </c>
      <c r="B62" s="195" t="s">
        <v>149</v>
      </c>
      <c r="C62" s="396">
        <v>171982</v>
      </c>
      <c r="D62" s="396">
        <v>167815</v>
      </c>
    </row>
    <row r="63" spans="1:4">
      <c r="A63" s="195" t="s">
        <v>54</v>
      </c>
      <c r="B63" s="195" t="s">
        <v>150</v>
      </c>
      <c r="C63" s="396">
        <v>175631</v>
      </c>
      <c r="D63" s="396">
        <v>168892</v>
      </c>
    </row>
    <row r="64" spans="1:4">
      <c r="A64" s="195" t="s">
        <v>54</v>
      </c>
      <c r="B64" s="195" t="s">
        <v>151</v>
      </c>
      <c r="C64" s="396">
        <v>177347</v>
      </c>
      <c r="D64" s="396">
        <v>169815</v>
      </c>
    </row>
    <row r="65" spans="1:4">
      <c r="A65" s="195" t="s">
        <v>54</v>
      </c>
      <c r="B65" s="195" t="s">
        <v>152</v>
      </c>
      <c r="C65" s="396">
        <v>179261</v>
      </c>
      <c r="D65" s="396">
        <v>170790</v>
      </c>
    </row>
    <row r="66" spans="1:4">
      <c r="A66" s="195" t="s">
        <v>78</v>
      </c>
      <c r="B66" s="195" t="s">
        <v>141</v>
      </c>
      <c r="C66" s="396">
        <v>175560</v>
      </c>
      <c r="D66" s="396">
        <v>171570</v>
      </c>
    </row>
    <row r="67" spans="1:4">
      <c r="A67" s="195" t="s">
        <v>54</v>
      </c>
      <c r="B67" s="195" t="s">
        <v>142</v>
      </c>
      <c r="C67" s="396">
        <v>175111</v>
      </c>
      <c r="D67" s="396">
        <v>172391</v>
      </c>
    </row>
    <row r="68" spans="1:4">
      <c r="A68" s="195" t="s">
        <v>54</v>
      </c>
      <c r="B68" s="195" t="s">
        <v>143</v>
      </c>
      <c r="C68" s="396">
        <v>175854</v>
      </c>
      <c r="D68" s="396">
        <v>172916</v>
      </c>
    </row>
    <row r="69" spans="1:4">
      <c r="A69" s="195" t="s">
        <v>54</v>
      </c>
      <c r="B69" s="195" t="s">
        <v>144</v>
      </c>
      <c r="C69" s="396">
        <v>177884</v>
      </c>
      <c r="D69" s="396">
        <v>173636</v>
      </c>
    </row>
    <row r="70" spans="1:4">
      <c r="A70" s="195" t="s">
        <v>54</v>
      </c>
      <c r="B70" s="195" t="s">
        <v>145</v>
      </c>
      <c r="C70" s="396">
        <v>180730</v>
      </c>
      <c r="D70" s="396">
        <v>174744</v>
      </c>
    </row>
    <row r="71" spans="1:4">
      <c r="A71" s="195" t="s">
        <v>54</v>
      </c>
      <c r="B71" s="195" t="s">
        <v>146</v>
      </c>
      <c r="C71" s="396">
        <v>182595</v>
      </c>
      <c r="D71" s="396">
        <v>175965</v>
      </c>
    </row>
    <row r="72" spans="1:4">
      <c r="A72" s="195" t="s">
        <v>54</v>
      </c>
      <c r="B72" s="195" t="s">
        <v>147</v>
      </c>
      <c r="C72" s="396">
        <v>185563</v>
      </c>
      <c r="D72" s="396">
        <v>177288</v>
      </c>
    </row>
    <row r="73" spans="1:4">
      <c r="A73" s="195" t="s">
        <v>54</v>
      </c>
      <c r="B73" s="195" t="s">
        <v>148</v>
      </c>
      <c r="C73" s="396">
        <v>188966</v>
      </c>
      <c r="D73" s="396">
        <v>178874</v>
      </c>
    </row>
    <row r="74" spans="1:4">
      <c r="A74" s="195" t="s">
        <v>54</v>
      </c>
      <c r="B74" s="195" t="s">
        <v>149</v>
      </c>
      <c r="C74" s="396">
        <v>192371</v>
      </c>
      <c r="D74" s="396">
        <v>180573</v>
      </c>
    </row>
    <row r="75" spans="1:4">
      <c r="A75" s="195" t="s">
        <v>54</v>
      </c>
      <c r="B75" s="195" t="s">
        <v>150</v>
      </c>
      <c r="C75" s="396">
        <v>194536</v>
      </c>
      <c r="D75" s="396">
        <v>182148</v>
      </c>
    </row>
    <row r="76" spans="1:4">
      <c r="A76" s="195" t="s">
        <v>54</v>
      </c>
      <c r="B76" s="195" t="s">
        <v>151</v>
      </c>
      <c r="C76" s="396">
        <v>194720</v>
      </c>
      <c r="D76" s="396">
        <v>183596</v>
      </c>
    </row>
    <row r="77" spans="1:4">
      <c r="A77" s="195" t="s">
        <v>54</v>
      </c>
      <c r="B77" s="195" t="s">
        <v>152</v>
      </c>
      <c r="C77" s="396">
        <v>195275</v>
      </c>
      <c r="D77" s="396">
        <v>184930</v>
      </c>
    </row>
    <row r="78" spans="1:4">
      <c r="A78" s="195" t="s">
        <v>79</v>
      </c>
      <c r="B78" s="195" t="s">
        <v>141</v>
      </c>
      <c r="C78" s="396">
        <v>195653</v>
      </c>
      <c r="D78" s="396">
        <v>186605</v>
      </c>
    </row>
    <row r="79" spans="1:4">
      <c r="A79" s="195" t="s">
        <v>54</v>
      </c>
      <c r="B79" s="195" t="s">
        <v>142</v>
      </c>
      <c r="C79" s="396">
        <v>195633</v>
      </c>
      <c r="D79" s="396">
        <v>188315</v>
      </c>
    </row>
    <row r="80" spans="1:4">
      <c r="A80" s="195" t="s">
        <v>54</v>
      </c>
      <c r="B80" s="195" t="s">
        <v>143</v>
      </c>
      <c r="C80" s="396">
        <v>198109</v>
      </c>
      <c r="D80" s="396">
        <v>190170</v>
      </c>
    </row>
    <row r="81" spans="1:4">
      <c r="A81" s="195" t="s">
        <v>54</v>
      </c>
      <c r="B81" s="195" t="s">
        <v>144</v>
      </c>
      <c r="C81" s="396">
        <v>203212</v>
      </c>
      <c r="D81" s="396">
        <v>192280</v>
      </c>
    </row>
    <row r="82" spans="1:4">
      <c r="A82" s="195" t="s">
        <v>54</v>
      </c>
      <c r="B82" s="195" t="s">
        <v>145</v>
      </c>
      <c r="C82" s="396">
        <v>203538</v>
      </c>
      <c r="D82" s="396">
        <v>194181</v>
      </c>
    </row>
    <row r="83" spans="1:4">
      <c r="A83" s="195" t="s">
        <v>54</v>
      </c>
      <c r="B83" s="195" t="s">
        <v>146</v>
      </c>
      <c r="C83" s="396">
        <v>204192</v>
      </c>
      <c r="D83" s="396">
        <v>195981</v>
      </c>
    </row>
    <row r="84" spans="1:4">
      <c r="A84" s="195" t="s">
        <v>54</v>
      </c>
      <c r="B84" s="195" t="s">
        <v>147</v>
      </c>
      <c r="C84" s="396">
        <v>203819</v>
      </c>
      <c r="D84" s="396">
        <v>197502</v>
      </c>
    </row>
    <row r="85" spans="1:4">
      <c r="A85" s="195" t="s">
        <v>54</v>
      </c>
      <c r="B85" s="195" t="s">
        <v>148</v>
      </c>
      <c r="C85" s="396">
        <v>202269</v>
      </c>
      <c r="D85" s="396">
        <v>198611</v>
      </c>
    </row>
    <row r="86" spans="1:4">
      <c r="A86" s="195" t="s">
        <v>54</v>
      </c>
      <c r="B86" s="195" t="s">
        <v>149</v>
      </c>
      <c r="C86" s="396">
        <v>206125</v>
      </c>
      <c r="D86" s="396">
        <v>199757</v>
      </c>
    </row>
    <row r="87" spans="1:4">
      <c r="A87" s="195" t="s">
        <v>54</v>
      </c>
      <c r="B87" s="195" t="s">
        <v>150</v>
      </c>
      <c r="C87" s="396">
        <v>207299</v>
      </c>
      <c r="D87" s="396">
        <v>200820</v>
      </c>
    </row>
    <row r="88" spans="1:4">
      <c r="A88" s="195" t="s">
        <v>54</v>
      </c>
      <c r="B88" s="195" t="s">
        <v>151</v>
      </c>
      <c r="C88" s="396">
        <v>205076</v>
      </c>
      <c r="D88" s="396">
        <v>201683</v>
      </c>
    </row>
    <row r="89" spans="1:4">
      <c r="A89" s="195" t="s">
        <v>54</v>
      </c>
      <c r="B89" s="195" t="s">
        <v>152</v>
      </c>
      <c r="C89" s="396">
        <v>205719</v>
      </c>
      <c r="D89" s="396">
        <v>202554</v>
      </c>
    </row>
    <row r="90" spans="1:4">
      <c r="A90" s="195" t="s">
        <v>80</v>
      </c>
      <c r="B90" s="195" t="s">
        <v>141</v>
      </c>
      <c r="C90" s="396">
        <v>200803</v>
      </c>
      <c r="D90" s="396">
        <v>202983</v>
      </c>
    </row>
    <row r="91" spans="1:4">
      <c r="A91" s="195" t="s">
        <v>54</v>
      </c>
      <c r="B91" s="195" t="s">
        <v>142</v>
      </c>
      <c r="C91" s="396">
        <v>200947</v>
      </c>
      <c r="D91" s="396">
        <v>203426</v>
      </c>
    </row>
    <row r="92" spans="1:4">
      <c r="A92" s="195" t="s">
        <v>54</v>
      </c>
      <c r="B92" s="195" t="s">
        <v>143</v>
      </c>
      <c r="C92" s="396">
        <v>203670</v>
      </c>
      <c r="D92" s="396">
        <v>203889</v>
      </c>
    </row>
    <row r="93" spans="1:4">
      <c r="A93" s="195" t="s">
        <v>54</v>
      </c>
      <c r="B93" s="195" t="s">
        <v>144</v>
      </c>
      <c r="C93" s="396">
        <v>198946</v>
      </c>
      <c r="D93" s="396">
        <v>203534</v>
      </c>
    </row>
    <row r="94" spans="1:4">
      <c r="A94" s="195" t="s">
        <v>54</v>
      </c>
      <c r="B94" s="195" t="s">
        <v>145</v>
      </c>
      <c r="C94" s="396">
        <v>193758</v>
      </c>
      <c r="D94" s="396">
        <v>202719</v>
      </c>
    </row>
    <row r="95" spans="1:4">
      <c r="A95" s="195" t="s">
        <v>54</v>
      </c>
      <c r="B95" s="195" t="s">
        <v>146</v>
      </c>
      <c r="C95" s="396">
        <v>194649</v>
      </c>
      <c r="D95" s="396">
        <v>201923</v>
      </c>
    </row>
    <row r="96" spans="1:4">
      <c r="A96" s="195" t="s">
        <v>54</v>
      </c>
      <c r="B96" s="195" t="s">
        <v>147</v>
      </c>
      <c r="C96" s="396">
        <v>191599</v>
      </c>
      <c r="D96" s="396">
        <v>200905</v>
      </c>
    </row>
    <row r="97" spans="1:4">
      <c r="A97" s="195" t="s">
        <v>54</v>
      </c>
      <c r="B97" s="195" t="s">
        <v>148</v>
      </c>
      <c r="C97" s="396">
        <v>192948</v>
      </c>
      <c r="D97" s="396">
        <v>200128</v>
      </c>
    </row>
    <row r="98" spans="1:4">
      <c r="A98" s="195" t="s">
        <v>54</v>
      </c>
      <c r="B98" s="195" t="s">
        <v>149</v>
      </c>
      <c r="C98" s="396">
        <v>195648</v>
      </c>
      <c r="D98" s="396">
        <v>199255</v>
      </c>
    </row>
    <row r="99" spans="1:4">
      <c r="A99" s="195" t="s">
        <v>54</v>
      </c>
      <c r="B99" s="195" t="s">
        <v>150</v>
      </c>
      <c r="C99" s="396">
        <v>195719</v>
      </c>
      <c r="D99" s="396">
        <v>198290</v>
      </c>
    </row>
    <row r="100" spans="1:4">
      <c r="A100" s="195" t="s">
        <v>54</v>
      </c>
      <c r="B100" s="195" t="s">
        <v>151</v>
      </c>
      <c r="C100" s="396">
        <v>198046</v>
      </c>
      <c r="D100" s="396">
        <v>197704</v>
      </c>
    </row>
    <row r="101" spans="1:4">
      <c r="A101" s="195" t="s">
        <v>54</v>
      </c>
      <c r="B101" s="195" t="s">
        <v>152</v>
      </c>
      <c r="C101" s="396">
        <v>200309</v>
      </c>
      <c r="D101" s="396">
        <v>197254</v>
      </c>
    </row>
    <row r="102" spans="1:4">
      <c r="A102" s="195" t="s">
        <v>560</v>
      </c>
      <c r="B102" s="195" t="s">
        <v>141</v>
      </c>
      <c r="C102" s="396">
        <v>200718</v>
      </c>
      <c r="D102" s="396">
        <v>197246</v>
      </c>
    </row>
    <row r="103" spans="1:4">
      <c r="A103" s="195" t="s">
        <v>54</v>
      </c>
      <c r="B103" s="195" t="s">
        <v>142</v>
      </c>
      <c r="C103" s="396">
        <v>205931</v>
      </c>
      <c r="D103" s="396">
        <v>197662</v>
      </c>
    </row>
    <row r="104" spans="1:4">
      <c r="A104" s="195" t="s">
        <v>54</v>
      </c>
      <c r="B104" s="195" t="s">
        <v>143</v>
      </c>
      <c r="C104" s="396">
        <v>207112</v>
      </c>
      <c r="D104" s="396">
        <v>197949</v>
      </c>
    </row>
    <row r="105" spans="1:4">
      <c r="A105" s="195" t="s">
        <v>54</v>
      </c>
      <c r="B105" s="195" t="s">
        <v>144</v>
      </c>
      <c r="C105" s="396">
        <v>209090</v>
      </c>
      <c r="D105" s="396">
        <v>198794</v>
      </c>
    </row>
    <row r="106" spans="1:4">
      <c r="A106" s="195" t="s">
        <v>54</v>
      </c>
      <c r="B106" s="195" t="s">
        <v>145</v>
      </c>
      <c r="C106" s="396">
        <v>205309</v>
      </c>
      <c r="D106" s="396">
        <v>199756</v>
      </c>
    </row>
    <row r="107" spans="1:4">
      <c r="A107" s="195" t="s">
        <v>54</v>
      </c>
      <c r="B107" s="195" t="s">
        <v>146</v>
      </c>
      <c r="C107" s="396">
        <v>204370</v>
      </c>
      <c r="D107" s="396">
        <v>200567</v>
      </c>
    </row>
    <row r="108" spans="1:4">
      <c r="A108" s="195" t="s">
        <v>54</v>
      </c>
      <c r="B108" s="195" t="s">
        <v>147</v>
      </c>
      <c r="C108" s="396">
        <v>203445</v>
      </c>
      <c r="D108" s="396">
        <v>201554</v>
      </c>
    </row>
    <row r="109" spans="1:4">
      <c r="A109" s="195" t="s">
        <v>54</v>
      </c>
      <c r="B109" s="195" t="s">
        <v>148</v>
      </c>
      <c r="C109" s="396">
        <v>196347</v>
      </c>
      <c r="D109" s="396">
        <v>201837</v>
      </c>
    </row>
    <row r="110" spans="1:4">
      <c r="A110" s="195" t="s">
        <v>54</v>
      </c>
      <c r="B110" s="195" t="s">
        <v>149</v>
      </c>
      <c r="C110" s="396">
        <v>192303</v>
      </c>
      <c r="D110" s="396">
        <v>201558</v>
      </c>
    </row>
  </sheetData>
  <mergeCells count="1">
    <mergeCell ref="H1:I1"/>
  </mergeCells>
  <hyperlinks>
    <hyperlink ref="H1:I1" location="Index!A1" display="Regresar al Índice" xr:uid="{D2CFEC7C-0685-4C89-83B2-461A6256D684}"/>
  </hyperlinks>
  <pageMargins left="0.7" right="0.7" top="0.75" bottom="0.75" header="0.3" footer="0.3"/>
  <pageSetup paperSize="9" orientation="portrait" horizontalDpi="300" verticalDpi="300"/>
  <drawing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C6634-3BF3-4D9A-A0EE-238AC14FC7F6}">
  <sheetPr codeName="Hoja231"/>
  <dimension ref="A1:K110"/>
  <sheetViews>
    <sheetView workbookViewId="0"/>
  </sheetViews>
  <sheetFormatPr baseColWidth="10" defaultColWidth="9.140625" defaultRowHeight="14.25"/>
  <cols>
    <col min="1" max="16384" width="9.140625" style="195"/>
  </cols>
  <sheetData>
    <row r="1" spans="1:11">
      <c r="A1" s="20" t="s">
        <v>1691</v>
      </c>
      <c r="H1" s="545" t="s">
        <v>38</v>
      </c>
      <c r="I1" s="545"/>
    </row>
    <row r="2" spans="1:11">
      <c r="A2" s="195" t="s">
        <v>800</v>
      </c>
    </row>
    <row r="5" spans="1:11">
      <c r="A5" s="195" t="s">
        <v>325</v>
      </c>
      <c r="B5" s="195" t="s">
        <v>379</v>
      </c>
      <c r="C5" s="195" t="s">
        <v>52</v>
      </c>
      <c r="D5" s="195" t="s">
        <v>380</v>
      </c>
      <c r="G5" s="195" t="s">
        <v>149</v>
      </c>
      <c r="H5" s="195" t="s">
        <v>148</v>
      </c>
      <c r="I5" s="195" t="s">
        <v>704</v>
      </c>
      <c r="J5" s="195" t="s">
        <v>1544</v>
      </c>
      <c r="K5" s="195" t="s">
        <v>1017</v>
      </c>
    </row>
    <row r="6" spans="1:11">
      <c r="A6" s="195" t="s">
        <v>61</v>
      </c>
      <c r="B6" s="195" t="s">
        <v>141</v>
      </c>
      <c r="C6" s="395">
        <v>7</v>
      </c>
      <c r="D6" s="395">
        <v>4.5</v>
      </c>
      <c r="G6" s="395">
        <v>-1.7</v>
      </c>
      <c r="H6" s="395">
        <v>1.8</v>
      </c>
      <c r="I6" s="395">
        <v>-5.0999999999999996</v>
      </c>
      <c r="J6" s="395">
        <v>1.2</v>
      </c>
      <c r="K6" s="395">
        <v>1</v>
      </c>
    </row>
    <row r="7" spans="1:11">
      <c r="A7" s="195" t="s">
        <v>54</v>
      </c>
      <c r="B7" s="195" t="s">
        <v>142</v>
      </c>
      <c r="C7" s="395">
        <v>6</v>
      </c>
      <c r="D7" s="395">
        <v>4.5999999999999996</v>
      </c>
    </row>
    <row r="8" spans="1:11">
      <c r="A8" s="195" t="s">
        <v>54</v>
      </c>
      <c r="B8" s="195" t="s">
        <v>143</v>
      </c>
      <c r="C8" s="395">
        <v>6.3</v>
      </c>
      <c r="D8" s="395">
        <v>4.2</v>
      </c>
    </row>
    <row r="9" spans="1:11">
      <c r="A9" s="195" t="s">
        <v>54</v>
      </c>
      <c r="B9" s="195" t="s">
        <v>144</v>
      </c>
      <c r="C9" s="395">
        <v>8.3000000000000007</v>
      </c>
      <c r="D9" s="395">
        <v>4.7</v>
      </c>
    </row>
    <row r="10" spans="1:11">
      <c r="A10" s="195" t="s">
        <v>54</v>
      </c>
      <c r="B10" s="195" t="s">
        <v>145</v>
      </c>
      <c r="C10" s="395">
        <v>10.7</v>
      </c>
      <c r="D10" s="395">
        <v>5.3</v>
      </c>
    </row>
    <row r="11" spans="1:11">
      <c r="A11" s="195" t="s">
        <v>54</v>
      </c>
      <c r="B11" s="195" t="s">
        <v>146</v>
      </c>
      <c r="C11" s="395">
        <v>9.1</v>
      </c>
      <c r="D11" s="395">
        <v>5.6</v>
      </c>
    </row>
    <row r="12" spans="1:11">
      <c r="A12" s="195" t="s">
        <v>54</v>
      </c>
      <c r="B12" s="195" t="s">
        <v>147</v>
      </c>
      <c r="C12" s="395">
        <v>9.1999999999999993</v>
      </c>
      <c r="D12" s="395">
        <v>6</v>
      </c>
    </row>
    <row r="13" spans="1:11">
      <c r="A13" s="195" t="s">
        <v>54</v>
      </c>
      <c r="B13" s="195" t="s">
        <v>148</v>
      </c>
      <c r="C13" s="395">
        <v>11</v>
      </c>
      <c r="D13" s="395">
        <v>6.8</v>
      </c>
    </row>
    <row r="14" spans="1:11">
      <c r="A14" s="195" t="s">
        <v>54</v>
      </c>
      <c r="B14" s="195" t="s">
        <v>149</v>
      </c>
      <c r="C14" s="395">
        <v>10.3</v>
      </c>
      <c r="D14" s="395">
        <v>7.4</v>
      </c>
    </row>
    <row r="15" spans="1:11">
      <c r="A15" s="195" t="s">
        <v>54</v>
      </c>
      <c r="B15" s="195" t="s">
        <v>150</v>
      </c>
      <c r="C15" s="395">
        <v>9.5</v>
      </c>
      <c r="D15" s="395">
        <v>7.9</v>
      </c>
    </row>
    <row r="16" spans="1:11">
      <c r="A16" s="195" t="s">
        <v>54</v>
      </c>
      <c r="B16" s="195" t="s">
        <v>151</v>
      </c>
      <c r="C16" s="395">
        <v>8.1</v>
      </c>
      <c r="D16" s="395">
        <v>8.3000000000000007</v>
      </c>
    </row>
    <row r="17" spans="1:4">
      <c r="A17" s="195" t="s">
        <v>54</v>
      </c>
      <c r="B17" s="195" t="s">
        <v>152</v>
      </c>
      <c r="C17" s="395">
        <v>8.1</v>
      </c>
      <c r="D17" s="395">
        <v>8.6</v>
      </c>
    </row>
    <row r="18" spans="1:4">
      <c r="A18" s="195" t="s">
        <v>74</v>
      </c>
      <c r="B18" s="195" t="s">
        <v>141</v>
      </c>
      <c r="C18" s="395">
        <v>3.4</v>
      </c>
      <c r="D18" s="395">
        <v>8.3000000000000007</v>
      </c>
    </row>
    <row r="19" spans="1:4">
      <c r="A19" s="195" t="s">
        <v>54</v>
      </c>
      <c r="B19" s="195" t="s">
        <v>142</v>
      </c>
      <c r="C19" s="395">
        <v>4.7</v>
      </c>
      <c r="D19" s="395">
        <v>8.1999999999999993</v>
      </c>
    </row>
    <row r="20" spans="1:4">
      <c r="A20" s="195" t="s">
        <v>54</v>
      </c>
      <c r="B20" s="195" t="s">
        <v>143</v>
      </c>
      <c r="C20" s="395">
        <v>0.6</v>
      </c>
      <c r="D20" s="395">
        <v>7.7</v>
      </c>
    </row>
    <row r="21" spans="1:4">
      <c r="A21" s="195" t="s">
        <v>54</v>
      </c>
      <c r="B21" s="195" t="s">
        <v>144</v>
      </c>
      <c r="C21" s="395">
        <v>0.1</v>
      </c>
      <c r="D21" s="395">
        <v>7.1</v>
      </c>
    </row>
    <row r="22" spans="1:4">
      <c r="A22" s="195" t="s">
        <v>54</v>
      </c>
      <c r="B22" s="195" t="s">
        <v>145</v>
      </c>
      <c r="C22" s="395">
        <v>-1</v>
      </c>
      <c r="D22" s="395">
        <v>6.1</v>
      </c>
    </row>
    <row r="23" spans="1:4">
      <c r="A23" s="195" t="s">
        <v>54</v>
      </c>
      <c r="B23" s="195" t="s">
        <v>146</v>
      </c>
      <c r="C23" s="395">
        <v>-1.6</v>
      </c>
      <c r="D23" s="395">
        <v>5.2</v>
      </c>
    </row>
    <row r="24" spans="1:4">
      <c r="A24" s="195" t="s">
        <v>54</v>
      </c>
      <c r="B24" s="195" t="s">
        <v>147</v>
      </c>
      <c r="C24" s="395">
        <v>-1.7</v>
      </c>
      <c r="D24" s="395">
        <v>4.3</v>
      </c>
    </row>
    <row r="25" spans="1:4">
      <c r="A25" s="195" t="s">
        <v>54</v>
      </c>
      <c r="B25" s="195" t="s">
        <v>148</v>
      </c>
      <c r="C25" s="395">
        <v>0.5</v>
      </c>
      <c r="D25" s="395">
        <v>3.4</v>
      </c>
    </row>
    <row r="26" spans="1:4">
      <c r="A26" s="195" t="s">
        <v>54</v>
      </c>
      <c r="B26" s="195" t="s">
        <v>149</v>
      </c>
      <c r="C26" s="395">
        <v>2</v>
      </c>
      <c r="D26" s="395">
        <v>2.7</v>
      </c>
    </row>
    <row r="27" spans="1:4">
      <c r="A27" s="195" t="s">
        <v>54</v>
      </c>
      <c r="B27" s="195" t="s">
        <v>150</v>
      </c>
      <c r="C27" s="395">
        <v>0.8</v>
      </c>
      <c r="D27" s="395">
        <v>2</v>
      </c>
    </row>
    <row r="28" spans="1:4">
      <c r="A28" s="195" t="s">
        <v>54</v>
      </c>
      <c r="B28" s="195" t="s">
        <v>151</v>
      </c>
      <c r="C28" s="395">
        <v>3.2</v>
      </c>
      <c r="D28" s="395">
        <v>1.6</v>
      </c>
    </row>
    <row r="29" spans="1:4">
      <c r="A29" s="195" t="s">
        <v>54</v>
      </c>
      <c r="B29" s="195" t="s">
        <v>152</v>
      </c>
      <c r="C29" s="395">
        <v>1.1000000000000001</v>
      </c>
      <c r="D29" s="395">
        <v>1</v>
      </c>
    </row>
    <row r="30" spans="1:4">
      <c r="A30" s="195" t="s">
        <v>75</v>
      </c>
      <c r="B30" s="195" t="s">
        <v>141</v>
      </c>
      <c r="C30" s="395">
        <v>0.9</v>
      </c>
      <c r="D30" s="395">
        <v>0.8</v>
      </c>
    </row>
    <row r="31" spans="1:4">
      <c r="A31" s="195" t="s">
        <v>54</v>
      </c>
      <c r="B31" s="195" t="s">
        <v>142</v>
      </c>
      <c r="C31" s="395">
        <v>-2.1</v>
      </c>
      <c r="D31" s="395">
        <v>0.2</v>
      </c>
    </row>
    <row r="32" spans="1:4">
      <c r="A32" s="195" t="s">
        <v>54</v>
      </c>
      <c r="B32" s="195" t="s">
        <v>143</v>
      </c>
      <c r="C32" s="395">
        <v>0.5</v>
      </c>
      <c r="D32" s="395">
        <v>0.2</v>
      </c>
    </row>
    <row r="33" spans="1:4">
      <c r="A33" s="195" t="s">
        <v>54</v>
      </c>
      <c r="B33" s="195" t="s">
        <v>144</v>
      </c>
      <c r="C33" s="395">
        <v>1.7</v>
      </c>
      <c r="D33" s="395">
        <v>0.4</v>
      </c>
    </row>
    <row r="34" spans="1:4">
      <c r="A34" s="195" t="s">
        <v>54</v>
      </c>
      <c r="B34" s="195" t="s">
        <v>145</v>
      </c>
      <c r="C34" s="395">
        <v>2.2999999999999998</v>
      </c>
      <c r="D34" s="395">
        <v>0.6</v>
      </c>
    </row>
    <row r="35" spans="1:4">
      <c r="A35" s="195" t="s">
        <v>54</v>
      </c>
      <c r="B35" s="195" t="s">
        <v>146</v>
      </c>
      <c r="C35" s="395">
        <v>4.3</v>
      </c>
      <c r="D35" s="395">
        <v>1.1000000000000001</v>
      </c>
    </row>
    <row r="36" spans="1:4">
      <c r="A36" s="195" t="s">
        <v>54</v>
      </c>
      <c r="B36" s="195" t="s">
        <v>147</v>
      </c>
      <c r="C36" s="395">
        <v>5.9</v>
      </c>
      <c r="D36" s="395">
        <v>1.8</v>
      </c>
    </row>
    <row r="37" spans="1:4">
      <c r="A37" s="195" t="s">
        <v>54</v>
      </c>
      <c r="B37" s="195" t="s">
        <v>148</v>
      </c>
      <c r="C37" s="395">
        <v>3.3</v>
      </c>
      <c r="D37" s="395">
        <v>2</v>
      </c>
    </row>
    <row r="38" spans="1:4">
      <c r="A38" s="195" t="s">
        <v>54</v>
      </c>
      <c r="B38" s="195" t="s">
        <v>149</v>
      </c>
      <c r="C38" s="395">
        <v>3.7</v>
      </c>
      <c r="D38" s="395">
        <v>2.1</v>
      </c>
    </row>
    <row r="39" spans="1:4">
      <c r="A39" s="195" t="s">
        <v>54</v>
      </c>
      <c r="B39" s="195" t="s">
        <v>150</v>
      </c>
      <c r="C39" s="395">
        <v>4.8</v>
      </c>
      <c r="D39" s="395">
        <v>2.5</v>
      </c>
    </row>
    <row r="40" spans="1:4">
      <c r="A40" s="195" t="s">
        <v>54</v>
      </c>
      <c r="B40" s="195" t="s">
        <v>151</v>
      </c>
      <c r="C40" s="395">
        <v>4.0999999999999996</v>
      </c>
      <c r="D40" s="395">
        <v>2.5</v>
      </c>
    </row>
    <row r="41" spans="1:4">
      <c r="A41" s="195" t="s">
        <v>54</v>
      </c>
      <c r="B41" s="195" t="s">
        <v>152</v>
      </c>
      <c r="C41" s="395">
        <v>6.8</v>
      </c>
      <c r="D41" s="395">
        <v>3</v>
      </c>
    </row>
    <row r="42" spans="1:4">
      <c r="A42" s="195" t="s">
        <v>76</v>
      </c>
      <c r="B42" s="195" t="s">
        <v>141</v>
      </c>
      <c r="C42" s="395">
        <v>3.7</v>
      </c>
      <c r="D42" s="395">
        <v>3.2</v>
      </c>
    </row>
    <row r="43" spans="1:4">
      <c r="A43" s="195" t="s">
        <v>54</v>
      </c>
      <c r="B43" s="195" t="s">
        <v>142</v>
      </c>
      <c r="C43" s="395">
        <v>6.6</v>
      </c>
      <c r="D43" s="395">
        <v>4</v>
      </c>
    </row>
    <row r="44" spans="1:4">
      <c r="A44" s="195" t="s">
        <v>54</v>
      </c>
      <c r="B44" s="195" t="s">
        <v>143</v>
      </c>
      <c r="C44" s="395">
        <v>6.5</v>
      </c>
      <c r="D44" s="395">
        <v>4.5</v>
      </c>
    </row>
    <row r="45" spans="1:4">
      <c r="A45" s="195" t="s">
        <v>54</v>
      </c>
      <c r="B45" s="195" t="s">
        <v>144</v>
      </c>
      <c r="C45" s="395">
        <v>6.6</v>
      </c>
      <c r="D45" s="395">
        <v>4.9000000000000004</v>
      </c>
    </row>
    <row r="46" spans="1:4">
      <c r="A46" s="195" t="s">
        <v>54</v>
      </c>
      <c r="B46" s="195" t="s">
        <v>145</v>
      </c>
      <c r="C46" s="395">
        <v>5</v>
      </c>
      <c r="D46" s="395">
        <v>5.0999999999999996</v>
      </c>
    </row>
    <row r="47" spans="1:4">
      <c r="A47" s="195" t="s">
        <v>54</v>
      </c>
      <c r="B47" s="195" t="s">
        <v>146</v>
      </c>
      <c r="C47" s="395">
        <v>5.5</v>
      </c>
      <c r="D47" s="395">
        <v>5.2</v>
      </c>
    </row>
    <row r="48" spans="1:4">
      <c r="A48" s="195" t="s">
        <v>54</v>
      </c>
      <c r="B48" s="195" t="s">
        <v>147</v>
      </c>
      <c r="C48" s="395">
        <v>4.5999999999999996</v>
      </c>
      <c r="D48" s="395">
        <v>5.0999999999999996</v>
      </c>
    </row>
    <row r="49" spans="1:4">
      <c r="A49" s="195" t="s">
        <v>54</v>
      </c>
      <c r="B49" s="195" t="s">
        <v>148</v>
      </c>
      <c r="C49" s="395">
        <v>8.4</v>
      </c>
      <c r="D49" s="395">
        <v>5.5</v>
      </c>
    </row>
    <row r="50" spans="1:4">
      <c r="A50" s="195" t="s">
        <v>54</v>
      </c>
      <c r="B50" s="195" t="s">
        <v>149</v>
      </c>
      <c r="C50" s="395">
        <v>9.3000000000000007</v>
      </c>
      <c r="D50" s="395">
        <v>6</v>
      </c>
    </row>
    <row r="51" spans="1:4">
      <c r="A51" s="195" t="s">
        <v>54</v>
      </c>
      <c r="B51" s="195" t="s">
        <v>150</v>
      </c>
      <c r="C51" s="395">
        <v>12.2</v>
      </c>
      <c r="D51" s="395">
        <v>6.6</v>
      </c>
    </row>
    <row r="52" spans="1:4">
      <c r="A52" s="195" t="s">
        <v>54</v>
      </c>
      <c r="B52" s="195" t="s">
        <v>151</v>
      </c>
      <c r="C52" s="395">
        <v>13.2</v>
      </c>
      <c r="D52" s="395">
        <v>7.4</v>
      </c>
    </row>
    <row r="53" spans="1:4">
      <c r="A53" s="195" t="s">
        <v>54</v>
      </c>
      <c r="B53" s="195" t="s">
        <v>152</v>
      </c>
      <c r="C53" s="395">
        <v>13.1</v>
      </c>
      <c r="D53" s="395">
        <v>7.9</v>
      </c>
    </row>
    <row r="54" spans="1:4">
      <c r="A54" s="195" t="s">
        <v>77</v>
      </c>
      <c r="B54" s="195" t="s">
        <v>141</v>
      </c>
      <c r="C54" s="395">
        <v>15.9</v>
      </c>
      <c r="D54" s="395">
        <v>8.9</v>
      </c>
    </row>
    <row r="55" spans="1:4">
      <c r="A55" s="195" t="s">
        <v>54</v>
      </c>
      <c r="B55" s="195" t="s">
        <v>142</v>
      </c>
      <c r="C55" s="395">
        <v>14.6</v>
      </c>
      <c r="D55" s="395">
        <v>9.6</v>
      </c>
    </row>
    <row r="56" spans="1:4">
      <c r="A56" s="195" t="s">
        <v>54</v>
      </c>
      <c r="B56" s="195" t="s">
        <v>143</v>
      </c>
      <c r="C56" s="395">
        <v>16.8</v>
      </c>
      <c r="D56" s="395">
        <v>10.5</v>
      </c>
    </row>
    <row r="57" spans="1:4">
      <c r="A57" s="195" t="s">
        <v>54</v>
      </c>
      <c r="B57" s="195" t="s">
        <v>144</v>
      </c>
      <c r="C57" s="395">
        <v>15.1</v>
      </c>
      <c r="D57" s="395">
        <v>11.2</v>
      </c>
    </row>
    <row r="58" spans="1:4">
      <c r="A58" s="195" t="s">
        <v>54</v>
      </c>
      <c r="B58" s="195" t="s">
        <v>145</v>
      </c>
      <c r="C58" s="395">
        <v>14.7</v>
      </c>
      <c r="D58" s="395">
        <v>12</v>
      </c>
    </row>
    <row r="59" spans="1:4">
      <c r="A59" s="195" t="s">
        <v>54</v>
      </c>
      <c r="B59" s="195" t="s">
        <v>146</v>
      </c>
      <c r="C59" s="395">
        <v>12.9</v>
      </c>
      <c r="D59" s="395">
        <v>12.6</v>
      </c>
    </row>
    <row r="60" spans="1:4">
      <c r="A60" s="195" t="s">
        <v>54</v>
      </c>
      <c r="B60" s="195" t="s">
        <v>147</v>
      </c>
      <c r="C60" s="395">
        <v>14.9</v>
      </c>
      <c r="D60" s="395">
        <v>13.4</v>
      </c>
    </row>
    <row r="61" spans="1:4">
      <c r="A61" s="195" t="s">
        <v>54</v>
      </c>
      <c r="B61" s="195" t="s">
        <v>148</v>
      </c>
      <c r="C61" s="395">
        <v>11.3</v>
      </c>
      <c r="D61" s="395">
        <v>13.7</v>
      </c>
    </row>
    <row r="62" spans="1:4">
      <c r="A62" s="195" t="s">
        <v>54</v>
      </c>
      <c r="B62" s="195" t="s">
        <v>149</v>
      </c>
      <c r="C62" s="395">
        <v>9.9</v>
      </c>
      <c r="D62" s="395">
        <v>13.7</v>
      </c>
    </row>
    <row r="63" spans="1:4">
      <c r="A63" s="195" t="s">
        <v>54</v>
      </c>
      <c r="B63" s="195" t="s">
        <v>150</v>
      </c>
      <c r="C63" s="395">
        <v>7.9</v>
      </c>
      <c r="D63" s="395">
        <v>13.4</v>
      </c>
    </row>
    <row r="64" spans="1:4">
      <c r="A64" s="195" t="s">
        <v>54</v>
      </c>
      <c r="B64" s="195" t="s">
        <v>151</v>
      </c>
      <c r="C64" s="395">
        <v>6.7</v>
      </c>
      <c r="D64" s="395">
        <v>12.8</v>
      </c>
    </row>
    <row r="65" spans="1:4">
      <c r="A65" s="195" t="s">
        <v>54</v>
      </c>
      <c r="B65" s="195" t="s">
        <v>152</v>
      </c>
      <c r="C65" s="395">
        <v>7</v>
      </c>
      <c r="D65" s="395">
        <v>12.3</v>
      </c>
    </row>
    <row r="66" spans="1:4">
      <c r="A66" s="195" t="s">
        <v>78</v>
      </c>
      <c r="B66" s="195" t="s">
        <v>141</v>
      </c>
      <c r="C66" s="395">
        <v>5.6</v>
      </c>
      <c r="D66" s="395">
        <v>11.5</v>
      </c>
    </row>
    <row r="67" spans="1:4">
      <c r="A67" s="195" t="s">
        <v>54</v>
      </c>
      <c r="B67" s="195" t="s">
        <v>142</v>
      </c>
      <c r="C67" s="395">
        <v>6</v>
      </c>
      <c r="D67" s="395">
        <v>10.7</v>
      </c>
    </row>
    <row r="68" spans="1:4">
      <c r="A68" s="195" t="s">
        <v>54</v>
      </c>
      <c r="B68" s="195" t="s">
        <v>143</v>
      </c>
      <c r="C68" s="395">
        <v>3.7</v>
      </c>
      <c r="D68" s="395">
        <v>9.6</v>
      </c>
    </row>
    <row r="69" spans="1:4">
      <c r="A69" s="195" t="s">
        <v>54</v>
      </c>
      <c r="B69" s="195" t="s">
        <v>144</v>
      </c>
      <c r="C69" s="395">
        <v>5.0999999999999996</v>
      </c>
      <c r="D69" s="395">
        <v>8.8000000000000007</v>
      </c>
    </row>
    <row r="70" spans="1:4">
      <c r="A70" s="195" t="s">
        <v>54</v>
      </c>
      <c r="B70" s="195" t="s">
        <v>145</v>
      </c>
      <c r="C70" s="395">
        <v>7.9</v>
      </c>
      <c r="D70" s="395">
        <v>8.1999999999999993</v>
      </c>
    </row>
    <row r="71" spans="1:4">
      <c r="A71" s="195" t="s">
        <v>54</v>
      </c>
      <c r="B71" s="195" t="s">
        <v>146</v>
      </c>
      <c r="C71" s="395">
        <v>8.6999999999999993</v>
      </c>
      <c r="D71" s="395">
        <v>7.9</v>
      </c>
    </row>
    <row r="72" spans="1:4">
      <c r="A72" s="195" t="s">
        <v>54</v>
      </c>
      <c r="B72" s="195" t="s">
        <v>147</v>
      </c>
      <c r="C72" s="395">
        <v>9.4</v>
      </c>
      <c r="D72" s="395">
        <v>7.4</v>
      </c>
    </row>
    <row r="73" spans="1:4">
      <c r="A73" s="195" t="s">
        <v>54</v>
      </c>
      <c r="B73" s="195" t="s">
        <v>148</v>
      </c>
      <c r="C73" s="395">
        <v>11.2</v>
      </c>
      <c r="D73" s="395">
        <v>7.4</v>
      </c>
    </row>
    <row r="74" spans="1:4">
      <c r="A74" s="195" t="s">
        <v>54</v>
      </c>
      <c r="B74" s="195" t="s">
        <v>149</v>
      </c>
      <c r="C74" s="395">
        <v>11.9</v>
      </c>
      <c r="D74" s="395">
        <v>7.6</v>
      </c>
    </row>
    <row r="75" spans="1:4">
      <c r="A75" s="195" t="s">
        <v>54</v>
      </c>
      <c r="B75" s="195" t="s">
        <v>150</v>
      </c>
      <c r="C75" s="395">
        <v>10.8</v>
      </c>
      <c r="D75" s="395">
        <v>7.8</v>
      </c>
    </row>
    <row r="76" spans="1:4">
      <c r="A76" s="195" t="s">
        <v>54</v>
      </c>
      <c r="B76" s="195" t="s">
        <v>151</v>
      </c>
      <c r="C76" s="395">
        <v>9.8000000000000007</v>
      </c>
      <c r="D76" s="395">
        <v>8.1</v>
      </c>
    </row>
    <row r="77" spans="1:4">
      <c r="A77" s="195" t="s">
        <v>54</v>
      </c>
      <c r="B77" s="195" t="s">
        <v>152</v>
      </c>
      <c r="C77" s="395">
        <v>8.9</v>
      </c>
      <c r="D77" s="395">
        <v>8.1999999999999993</v>
      </c>
    </row>
    <row r="78" spans="1:4">
      <c r="A78" s="195" t="s">
        <v>79</v>
      </c>
      <c r="B78" s="195" t="s">
        <v>141</v>
      </c>
      <c r="C78" s="395">
        <v>11.4</v>
      </c>
      <c r="D78" s="395">
        <v>8.6999999999999993</v>
      </c>
    </row>
    <row r="79" spans="1:4">
      <c r="A79" s="195" t="s">
        <v>54</v>
      </c>
      <c r="B79" s="195" t="s">
        <v>142</v>
      </c>
      <c r="C79" s="395">
        <v>11.7</v>
      </c>
      <c r="D79" s="395">
        <v>9.1999999999999993</v>
      </c>
    </row>
    <row r="80" spans="1:4">
      <c r="A80" s="195" t="s">
        <v>54</v>
      </c>
      <c r="B80" s="195" t="s">
        <v>143</v>
      </c>
      <c r="C80" s="395">
        <v>12.7</v>
      </c>
      <c r="D80" s="395">
        <v>10</v>
      </c>
    </row>
    <row r="81" spans="1:4">
      <c r="A81" s="195" t="s">
        <v>54</v>
      </c>
      <c r="B81" s="195" t="s">
        <v>144</v>
      </c>
      <c r="C81" s="395">
        <v>14.2</v>
      </c>
      <c r="D81" s="395">
        <v>10.7</v>
      </c>
    </row>
    <row r="82" spans="1:4">
      <c r="A82" s="195" t="s">
        <v>54</v>
      </c>
      <c r="B82" s="195" t="s">
        <v>145</v>
      </c>
      <c r="C82" s="395">
        <v>12.6</v>
      </c>
      <c r="D82" s="395">
        <v>11.1</v>
      </c>
    </row>
    <row r="83" spans="1:4">
      <c r="A83" s="195" t="s">
        <v>54</v>
      </c>
      <c r="B83" s="195" t="s">
        <v>146</v>
      </c>
      <c r="C83" s="395">
        <v>11.8</v>
      </c>
      <c r="D83" s="395">
        <v>11.4</v>
      </c>
    </row>
    <row r="84" spans="1:4">
      <c r="A84" s="195" t="s">
        <v>54</v>
      </c>
      <c r="B84" s="195" t="s">
        <v>147</v>
      </c>
      <c r="C84" s="395">
        <v>9.8000000000000007</v>
      </c>
      <c r="D84" s="395">
        <v>11.4</v>
      </c>
    </row>
    <row r="85" spans="1:4">
      <c r="A85" s="195" t="s">
        <v>54</v>
      </c>
      <c r="B85" s="195" t="s">
        <v>148</v>
      </c>
      <c r="C85" s="395">
        <v>7</v>
      </c>
      <c r="D85" s="395">
        <v>11.1</v>
      </c>
    </row>
    <row r="86" spans="1:4">
      <c r="A86" s="195" t="s">
        <v>54</v>
      </c>
      <c r="B86" s="195" t="s">
        <v>149</v>
      </c>
      <c r="C86" s="395">
        <v>7.1</v>
      </c>
      <c r="D86" s="395">
        <v>10.7</v>
      </c>
    </row>
    <row r="87" spans="1:4">
      <c r="A87" s="195" t="s">
        <v>54</v>
      </c>
      <c r="B87" s="195" t="s">
        <v>150</v>
      </c>
      <c r="C87" s="395">
        <v>6.6</v>
      </c>
      <c r="D87" s="395">
        <v>10.3</v>
      </c>
    </row>
    <row r="88" spans="1:4">
      <c r="A88" s="195" t="s">
        <v>54</v>
      </c>
      <c r="B88" s="195" t="s">
        <v>151</v>
      </c>
      <c r="C88" s="395">
        <v>5.3</v>
      </c>
      <c r="D88" s="395">
        <v>9.9</v>
      </c>
    </row>
    <row r="89" spans="1:4">
      <c r="A89" s="195" t="s">
        <v>54</v>
      </c>
      <c r="B89" s="195" t="s">
        <v>152</v>
      </c>
      <c r="C89" s="395">
        <v>5.3</v>
      </c>
      <c r="D89" s="395">
        <v>9.6</v>
      </c>
    </row>
    <row r="90" spans="1:4">
      <c r="A90" s="195" t="s">
        <v>80</v>
      </c>
      <c r="B90" s="195" t="s">
        <v>141</v>
      </c>
      <c r="C90" s="395">
        <v>2.6</v>
      </c>
      <c r="D90" s="395">
        <v>8.9</v>
      </c>
    </row>
    <row r="91" spans="1:4">
      <c r="A91" s="195" t="s">
        <v>54</v>
      </c>
      <c r="B91" s="195" t="s">
        <v>142</v>
      </c>
      <c r="C91" s="395">
        <v>2.7</v>
      </c>
      <c r="D91" s="395">
        <v>8.1999999999999993</v>
      </c>
    </row>
    <row r="92" spans="1:4">
      <c r="A92" s="195" t="s">
        <v>54</v>
      </c>
      <c r="B92" s="195" t="s">
        <v>143</v>
      </c>
      <c r="C92" s="395">
        <v>2.8</v>
      </c>
      <c r="D92" s="395">
        <v>7.3</v>
      </c>
    </row>
    <row r="93" spans="1:4">
      <c r="A93" s="195" t="s">
        <v>54</v>
      </c>
      <c r="B93" s="195" t="s">
        <v>144</v>
      </c>
      <c r="C93" s="395">
        <v>-2.1</v>
      </c>
      <c r="D93" s="395">
        <v>6</v>
      </c>
    </row>
    <row r="94" spans="1:4">
      <c r="A94" s="195" t="s">
        <v>54</v>
      </c>
      <c r="B94" s="195" t="s">
        <v>145</v>
      </c>
      <c r="C94" s="395">
        <v>-4.8</v>
      </c>
      <c r="D94" s="395">
        <v>4.5</v>
      </c>
    </row>
    <row r="95" spans="1:4">
      <c r="A95" s="195" t="s">
        <v>54</v>
      </c>
      <c r="B95" s="195" t="s">
        <v>146</v>
      </c>
      <c r="C95" s="395">
        <v>-4.7</v>
      </c>
      <c r="D95" s="395">
        <v>3.2</v>
      </c>
    </row>
    <row r="96" spans="1:4">
      <c r="A96" s="195" t="s">
        <v>54</v>
      </c>
      <c r="B96" s="195" t="s">
        <v>147</v>
      </c>
      <c r="C96" s="395">
        <v>-6</v>
      </c>
      <c r="D96" s="395">
        <v>1.8</v>
      </c>
    </row>
    <row r="97" spans="1:4">
      <c r="A97" s="195" t="s">
        <v>54</v>
      </c>
      <c r="B97" s="195" t="s">
        <v>148</v>
      </c>
      <c r="C97" s="395">
        <v>-4.5999999999999996</v>
      </c>
      <c r="D97" s="395">
        <v>0.9</v>
      </c>
    </row>
    <row r="98" spans="1:4">
      <c r="A98" s="195" t="s">
        <v>54</v>
      </c>
      <c r="B98" s="195" t="s">
        <v>149</v>
      </c>
      <c r="C98" s="395">
        <v>-5.0999999999999996</v>
      </c>
      <c r="D98" s="395">
        <v>-0.2</v>
      </c>
    </row>
    <row r="99" spans="1:4">
      <c r="A99" s="195" t="s">
        <v>54</v>
      </c>
      <c r="B99" s="195" t="s">
        <v>150</v>
      </c>
      <c r="C99" s="395">
        <v>-5.6</v>
      </c>
      <c r="D99" s="395">
        <v>-1.2</v>
      </c>
    </row>
    <row r="100" spans="1:4">
      <c r="A100" s="195" t="s">
        <v>54</v>
      </c>
      <c r="B100" s="195" t="s">
        <v>151</v>
      </c>
      <c r="C100" s="395">
        <v>-3.4</v>
      </c>
      <c r="D100" s="395">
        <v>-1.9</v>
      </c>
    </row>
    <row r="101" spans="1:4">
      <c r="A101" s="195" t="s">
        <v>54</v>
      </c>
      <c r="B101" s="195" t="s">
        <v>152</v>
      </c>
      <c r="C101" s="395">
        <v>-2.6</v>
      </c>
      <c r="D101" s="395">
        <v>-2.6</v>
      </c>
    </row>
    <row r="102" spans="1:4">
      <c r="A102" s="195" t="s">
        <v>560</v>
      </c>
      <c r="B102" s="195" t="s">
        <v>141</v>
      </c>
      <c r="C102" s="395">
        <v>0</v>
      </c>
      <c r="D102" s="395">
        <v>-2.8</v>
      </c>
    </row>
    <row r="103" spans="1:4">
      <c r="A103" s="195" t="s">
        <v>54</v>
      </c>
      <c r="B103" s="195" t="s">
        <v>142</v>
      </c>
      <c r="C103" s="395">
        <v>2.5</v>
      </c>
      <c r="D103" s="395">
        <v>-2.8</v>
      </c>
    </row>
    <row r="104" spans="1:4">
      <c r="A104" s="195" t="s">
        <v>54</v>
      </c>
      <c r="B104" s="195" t="s">
        <v>143</v>
      </c>
      <c r="C104" s="395">
        <v>1.7</v>
      </c>
      <c r="D104" s="395">
        <v>-2.9</v>
      </c>
    </row>
    <row r="105" spans="1:4">
      <c r="A105" s="195" t="s">
        <v>54</v>
      </c>
      <c r="B105" s="195" t="s">
        <v>144</v>
      </c>
      <c r="C105" s="395">
        <v>5.0999999999999996</v>
      </c>
      <c r="D105" s="395">
        <v>-2.2999999999999998</v>
      </c>
    </row>
    <row r="106" spans="1:4">
      <c r="A106" s="195" t="s">
        <v>54</v>
      </c>
      <c r="B106" s="195" t="s">
        <v>145</v>
      </c>
      <c r="C106" s="395">
        <v>6</v>
      </c>
      <c r="D106" s="395">
        <v>-1.4</v>
      </c>
    </row>
    <row r="107" spans="1:4">
      <c r="A107" s="195" t="s">
        <v>54</v>
      </c>
      <c r="B107" s="195" t="s">
        <v>146</v>
      </c>
      <c r="C107" s="395">
        <v>5</v>
      </c>
      <c r="D107" s="395">
        <v>-0.6</v>
      </c>
    </row>
    <row r="108" spans="1:4">
      <c r="A108" s="195" t="s">
        <v>54</v>
      </c>
      <c r="B108" s="195" t="s">
        <v>147</v>
      </c>
      <c r="C108" s="395">
        <v>6.2</v>
      </c>
      <c r="D108" s="395">
        <v>0.4</v>
      </c>
    </row>
    <row r="109" spans="1:4">
      <c r="A109" s="195" t="s">
        <v>54</v>
      </c>
      <c r="B109" s="195" t="s">
        <v>148</v>
      </c>
      <c r="C109" s="395">
        <v>1.8</v>
      </c>
      <c r="D109" s="395">
        <v>1</v>
      </c>
    </row>
    <row r="110" spans="1:4">
      <c r="A110" s="195" t="s">
        <v>54</v>
      </c>
      <c r="B110" s="195" t="s">
        <v>149</v>
      </c>
      <c r="C110" s="395">
        <v>-1.7</v>
      </c>
      <c r="D110" s="395">
        <v>1.2</v>
      </c>
    </row>
  </sheetData>
  <mergeCells count="1">
    <mergeCell ref="H1:I1"/>
  </mergeCells>
  <hyperlinks>
    <hyperlink ref="H1:I1" location="Index!A1" display="Regresar al Índice" xr:uid="{07D54FBA-EF3A-4443-8F2D-EAF267F7F80B}"/>
  </hyperlinks>
  <pageMargins left="0.7" right="0.7" top="0.75" bottom="0.75" header="0.3" footer="0.3"/>
  <pageSetup paperSize="9" orientation="portrait" horizontalDpi="300" verticalDpi="300"/>
  <drawing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FCBF9-1652-41FF-9360-7CAFACEC35E8}">
  <sheetPr codeName="Hoja232"/>
  <dimension ref="A1:I24"/>
  <sheetViews>
    <sheetView workbookViewId="0"/>
  </sheetViews>
  <sheetFormatPr baseColWidth="10" defaultColWidth="9.140625" defaultRowHeight="14.25"/>
  <cols>
    <col min="1" max="16384" width="9.140625" style="195"/>
  </cols>
  <sheetData>
    <row r="1" spans="1:9">
      <c r="A1" s="20" t="s">
        <v>1692</v>
      </c>
      <c r="H1" s="545" t="s">
        <v>38</v>
      </c>
      <c r="I1" s="545"/>
    </row>
    <row r="2" spans="1:9">
      <c r="A2" s="195" t="s">
        <v>800</v>
      </c>
    </row>
    <row r="5" spans="1:9">
      <c r="A5" s="195" t="s">
        <v>2</v>
      </c>
      <c r="B5" s="195" t="s">
        <v>805</v>
      </c>
    </row>
    <row r="6" spans="1:9">
      <c r="A6" s="195" t="s">
        <v>17</v>
      </c>
      <c r="B6" s="395">
        <v>0.2</v>
      </c>
    </row>
    <row r="7" spans="1:9">
      <c r="A7" s="195" t="s">
        <v>31</v>
      </c>
      <c r="B7" s="395">
        <v>0.7</v>
      </c>
    </row>
    <row r="8" spans="1:9">
      <c r="A8" s="195" t="s">
        <v>32</v>
      </c>
      <c r="B8" s="395">
        <v>0.8</v>
      </c>
    </row>
    <row r="9" spans="1:9">
      <c r="A9" s="195" t="s">
        <v>26</v>
      </c>
      <c r="B9" s="395">
        <v>1</v>
      </c>
    </row>
    <row r="10" spans="1:9">
      <c r="A10" s="195" t="s">
        <v>9</v>
      </c>
      <c r="B10" s="395">
        <v>1.2</v>
      </c>
    </row>
    <row r="11" spans="1:9">
      <c r="A11" s="195" t="s">
        <v>12</v>
      </c>
      <c r="B11" s="395">
        <v>1.5</v>
      </c>
    </row>
    <row r="12" spans="1:9">
      <c r="A12" s="195" t="s">
        <v>3</v>
      </c>
      <c r="B12" s="395">
        <v>2</v>
      </c>
    </row>
    <row r="13" spans="1:9">
      <c r="A13" s="195" t="s">
        <v>22</v>
      </c>
      <c r="B13" s="395">
        <v>2.5</v>
      </c>
    </row>
    <row r="14" spans="1:9">
      <c r="A14" s="195" t="s">
        <v>25</v>
      </c>
      <c r="B14" s="395">
        <v>2.9</v>
      </c>
    </row>
    <row r="15" spans="1:9">
      <c r="A15" s="195" t="s">
        <v>23</v>
      </c>
      <c r="B15" s="395">
        <v>3.4</v>
      </c>
    </row>
    <row r="16" spans="1:9">
      <c r="A16" s="195" t="s">
        <v>13</v>
      </c>
      <c r="B16" s="395">
        <v>4.5</v>
      </c>
    </row>
    <row r="17" spans="1:2">
      <c r="A17" s="195" t="s">
        <v>27</v>
      </c>
      <c r="B17" s="395">
        <v>5.6</v>
      </c>
    </row>
    <row r="18" spans="1:2">
      <c r="A18" s="195" t="s">
        <v>14</v>
      </c>
      <c r="B18" s="395">
        <v>5.9</v>
      </c>
    </row>
    <row r="19" spans="1:2">
      <c r="A19" s="195" t="s">
        <v>0</v>
      </c>
      <c r="B19" s="395">
        <v>6.2</v>
      </c>
    </row>
    <row r="20" spans="1:2">
      <c r="A20" s="195" t="s">
        <v>29</v>
      </c>
      <c r="B20" s="395">
        <v>8.6999999999999993</v>
      </c>
    </row>
    <row r="21" spans="1:2">
      <c r="A21" s="195" t="s">
        <v>10</v>
      </c>
      <c r="B21" s="395">
        <v>9</v>
      </c>
    </row>
    <row r="22" spans="1:2">
      <c r="A22" s="195" t="s">
        <v>20</v>
      </c>
      <c r="B22" s="395">
        <v>10.7</v>
      </c>
    </row>
    <row r="23" spans="1:2">
      <c r="A23" s="195" t="s">
        <v>4</v>
      </c>
      <c r="B23" s="395">
        <v>13.5</v>
      </c>
    </row>
    <row r="24" spans="1:2">
      <c r="A24" s="195" t="s">
        <v>8</v>
      </c>
      <c r="B24" s="395">
        <v>13.6</v>
      </c>
    </row>
  </sheetData>
  <mergeCells count="1">
    <mergeCell ref="H1:I1"/>
  </mergeCells>
  <hyperlinks>
    <hyperlink ref="H1:I1" location="Index!A1" display="Regresar al Índice" xr:uid="{F4C53935-AFEA-4A3D-8237-8449F5D22C71}"/>
  </hyperlinks>
  <pageMargins left="0.7" right="0.7" top="0.75" bottom="0.75" header="0.3" footer="0.3"/>
  <pageSetup paperSize="9" orientation="portrait" horizontalDpi="300" verticalDpi="300"/>
  <drawing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AE897-B929-497B-A33A-3DDD603496F8}">
  <sheetPr codeName="Hoja233"/>
  <dimension ref="A1:I63"/>
  <sheetViews>
    <sheetView workbookViewId="0"/>
  </sheetViews>
  <sheetFormatPr baseColWidth="10" defaultColWidth="9.140625" defaultRowHeight="14.25"/>
  <cols>
    <col min="1" max="3" width="9.140625" style="137"/>
    <col min="4" max="5" width="9.140625" style="392"/>
    <col min="6" max="6" width="9.140625" style="137"/>
    <col min="7" max="7" width="9.140625" style="384"/>
    <col min="8" max="16384" width="9.140625" style="137"/>
  </cols>
  <sheetData>
    <row r="1" spans="1:9">
      <c r="A1" s="20" t="s">
        <v>1693</v>
      </c>
      <c r="H1" s="545" t="s">
        <v>38</v>
      </c>
      <c r="I1" s="545"/>
    </row>
    <row r="6" spans="1:9">
      <c r="A6" s="137" t="s">
        <v>562</v>
      </c>
      <c r="B6" s="137" t="s">
        <v>839</v>
      </c>
      <c r="C6" s="137" t="s">
        <v>683</v>
      </c>
      <c r="D6" s="392" t="s">
        <v>494</v>
      </c>
      <c r="E6" s="392" t="s">
        <v>815</v>
      </c>
      <c r="F6" s="137" t="s">
        <v>136</v>
      </c>
    </row>
    <row r="7" spans="1:9">
      <c r="A7" s="137" t="s">
        <v>918</v>
      </c>
      <c r="B7" s="389">
        <v>2017</v>
      </c>
      <c r="C7" s="137" t="s">
        <v>919</v>
      </c>
      <c r="D7" s="392">
        <v>-12.02154303939701</v>
      </c>
      <c r="E7" s="392">
        <v>115.99312569</v>
      </c>
      <c r="F7" s="389">
        <v>3.177770803689639</v>
      </c>
    </row>
    <row r="8" spans="1:9">
      <c r="A8" s="137" t="s">
        <v>920</v>
      </c>
      <c r="B8" s="389"/>
      <c r="C8" s="137" t="s">
        <v>921</v>
      </c>
      <c r="D8" s="392">
        <v>-4.8447538822419043</v>
      </c>
      <c r="E8" s="392">
        <v>110.37354422999999</v>
      </c>
      <c r="F8" s="389">
        <v>-0.18208700542614586</v>
      </c>
    </row>
    <row r="9" spans="1:9">
      <c r="A9" s="137" t="s">
        <v>922</v>
      </c>
      <c r="B9" s="389"/>
      <c r="C9" s="137" t="s">
        <v>923</v>
      </c>
      <c r="D9" s="392">
        <v>7.4005116506713184</v>
      </c>
      <c r="E9" s="392">
        <v>118.54175123</v>
      </c>
      <c r="F9" s="389">
        <v>2.5922514982530833</v>
      </c>
    </row>
    <row r="10" spans="1:9">
      <c r="A10" s="137" t="s">
        <v>924</v>
      </c>
      <c r="B10" s="389"/>
      <c r="C10" s="137" t="s">
        <v>925</v>
      </c>
      <c r="D10" s="392">
        <v>-10.686347492388071</v>
      </c>
      <c r="E10" s="392">
        <v>105.87396776999999</v>
      </c>
      <c r="F10" s="389">
        <v>-11.102037284209374</v>
      </c>
    </row>
    <row r="11" spans="1:9">
      <c r="A11" s="137" t="s">
        <v>926</v>
      </c>
      <c r="B11" s="389"/>
      <c r="C11" s="137" t="s">
        <v>927</v>
      </c>
      <c r="D11" s="392">
        <v>14.291485960808073</v>
      </c>
      <c r="E11" s="392">
        <v>121.00493101000001</v>
      </c>
      <c r="F11" s="389">
        <v>3.2875126152830512</v>
      </c>
    </row>
    <row r="12" spans="1:9">
      <c r="A12" s="137" t="s">
        <v>835</v>
      </c>
      <c r="B12" s="389"/>
      <c r="C12" s="137" t="s">
        <v>928</v>
      </c>
      <c r="D12" s="392">
        <v>-2.7143990105069133</v>
      </c>
      <c r="E12" s="392">
        <v>117.72037435999999</v>
      </c>
      <c r="F12" s="389">
        <v>-2.9473666168794774</v>
      </c>
    </row>
    <row r="13" spans="1:9">
      <c r="A13" s="137" t="s">
        <v>883</v>
      </c>
      <c r="B13" s="389"/>
      <c r="C13" s="137" t="s">
        <v>929</v>
      </c>
      <c r="D13" s="392">
        <v>-2.3842676047025013</v>
      </c>
      <c r="E13" s="392">
        <v>114.91360561</v>
      </c>
      <c r="F13" s="389">
        <v>-0.56358506025530031</v>
      </c>
    </row>
    <row r="14" spans="1:9">
      <c r="A14" s="137" t="s">
        <v>903</v>
      </c>
      <c r="B14" s="389"/>
      <c r="C14" s="137" t="s">
        <v>930</v>
      </c>
      <c r="D14" s="392">
        <v>9.3047175860867046</v>
      </c>
      <c r="E14" s="392">
        <v>125.60599207999999</v>
      </c>
      <c r="F14" s="389">
        <v>2.1227620494419241</v>
      </c>
    </row>
    <row r="15" spans="1:9">
      <c r="A15" s="137" t="s">
        <v>931</v>
      </c>
      <c r="B15" s="389"/>
      <c r="C15" s="137" t="s">
        <v>932</v>
      </c>
      <c r="D15" s="392">
        <v>-4.9618710117193316</v>
      </c>
      <c r="E15" s="392">
        <v>119.37358476999999</v>
      </c>
      <c r="F15" s="389">
        <v>2.2007243953537303</v>
      </c>
    </row>
    <row r="16" spans="1:9">
      <c r="A16" s="137" t="s">
        <v>933</v>
      </c>
      <c r="B16" s="389"/>
      <c r="C16" s="137" t="s">
        <v>934</v>
      </c>
      <c r="D16" s="392">
        <v>3.6682521166110482</v>
      </c>
      <c r="E16" s="392">
        <v>123.75250882</v>
      </c>
      <c r="F16" s="389">
        <v>3.8234149470121617</v>
      </c>
    </row>
    <row r="17" spans="1:6">
      <c r="A17" s="137" t="s">
        <v>935</v>
      </c>
      <c r="B17" s="389"/>
      <c r="C17" s="137" t="s">
        <v>936</v>
      </c>
      <c r="D17" s="392">
        <v>1.6450186904582498</v>
      </c>
      <c r="E17" s="392">
        <v>125.78826072</v>
      </c>
      <c r="F17" s="389">
        <v>4.8489393337890885</v>
      </c>
    </row>
    <row r="18" spans="1:6">
      <c r="A18" s="137" t="s">
        <v>937</v>
      </c>
      <c r="B18" s="389"/>
      <c r="C18" s="137" t="s">
        <v>938</v>
      </c>
      <c r="D18" s="392">
        <v>0.94340826656435561</v>
      </c>
      <c r="E18" s="392">
        <v>126.97495757</v>
      </c>
      <c r="F18" s="389">
        <v>-3.6920440483507413</v>
      </c>
    </row>
    <row r="19" spans="1:6">
      <c r="A19" s="137" t="s">
        <v>939</v>
      </c>
      <c r="B19" s="389">
        <v>2018</v>
      </c>
      <c r="C19" s="137" t="s">
        <v>919</v>
      </c>
      <c r="D19" s="392">
        <v>-4.7526787056992132</v>
      </c>
      <c r="E19" s="392">
        <v>120.9402458</v>
      </c>
      <c r="F19" s="389">
        <v>4.2650114656117948</v>
      </c>
    </row>
    <row r="20" spans="1:6">
      <c r="A20" s="137" t="s">
        <v>940</v>
      </c>
      <c r="B20" s="389"/>
      <c r="C20" s="137" t="s">
        <v>921</v>
      </c>
      <c r="D20" s="392">
        <v>-7.422117088172814</v>
      </c>
      <c r="E20" s="392">
        <v>111.96391915</v>
      </c>
      <c r="F20" s="389">
        <v>1.4409022842339165</v>
      </c>
    </row>
    <row r="21" spans="1:6">
      <c r="A21" s="137" t="s">
        <v>941</v>
      </c>
      <c r="B21" s="389"/>
      <c r="C21" s="137" t="s">
        <v>923</v>
      </c>
      <c r="D21" s="392">
        <v>6.7583125773424735</v>
      </c>
      <c r="E21" s="392">
        <v>119.53079078</v>
      </c>
      <c r="F21" s="389">
        <v>0.83433856825771235</v>
      </c>
    </row>
    <row r="22" spans="1:6">
      <c r="A22" s="137" t="s">
        <v>942</v>
      </c>
      <c r="B22" s="389"/>
      <c r="C22" s="137" t="s">
        <v>925</v>
      </c>
      <c r="D22" s="392">
        <v>2.8665465673245638</v>
      </c>
      <c r="E22" s="392">
        <v>122.95719656</v>
      </c>
      <c r="F22" s="389">
        <v>16.135438342229243</v>
      </c>
    </row>
    <row r="23" spans="1:6">
      <c r="A23" s="137" t="s">
        <v>943</v>
      </c>
      <c r="B23" s="389"/>
      <c r="C23" s="137" t="s">
        <v>927</v>
      </c>
      <c r="D23" s="392">
        <v>3.0439370404591504</v>
      </c>
      <c r="E23" s="392">
        <v>126.69993621</v>
      </c>
      <c r="F23" s="389">
        <v>4.7064240708747267</v>
      </c>
    </row>
    <row r="24" spans="1:6">
      <c r="A24" s="137" t="s">
        <v>836</v>
      </c>
      <c r="B24" s="389"/>
      <c r="C24" s="137" t="s">
        <v>928</v>
      </c>
      <c r="D24" s="392">
        <v>3.008191782893078</v>
      </c>
      <c r="E24" s="392">
        <v>130.51131328</v>
      </c>
      <c r="F24" s="389">
        <v>10.86552688057558</v>
      </c>
    </row>
    <row r="25" spans="1:6">
      <c r="A25" s="137" t="s">
        <v>884</v>
      </c>
      <c r="B25" s="389"/>
      <c r="C25" s="137" t="s">
        <v>929</v>
      </c>
      <c r="D25" s="392">
        <v>-0.45817036467721889</v>
      </c>
      <c r="E25" s="392">
        <v>129.91334911999999</v>
      </c>
      <c r="F25" s="389">
        <v>13.053061411115168</v>
      </c>
    </row>
    <row r="26" spans="1:6">
      <c r="A26" s="137" t="s">
        <v>904</v>
      </c>
      <c r="B26" s="389"/>
      <c r="C26" s="137" t="s">
        <v>930</v>
      </c>
      <c r="D26" s="392">
        <v>1.2313032038935785</v>
      </c>
      <c r="E26" s="392">
        <v>131.51297635</v>
      </c>
      <c r="F26" s="389">
        <v>4.7027885948608077</v>
      </c>
    </row>
    <row r="27" spans="1:6">
      <c r="A27" s="137" t="s">
        <v>944</v>
      </c>
      <c r="B27" s="389"/>
      <c r="C27" s="137" t="s">
        <v>932</v>
      </c>
      <c r="D27" s="392">
        <v>-1.2600246804466702</v>
      </c>
      <c r="E27" s="392">
        <v>129.85588039000001</v>
      </c>
      <c r="F27" s="389">
        <v>8.7810847267395982</v>
      </c>
    </row>
    <row r="28" spans="1:6">
      <c r="A28" s="137" t="s">
        <v>945</v>
      </c>
      <c r="B28" s="389"/>
      <c r="C28" s="137" t="s">
        <v>934</v>
      </c>
      <c r="D28" s="392">
        <v>8.628865713549061</v>
      </c>
      <c r="E28" s="392">
        <v>141.06096993</v>
      </c>
      <c r="F28" s="389">
        <v>13.986351690999193</v>
      </c>
    </row>
    <row r="29" spans="1:6">
      <c r="A29" s="137" t="s">
        <v>946</v>
      </c>
      <c r="B29" s="389"/>
      <c r="C29" s="137" t="s">
        <v>936</v>
      </c>
      <c r="D29" s="392">
        <v>-2.8386049890249665</v>
      </c>
      <c r="E29" s="392">
        <v>137.05680620000001</v>
      </c>
      <c r="F29" s="389">
        <v>8.9583442965980566</v>
      </c>
    </row>
    <row r="30" spans="1:6">
      <c r="A30" s="137" t="s">
        <v>947</v>
      </c>
      <c r="B30" s="389"/>
      <c r="C30" s="137" t="s">
        <v>938</v>
      </c>
      <c r="D30" s="392">
        <v>-4.6354987659124429</v>
      </c>
      <c r="E30" s="392">
        <v>130.70353964</v>
      </c>
      <c r="F30" s="389">
        <v>2.9364704201176615</v>
      </c>
    </row>
    <row r="31" spans="1:6">
      <c r="A31" s="137" t="s">
        <v>948</v>
      </c>
      <c r="B31" s="389">
        <v>2019</v>
      </c>
      <c r="C31" s="137" t="s">
        <v>919</v>
      </c>
      <c r="D31" s="392">
        <v>-5.3516688371761045</v>
      </c>
      <c r="E31" s="392">
        <v>123.70871904000001</v>
      </c>
      <c r="F31" s="389">
        <v>2.2891248663230397</v>
      </c>
    </row>
    <row r="32" spans="1:6">
      <c r="A32" s="137" t="s">
        <v>949</v>
      </c>
      <c r="B32" s="389"/>
      <c r="C32" s="137" t="s">
        <v>921</v>
      </c>
      <c r="D32" s="392">
        <v>-7.1866163670527987</v>
      </c>
      <c r="E32" s="392">
        <v>114.81824799</v>
      </c>
      <c r="F32" s="389">
        <v>2.5493291603842612</v>
      </c>
    </row>
    <row r="33" spans="1:6">
      <c r="A33" s="137" t="s">
        <v>950</v>
      </c>
      <c r="B33" s="389"/>
      <c r="C33" s="137" t="s">
        <v>923</v>
      </c>
      <c r="D33" s="392">
        <v>12.372429190207848</v>
      </c>
      <c r="E33" s="392">
        <v>129.02405442</v>
      </c>
      <c r="F33" s="389">
        <v>7.9421072830285473</v>
      </c>
    </row>
    <row r="34" spans="1:6">
      <c r="A34" s="137" t="s">
        <v>951</v>
      </c>
      <c r="B34" s="389"/>
      <c r="C34" s="137" t="s">
        <v>925</v>
      </c>
      <c r="D34" s="392">
        <v>-4.648499589445775</v>
      </c>
      <c r="E34" s="392">
        <v>123.02637178000001</v>
      </c>
      <c r="F34" s="389">
        <v>5.6259594342856989E-2</v>
      </c>
    </row>
    <row r="35" spans="1:6">
      <c r="A35" s="137" t="s">
        <v>952</v>
      </c>
      <c r="B35" s="389"/>
      <c r="C35" s="137" t="s">
        <v>927</v>
      </c>
      <c r="D35" s="392">
        <v>3.7306480095238626</v>
      </c>
      <c r="E35" s="392">
        <v>127.61605267</v>
      </c>
      <c r="F35" s="389">
        <v>0.72305992205203007</v>
      </c>
    </row>
    <row r="36" spans="1:6">
      <c r="A36" s="137" t="s">
        <v>837</v>
      </c>
      <c r="B36" s="389"/>
      <c r="C36" s="137" t="s">
        <v>928</v>
      </c>
      <c r="D36" s="392">
        <v>-1.1964556715668893</v>
      </c>
      <c r="E36" s="392">
        <v>126.08918317</v>
      </c>
      <c r="F36" s="389">
        <v>-3.3883117094322124</v>
      </c>
    </row>
    <row r="37" spans="1:6">
      <c r="A37" s="137" t="s">
        <v>885</v>
      </c>
      <c r="B37" s="389"/>
      <c r="C37" s="137" t="s">
        <v>929</v>
      </c>
      <c r="D37" s="392">
        <v>1.6938530144338044</v>
      </c>
      <c r="E37" s="392">
        <v>128.2249486</v>
      </c>
      <c r="F37" s="389">
        <v>-1.2996358968780219</v>
      </c>
    </row>
    <row r="38" spans="1:6">
      <c r="A38" s="137" t="s">
        <v>905</v>
      </c>
      <c r="B38" s="389"/>
      <c r="C38" s="137" t="s">
        <v>930</v>
      </c>
      <c r="D38" s="392">
        <v>-0.58446363845920946</v>
      </c>
      <c r="E38" s="392">
        <v>127.47552039999999</v>
      </c>
      <c r="F38" s="389">
        <v>-3.0700057606900999</v>
      </c>
    </row>
    <row r="39" spans="1:6">
      <c r="A39" s="137" t="s">
        <v>953</v>
      </c>
      <c r="B39" s="389"/>
      <c r="C39" s="137" t="s">
        <v>932</v>
      </c>
      <c r="D39" s="392">
        <v>0.86643605496510601</v>
      </c>
      <c r="E39" s="392">
        <v>128.58001426999999</v>
      </c>
      <c r="F39" s="389">
        <v>-0.98252471599142921</v>
      </c>
    </row>
    <row r="40" spans="1:6">
      <c r="A40" s="137" t="s">
        <v>954</v>
      </c>
      <c r="B40" s="389"/>
      <c r="C40" s="137" t="s">
        <v>934</v>
      </c>
      <c r="D40" s="392">
        <v>4.4089911267980746</v>
      </c>
      <c r="E40" s="392">
        <v>134.24909568999999</v>
      </c>
      <c r="F40" s="389">
        <v>-4.8290283580074123</v>
      </c>
    </row>
    <row r="41" spans="1:6">
      <c r="A41" s="137" t="s">
        <v>955</v>
      </c>
      <c r="B41" s="389"/>
      <c r="C41" s="137" t="s">
        <v>936</v>
      </c>
      <c r="D41" s="392">
        <v>-3.4039078822192579</v>
      </c>
      <c r="E41" s="392">
        <v>129.67938014000001</v>
      </c>
      <c r="F41" s="389">
        <v>-5.3827506014072029</v>
      </c>
    </row>
    <row r="42" spans="1:6">
      <c r="A42" s="137" t="s">
        <v>956</v>
      </c>
      <c r="B42" s="389"/>
      <c r="C42" s="137" t="s">
        <v>938</v>
      </c>
      <c r="D42" s="392">
        <v>2.4923487963242112</v>
      </c>
      <c r="E42" s="392">
        <v>132.91144260999999</v>
      </c>
      <c r="F42" s="389">
        <v>1.689244970779884</v>
      </c>
    </row>
    <row r="43" spans="1:6">
      <c r="A43" s="137" t="s">
        <v>957</v>
      </c>
      <c r="B43" s="389">
        <v>2020</v>
      </c>
      <c r="C43" s="137" t="s">
        <v>919</v>
      </c>
      <c r="D43" s="392">
        <v>-9.1564572703572136</v>
      </c>
      <c r="E43" s="392">
        <v>120.74146316</v>
      </c>
      <c r="F43" s="389">
        <v>-2.3985826569270166</v>
      </c>
    </row>
    <row r="44" spans="1:6">
      <c r="A44" s="137" t="s">
        <v>958</v>
      </c>
      <c r="B44" s="389"/>
      <c r="C44" s="137" t="s">
        <v>921</v>
      </c>
      <c r="D44" s="392">
        <v>-6.6694518595727779</v>
      </c>
      <c r="E44" s="392">
        <v>112.68866939999999</v>
      </c>
      <c r="F44" s="389">
        <v>-1.8547387956881927</v>
      </c>
    </row>
    <row r="45" spans="1:6">
      <c r="A45" s="137" t="s">
        <v>959</v>
      </c>
      <c r="B45" s="389"/>
      <c r="C45" s="137" t="s">
        <v>923</v>
      </c>
      <c r="D45" s="392">
        <v>12.992762677877542</v>
      </c>
      <c r="E45" s="392">
        <v>127.33004078</v>
      </c>
      <c r="F45" s="389">
        <v>-1.3129440456782029</v>
      </c>
    </row>
    <row r="46" spans="1:6">
      <c r="A46" s="137" t="s">
        <v>960</v>
      </c>
      <c r="B46" s="389"/>
      <c r="C46" s="137" t="s">
        <v>925</v>
      </c>
      <c r="D46" s="392">
        <v>-21.912171164860286</v>
      </c>
      <c r="E46" s="392">
        <v>99.4292643</v>
      </c>
      <c r="F46" s="389">
        <v>-19.180527832030329</v>
      </c>
    </row>
    <row r="47" spans="1:6">
      <c r="A47" s="137" t="s">
        <v>961</v>
      </c>
      <c r="B47" s="389"/>
      <c r="C47" s="137" t="s">
        <v>927</v>
      </c>
      <c r="D47" s="392">
        <v>2.8429525048793907</v>
      </c>
      <c r="E47" s="392">
        <v>102.25599106</v>
      </c>
      <c r="F47" s="389">
        <v>-19.872156425005652</v>
      </c>
    </row>
    <row r="48" spans="1:6">
      <c r="A48" s="137" t="s">
        <v>893</v>
      </c>
      <c r="B48" s="389"/>
      <c r="C48" s="137" t="s">
        <v>928</v>
      </c>
      <c r="D48" s="392">
        <v>10.661668433297953</v>
      </c>
      <c r="E48" s="392">
        <v>113.15818578</v>
      </c>
      <c r="F48" s="389">
        <v>-10.255437512483333</v>
      </c>
    </row>
    <row r="49" spans="1:6">
      <c r="A49" s="137" t="s">
        <v>886</v>
      </c>
      <c r="B49" s="389"/>
      <c r="C49" s="137" t="s">
        <v>929</v>
      </c>
      <c r="D49" s="392">
        <v>4.4399595975919199</v>
      </c>
      <c r="E49" s="392">
        <v>118.18236351</v>
      </c>
      <c r="F49" s="389">
        <v>-7.8320055493475174</v>
      </c>
    </row>
    <row r="50" spans="1:6">
      <c r="A50" s="137" t="s">
        <v>906</v>
      </c>
      <c r="B50" s="389"/>
      <c r="C50" s="137" t="s">
        <v>930</v>
      </c>
      <c r="D50" s="393">
        <v>-1.1322752060943349</v>
      </c>
      <c r="E50" s="394">
        <v>116.84421390999999</v>
      </c>
      <c r="F50" s="389">
        <v>-8.339880830955213</v>
      </c>
    </row>
    <row r="51" spans="1:6">
      <c r="A51" s="137" t="s">
        <v>962</v>
      </c>
      <c r="B51" s="389"/>
      <c r="C51" s="137" t="s">
        <v>932</v>
      </c>
      <c r="D51" s="392">
        <v>0.87115017161572605</v>
      </c>
      <c r="E51" s="394">
        <v>117.86210248</v>
      </c>
      <c r="F51" s="389">
        <v>-8.3355969828202667</v>
      </c>
    </row>
    <row r="52" spans="1:6">
      <c r="A52" s="137" t="s">
        <v>963</v>
      </c>
      <c r="B52" s="389"/>
      <c r="C52" s="137" t="s">
        <v>934</v>
      </c>
      <c r="D52" s="392">
        <v>7.5960028301032558</v>
      </c>
      <c r="E52" s="392">
        <v>126.81491112</v>
      </c>
      <c r="F52" s="389">
        <v>-5.5376049512963279</v>
      </c>
    </row>
    <row r="53" spans="1:6">
      <c r="A53" s="137" t="s">
        <v>964</v>
      </c>
      <c r="B53" s="389"/>
      <c r="C53" s="137" t="s">
        <v>936</v>
      </c>
      <c r="D53" s="392">
        <v>8.004625726065763E-2</v>
      </c>
      <c r="E53" s="392">
        <v>126.91642170999999</v>
      </c>
      <c r="F53" s="389">
        <v>-2.1306073695117616</v>
      </c>
    </row>
    <row r="54" spans="1:6">
      <c r="A54" s="137" t="s">
        <v>965</v>
      </c>
      <c r="B54" s="389"/>
      <c r="C54" s="137" t="s">
        <v>938</v>
      </c>
      <c r="D54" s="392">
        <v>9.2702664647162614</v>
      </c>
      <c r="E54" s="392">
        <v>138.68191218999999</v>
      </c>
      <c r="F54" s="389">
        <v>4.341589758326676</v>
      </c>
    </row>
    <row r="55" spans="1:6">
      <c r="A55" s="137" t="s">
        <v>966</v>
      </c>
      <c r="B55" s="389">
        <v>2021</v>
      </c>
      <c r="C55" s="137" t="s">
        <v>919</v>
      </c>
      <c r="D55" s="392">
        <v>-12.573429501109331</v>
      </c>
      <c r="E55" s="392">
        <v>121.24483973</v>
      </c>
      <c r="F55" s="389">
        <v>0.4169044807192317</v>
      </c>
    </row>
    <row r="56" spans="1:6">
      <c r="A56" s="137" t="s">
        <v>967</v>
      </c>
      <c r="B56" s="389"/>
      <c r="C56" s="137" t="s">
        <v>921</v>
      </c>
      <c r="D56" s="392">
        <v>-1.5839829755037376</v>
      </c>
      <c r="E56" s="392">
        <v>119.32434211</v>
      </c>
      <c r="F56" s="389">
        <v>5.8885003659471806</v>
      </c>
    </row>
    <row r="57" spans="1:6">
      <c r="A57" s="137" t="s">
        <v>968</v>
      </c>
      <c r="B57" s="389"/>
      <c r="C57" s="137" t="s">
        <v>923</v>
      </c>
      <c r="D57" s="392">
        <v>16.422313237591915</v>
      </c>
      <c r="E57" s="392">
        <v>138.92015934</v>
      </c>
      <c r="F57" s="389">
        <v>9.1024227189444815</v>
      </c>
    </row>
    <row r="58" spans="1:6">
      <c r="A58" s="137" t="s">
        <v>969</v>
      </c>
      <c r="B58" s="389"/>
      <c r="C58" s="137" t="s">
        <v>925</v>
      </c>
      <c r="D58" s="392">
        <v>-6.3440124110643676</v>
      </c>
      <c r="E58" s="392">
        <v>130.10704719</v>
      </c>
      <c r="F58" s="389">
        <v>30.8538769807633</v>
      </c>
    </row>
    <row r="59" spans="1:6">
      <c r="A59" s="137" t="s">
        <v>970</v>
      </c>
      <c r="B59" s="389"/>
      <c r="C59" s="137" t="s">
        <v>927</v>
      </c>
      <c r="D59" s="392">
        <v>1.521261209709569</v>
      </c>
      <c r="E59" s="392">
        <v>132.08631523</v>
      </c>
      <c r="F59" s="389">
        <v>29.172201903061772</v>
      </c>
    </row>
    <row r="60" spans="1:6">
      <c r="A60" s="137" t="s">
        <v>838</v>
      </c>
      <c r="B60" s="389"/>
      <c r="C60" s="137" t="s">
        <v>928</v>
      </c>
      <c r="D60" s="392">
        <v>6.7847392550811279</v>
      </c>
      <c r="E60" s="392">
        <v>141.04802731000001</v>
      </c>
      <c r="F60" s="389">
        <v>24.646773309200022</v>
      </c>
    </row>
    <row r="61" spans="1:6">
      <c r="A61" s="137" t="s">
        <v>887</v>
      </c>
      <c r="B61" s="389"/>
      <c r="C61" s="137" t="s">
        <v>929</v>
      </c>
      <c r="D61" s="392">
        <v>-0.60485795247952034</v>
      </c>
      <c r="E61" s="392">
        <v>140.19488709999999</v>
      </c>
      <c r="F61" s="389">
        <v>18.625895553474354</v>
      </c>
    </row>
    <row r="62" spans="1:6">
      <c r="A62" s="137" t="s">
        <v>907</v>
      </c>
      <c r="B62" s="389"/>
      <c r="C62" s="137" t="s">
        <v>930</v>
      </c>
      <c r="D62" s="392">
        <v>0.96040649402542344</v>
      </c>
      <c r="E62" s="392">
        <v>141.5413279</v>
      </c>
      <c r="F62" s="389">
        <v>21.136788175940929</v>
      </c>
    </row>
    <row r="63" spans="1:6">
      <c r="A63" s="137" t="s">
        <v>1009</v>
      </c>
      <c r="B63" s="389"/>
      <c r="C63" s="137" t="s">
        <v>932</v>
      </c>
      <c r="D63" s="393">
        <v>-6.7365024346357175E-2</v>
      </c>
      <c r="E63" s="394">
        <v>141.44597855000001</v>
      </c>
      <c r="F63" s="389">
        <v>20.009719471958295</v>
      </c>
    </row>
  </sheetData>
  <mergeCells count="1">
    <mergeCell ref="H1:I1"/>
  </mergeCells>
  <hyperlinks>
    <hyperlink ref="H1:I1" location="Index!A1" display="Regresar al Índice" xr:uid="{9D235AC5-9FDD-40EC-91C4-A1B128536474}"/>
  </hyperlinks>
  <pageMargins left="0.7" right="0.7" top="0.75" bottom="0.75" header="0.3" footer="0.3"/>
  <drawing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F95D5-A512-4D71-B082-B1F706523D98}">
  <sheetPr codeName="Hoja234"/>
  <dimension ref="A1:I39"/>
  <sheetViews>
    <sheetView workbookViewId="0"/>
  </sheetViews>
  <sheetFormatPr baseColWidth="10" defaultColWidth="9.140625" defaultRowHeight="14.25"/>
  <cols>
    <col min="1" max="16384" width="9.140625" style="384"/>
  </cols>
  <sheetData>
    <row r="1" spans="1:9">
      <c r="A1" s="20" t="s">
        <v>1694</v>
      </c>
      <c r="H1" s="545" t="s">
        <v>38</v>
      </c>
      <c r="I1" s="545"/>
    </row>
    <row r="6" spans="1:9">
      <c r="A6" s="384" t="s">
        <v>757</v>
      </c>
      <c r="B6" s="384" t="s">
        <v>758</v>
      </c>
    </row>
    <row r="7" spans="1:9">
      <c r="A7" s="384" t="s">
        <v>21</v>
      </c>
      <c r="B7" s="388">
        <v>-2.0444640992554941</v>
      </c>
    </row>
    <row r="8" spans="1:9">
      <c r="A8" s="384" t="s">
        <v>19</v>
      </c>
      <c r="B8" s="388">
        <v>-8.2016880554022745E-2</v>
      </c>
    </row>
    <row r="9" spans="1:9">
      <c r="A9" s="384" t="s">
        <v>33</v>
      </c>
      <c r="B9" s="388">
        <v>0.43400380370446945</v>
      </c>
    </row>
    <row r="10" spans="1:9">
      <c r="A10" s="384" t="s">
        <v>3</v>
      </c>
      <c r="B10" s="388">
        <v>2.2605827380329875</v>
      </c>
    </row>
    <row r="11" spans="1:9">
      <c r="A11" s="384" t="s">
        <v>26</v>
      </c>
      <c r="B11" s="388">
        <v>3.5673383996817178</v>
      </c>
    </row>
    <row r="12" spans="1:9">
      <c r="A12" s="384" t="s">
        <v>23</v>
      </c>
      <c r="B12" s="388">
        <v>3.8986213928632871</v>
      </c>
    </row>
    <row r="13" spans="1:9">
      <c r="A13" s="384" t="s">
        <v>17</v>
      </c>
      <c r="B13" s="388">
        <v>4.2652979491194438</v>
      </c>
    </row>
    <row r="14" spans="1:9">
      <c r="A14" s="384" t="s">
        <v>11</v>
      </c>
      <c r="B14" s="388">
        <v>4.635688765557278</v>
      </c>
    </row>
    <row r="15" spans="1:9">
      <c r="A15" s="384" t="s">
        <v>7</v>
      </c>
      <c r="B15" s="388">
        <v>4.9922690102904737</v>
      </c>
    </row>
    <row r="16" spans="1:9">
      <c r="A16" s="384" t="s">
        <v>12</v>
      </c>
      <c r="B16" s="388">
        <v>5.5319991343733594</v>
      </c>
    </row>
    <row r="17" spans="1:2">
      <c r="A17" s="384" t="s">
        <v>15</v>
      </c>
      <c r="B17" s="388">
        <v>5.5344199768669844</v>
      </c>
    </row>
    <row r="18" spans="1:2">
      <c r="A18" s="384" t="s">
        <v>22</v>
      </c>
      <c r="B18" s="388">
        <v>7.7099874067036387</v>
      </c>
    </row>
    <row r="19" spans="1:2">
      <c r="A19" s="384" t="s">
        <v>18</v>
      </c>
      <c r="B19" s="388">
        <v>9.1230756288831003</v>
      </c>
    </row>
    <row r="20" spans="1:2">
      <c r="A20" s="384" t="s">
        <v>31</v>
      </c>
      <c r="B20" s="388">
        <v>9.1469065143887871</v>
      </c>
    </row>
    <row r="21" spans="1:2">
      <c r="A21" s="384" t="s">
        <v>28</v>
      </c>
      <c r="B21" s="388">
        <v>9.520654670016361</v>
      </c>
    </row>
    <row r="22" spans="1:2">
      <c r="A22" s="384" t="s">
        <v>27</v>
      </c>
      <c r="B22" s="388">
        <v>10.034176741502529</v>
      </c>
    </row>
    <row r="23" spans="1:2">
      <c r="A23" s="384" t="s">
        <v>761</v>
      </c>
      <c r="B23" s="388">
        <v>10.585394407418821</v>
      </c>
    </row>
    <row r="24" spans="1:2">
      <c r="A24" s="384" t="s">
        <v>764</v>
      </c>
      <c r="B24" s="388">
        <v>10.977361289636651</v>
      </c>
    </row>
    <row r="25" spans="1:2">
      <c r="A25" s="384" t="s">
        <v>14</v>
      </c>
      <c r="B25" s="388">
        <v>11.05924772926034</v>
      </c>
    </row>
    <row r="26" spans="1:2">
      <c r="A26" s="384" t="s">
        <v>10</v>
      </c>
      <c r="B26" s="388">
        <v>11.420283241479925</v>
      </c>
    </row>
    <row r="27" spans="1:2">
      <c r="A27" s="384" t="s">
        <v>16</v>
      </c>
      <c r="B27" s="388">
        <v>12.180525220856493</v>
      </c>
    </row>
    <row r="28" spans="1:2">
      <c r="A28" s="384" t="s">
        <v>1</v>
      </c>
      <c r="B28" s="388">
        <v>12.316146802627042</v>
      </c>
    </row>
    <row r="29" spans="1:2">
      <c r="A29" s="384" t="s">
        <v>8</v>
      </c>
      <c r="B29" s="388">
        <v>12.391348620392332</v>
      </c>
    </row>
    <row r="30" spans="1:2">
      <c r="A30" s="384" t="s">
        <v>763</v>
      </c>
      <c r="B30" s="388">
        <v>15.089705752723187</v>
      </c>
    </row>
    <row r="31" spans="1:2">
      <c r="A31" s="384" t="s">
        <v>762</v>
      </c>
      <c r="B31" s="388">
        <v>17.014332245335272</v>
      </c>
    </row>
    <row r="32" spans="1:2">
      <c r="A32" s="384" t="s">
        <v>32</v>
      </c>
      <c r="B32" s="388">
        <v>18.022705398003104</v>
      </c>
    </row>
    <row r="33" spans="1:2">
      <c r="A33" s="384" t="s">
        <v>760</v>
      </c>
      <c r="B33" s="388">
        <v>18.473437915438655</v>
      </c>
    </row>
    <row r="34" spans="1:2">
      <c r="A34" s="384" t="s">
        <v>765</v>
      </c>
      <c r="B34" s="388">
        <v>19.21374141929352</v>
      </c>
    </row>
    <row r="35" spans="1:2">
      <c r="A35" s="384" t="s">
        <v>0</v>
      </c>
      <c r="B35" s="388">
        <v>20.009719471958295</v>
      </c>
    </row>
    <row r="36" spans="1:2">
      <c r="A36" s="384" t="s">
        <v>29</v>
      </c>
      <c r="B36" s="388">
        <v>22.179791001401934</v>
      </c>
    </row>
    <row r="37" spans="1:2">
      <c r="A37" s="384" t="s">
        <v>6</v>
      </c>
      <c r="B37" s="388">
        <v>23.091648563058747</v>
      </c>
    </row>
    <row r="38" spans="1:2">
      <c r="A38" s="384" t="s">
        <v>30</v>
      </c>
      <c r="B38" s="388">
        <v>27.381476139373866</v>
      </c>
    </row>
    <row r="39" spans="1:2">
      <c r="A39" s="384" t="s">
        <v>759</v>
      </c>
      <c r="B39" s="388">
        <v>34.83752471182639</v>
      </c>
    </row>
  </sheetData>
  <mergeCells count="1">
    <mergeCell ref="H1:I1"/>
  </mergeCells>
  <hyperlinks>
    <hyperlink ref="H1:I1" location="Index!A1" display="Regresar al Índice" xr:uid="{1357C37E-C559-4632-86FA-1296EDC0D44E}"/>
  </hyperlinks>
  <pageMargins left="0.7" right="0.7" top="0.75" bottom="0.75" header="0.3" footer="0.3"/>
  <drawing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A8B6E-4121-49F0-8221-507BD2A7B784}">
  <sheetPr codeName="Hoja235"/>
  <dimension ref="A1:I39"/>
  <sheetViews>
    <sheetView workbookViewId="0"/>
  </sheetViews>
  <sheetFormatPr baseColWidth="10" defaultColWidth="9.140625" defaultRowHeight="14.25"/>
  <cols>
    <col min="1" max="16384" width="9.140625" style="384"/>
  </cols>
  <sheetData>
    <row r="1" spans="1:9">
      <c r="A1" s="20" t="s">
        <v>1695</v>
      </c>
      <c r="H1" s="545" t="s">
        <v>38</v>
      </c>
      <c r="I1" s="545"/>
    </row>
    <row r="6" spans="1:9">
      <c r="A6" s="384" t="s">
        <v>757</v>
      </c>
      <c r="B6" s="384" t="s">
        <v>766</v>
      </c>
    </row>
    <row r="7" spans="1:9">
      <c r="A7" s="384" t="s">
        <v>28</v>
      </c>
      <c r="B7" s="388">
        <v>-6.585644415416664</v>
      </c>
    </row>
    <row r="8" spans="1:9">
      <c r="A8" s="384" t="s">
        <v>12</v>
      </c>
      <c r="B8" s="388">
        <v>-4.4762414001892941</v>
      </c>
    </row>
    <row r="9" spans="1:9">
      <c r="A9" s="384" t="s">
        <v>6</v>
      </c>
      <c r="B9" s="388">
        <v>-3.0716369978209905</v>
      </c>
    </row>
    <row r="10" spans="1:9">
      <c r="A10" s="384" t="s">
        <v>26</v>
      </c>
      <c r="B10" s="388">
        <v>-2.3920416862240192</v>
      </c>
    </row>
    <row r="11" spans="1:9">
      <c r="A11" s="384" t="s">
        <v>32</v>
      </c>
      <c r="B11" s="388">
        <v>-1.0407113357248439</v>
      </c>
    </row>
    <row r="12" spans="1:9">
      <c r="A12" s="384" t="s">
        <v>11</v>
      </c>
      <c r="B12" s="388">
        <v>-0.84988094169331485</v>
      </c>
    </row>
    <row r="13" spans="1:9">
      <c r="A13" s="384" t="s">
        <v>764</v>
      </c>
      <c r="B13" s="388">
        <v>-0.2839703177744044</v>
      </c>
    </row>
    <row r="14" spans="1:9">
      <c r="A14" s="384" t="s">
        <v>22</v>
      </c>
      <c r="B14" s="388">
        <v>9.7781328750811899E-3</v>
      </c>
    </row>
    <row r="15" spans="1:9">
      <c r="A15" s="384" t="s">
        <v>29</v>
      </c>
      <c r="B15" s="388">
        <v>0.37844659612918358</v>
      </c>
    </row>
    <row r="16" spans="1:9">
      <c r="A16" s="384" t="s">
        <v>21</v>
      </c>
      <c r="B16" s="388">
        <v>1.0024438878941759</v>
      </c>
    </row>
    <row r="17" spans="1:2">
      <c r="A17" s="384" t="s">
        <v>23</v>
      </c>
      <c r="B17" s="388">
        <v>1.0787797351108352</v>
      </c>
    </row>
    <row r="18" spans="1:2">
      <c r="A18" s="384" t="s">
        <v>14</v>
      </c>
      <c r="B18" s="388">
        <v>1.1750088020355536</v>
      </c>
    </row>
    <row r="19" spans="1:2">
      <c r="A19" s="384" t="s">
        <v>761</v>
      </c>
      <c r="B19" s="388">
        <v>1.3747451284514614</v>
      </c>
    </row>
    <row r="20" spans="1:2">
      <c r="A20" s="384" t="s">
        <v>760</v>
      </c>
      <c r="B20" s="388">
        <v>1.3889054062235304</v>
      </c>
    </row>
    <row r="21" spans="1:2">
      <c r="A21" s="384" t="s">
        <v>18</v>
      </c>
      <c r="B21" s="388">
        <v>1.5628337649129329</v>
      </c>
    </row>
    <row r="22" spans="1:2">
      <c r="A22" s="384" t="s">
        <v>759</v>
      </c>
      <c r="B22" s="388">
        <v>1.5710260468789741</v>
      </c>
    </row>
    <row r="23" spans="1:2">
      <c r="A23" s="384" t="s">
        <v>10</v>
      </c>
      <c r="B23" s="388">
        <v>1.6301464856827459</v>
      </c>
    </row>
    <row r="24" spans="1:2">
      <c r="A24" s="384" t="s">
        <v>19</v>
      </c>
      <c r="B24" s="388">
        <v>1.6518480850710591</v>
      </c>
    </row>
    <row r="25" spans="1:2">
      <c r="A25" s="384" t="s">
        <v>7</v>
      </c>
      <c r="B25" s="388">
        <v>1.7706717315260183</v>
      </c>
    </row>
    <row r="26" spans="1:2">
      <c r="A26" s="384" t="s">
        <v>3</v>
      </c>
      <c r="B26" s="388">
        <v>2.0787739190387566</v>
      </c>
    </row>
    <row r="27" spans="1:2">
      <c r="A27" s="384" t="s">
        <v>30</v>
      </c>
      <c r="B27" s="388">
        <v>2.1482359447799801</v>
      </c>
    </row>
    <row r="28" spans="1:2">
      <c r="A28" s="384" t="s">
        <v>762</v>
      </c>
      <c r="B28" s="388">
        <v>2.4386319606712981</v>
      </c>
    </row>
    <row r="29" spans="1:2">
      <c r="A29" s="384" t="s">
        <v>1</v>
      </c>
      <c r="B29" s="388">
        <v>2.5006940590681559</v>
      </c>
    </row>
    <row r="30" spans="1:2">
      <c r="A30" s="384" t="s">
        <v>31</v>
      </c>
      <c r="B30" s="388">
        <v>2.6392046052866278</v>
      </c>
    </row>
    <row r="31" spans="1:2">
      <c r="A31" s="384" t="s">
        <v>0</v>
      </c>
      <c r="B31" s="388">
        <v>2.693105947923693</v>
      </c>
    </row>
    <row r="32" spans="1:2">
      <c r="A32" s="384" t="s">
        <v>17</v>
      </c>
      <c r="B32" s="388">
        <v>3.2403429630756162</v>
      </c>
    </row>
    <row r="33" spans="1:2">
      <c r="A33" s="384" t="s">
        <v>8</v>
      </c>
      <c r="B33" s="388">
        <v>3.3515132216983075</v>
      </c>
    </row>
    <row r="34" spans="1:2">
      <c r="A34" s="384" t="s">
        <v>15</v>
      </c>
      <c r="B34" s="388">
        <v>4.3058313142523312</v>
      </c>
    </row>
    <row r="35" spans="1:2">
      <c r="A35" s="384" t="s">
        <v>33</v>
      </c>
      <c r="B35" s="388">
        <v>4.355166561984853</v>
      </c>
    </row>
    <row r="36" spans="1:2">
      <c r="A36" s="384" t="s">
        <v>763</v>
      </c>
      <c r="B36" s="388">
        <v>6.2746027382197074</v>
      </c>
    </row>
    <row r="37" spans="1:2">
      <c r="A37" s="384" t="s">
        <v>51</v>
      </c>
      <c r="B37" s="388">
        <v>6.2874094753944787</v>
      </c>
    </row>
    <row r="38" spans="1:2">
      <c r="A38" s="384" t="s">
        <v>27</v>
      </c>
      <c r="B38" s="388">
        <v>6.6418999544561572</v>
      </c>
    </row>
    <row r="39" spans="1:2">
      <c r="A39" s="384" t="s">
        <v>16</v>
      </c>
      <c r="B39" s="388">
        <v>20.287113095155842</v>
      </c>
    </row>
  </sheetData>
  <mergeCells count="1">
    <mergeCell ref="H1:I1"/>
  </mergeCells>
  <hyperlinks>
    <hyperlink ref="H1:I1" location="Index!A1" display="Regresar al Índice" xr:uid="{0EAAC408-DABD-4424-8F68-E9B0D118B288}"/>
  </hyperlinks>
  <pageMargins left="0.7" right="0.7" top="0.75" bottom="0.75" header="0.3" footer="0.3"/>
  <drawing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47FEC-715B-4A19-99B8-BB7F5A094789}">
  <sheetPr codeName="Hoja236"/>
  <dimension ref="A1:I63"/>
  <sheetViews>
    <sheetView workbookViewId="0"/>
  </sheetViews>
  <sheetFormatPr baseColWidth="10" defaultColWidth="9.140625" defaultRowHeight="14.25"/>
  <cols>
    <col min="1" max="6" width="9.140625" style="137"/>
    <col min="7" max="7" width="9.140625" style="384"/>
    <col min="8" max="16384" width="9.140625" style="137"/>
  </cols>
  <sheetData>
    <row r="1" spans="1:9">
      <c r="A1" s="20" t="s">
        <v>1696</v>
      </c>
      <c r="H1" s="545" t="s">
        <v>38</v>
      </c>
      <c r="I1" s="545"/>
    </row>
    <row r="6" spans="1:9">
      <c r="A6" s="137" t="s">
        <v>562</v>
      </c>
      <c r="B6" s="137" t="s">
        <v>839</v>
      </c>
      <c r="C6" s="137" t="s">
        <v>683</v>
      </c>
      <c r="D6" s="137" t="s">
        <v>494</v>
      </c>
      <c r="E6" s="137" t="s">
        <v>815</v>
      </c>
      <c r="F6" s="137" t="s">
        <v>136</v>
      </c>
    </row>
    <row r="7" spans="1:9">
      <c r="A7" s="137" t="s">
        <v>918</v>
      </c>
      <c r="B7" s="389">
        <v>2017</v>
      </c>
      <c r="C7" s="137" t="s">
        <v>919</v>
      </c>
      <c r="D7" s="389">
        <v>-21.587962467427495</v>
      </c>
      <c r="E7" s="389">
        <v>119.16402352999999</v>
      </c>
      <c r="F7" s="389">
        <v>6.5238452227488937</v>
      </c>
    </row>
    <row r="8" spans="1:9">
      <c r="A8" s="137" t="s">
        <v>920</v>
      </c>
      <c r="B8" s="389"/>
      <c r="C8" s="137" t="s">
        <v>921</v>
      </c>
      <c r="D8" s="389">
        <v>-9.5575005044477628</v>
      </c>
      <c r="E8" s="389">
        <v>107.77492137999999</v>
      </c>
      <c r="F8" s="389">
        <v>1.8349767404104034</v>
      </c>
    </row>
    <row r="9" spans="1:9">
      <c r="A9" s="137" t="s">
        <v>922</v>
      </c>
      <c r="B9" s="389"/>
      <c r="C9" s="137" t="s">
        <v>923</v>
      </c>
      <c r="D9" s="389">
        <v>11.023726380750341</v>
      </c>
      <c r="E9" s="389">
        <v>119.65573381999999</v>
      </c>
      <c r="F9" s="389">
        <v>8.6080518042491097</v>
      </c>
    </row>
    <row r="10" spans="1:9">
      <c r="A10" s="137" t="s">
        <v>924</v>
      </c>
      <c r="B10" s="389"/>
      <c r="C10" s="137" t="s">
        <v>925</v>
      </c>
      <c r="D10" s="389">
        <v>-6.954896380075537</v>
      </c>
      <c r="E10" s="389">
        <v>111.33380151999999</v>
      </c>
      <c r="F10" s="389">
        <v>-0.10922593003631297</v>
      </c>
    </row>
    <row r="11" spans="1:9">
      <c r="A11" s="137" t="s">
        <v>926</v>
      </c>
      <c r="B11" s="389"/>
      <c r="C11" s="137" t="s">
        <v>927</v>
      </c>
      <c r="D11" s="389">
        <v>7.9998063826106209</v>
      </c>
      <c r="E11" s="389">
        <v>120.24029007999999</v>
      </c>
      <c r="F11" s="389">
        <v>4.0604841699900893</v>
      </c>
    </row>
    <row r="12" spans="1:9">
      <c r="A12" s="137" t="s">
        <v>835</v>
      </c>
      <c r="B12" s="389"/>
      <c r="C12" s="137" t="s">
        <v>928</v>
      </c>
      <c r="D12" s="389">
        <v>-3.0857480862125262</v>
      </c>
      <c r="E12" s="389">
        <v>116.52997763</v>
      </c>
      <c r="F12" s="389">
        <v>1.25227310506141</v>
      </c>
    </row>
    <row r="13" spans="1:9">
      <c r="A13" s="137" t="s">
        <v>883</v>
      </c>
      <c r="B13" s="389"/>
      <c r="C13" s="137" t="s">
        <v>929</v>
      </c>
      <c r="D13" s="389">
        <v>1.2694968625988536</v>
      </c>
      <c r="E13" s="389">
        <v>118.00932204</v>
      </c>
      <c r="F13" s="389">
        <v>1.2226416111677916</v>
      </c>
    </row>
    <row r="14" spans="1:9">
      <c r="A14" s="137" t="s">
        <v>903</v>
      </c>
      <c r="B14" s="389"/>
      <c r="C14" s="137" t="s">
        <v>930</v>
      </c>
      <c r="D14" s="389">
        <v>0.74867406635937139</v>
      </c>
      <c r="E14" s="389">
        <v>118.89282722999999</v>
      </c>
      <c r="F14" s="389">
        <v>-0.92502262485056175</v>
      </c>
    </row>
    <row r="15" spans="1:9">
      <c r="A15" s="137" t="s">
        <v>931</v>
      </c>
      <c r="B15" s="389"/>
      <c r="C15" s="137" t="s">
        <v>932</v>
      </c>
      <c r="D15" s="389">
        <v>-7.0528550337005793</v>
      </c>
      <c r="E15" s="389">
        <v>110.50748848000001</v>
      </c>
      <c r="F15" s="389">
        <v>-1.8331071209711773</v>
      </c>
    </row>
    <row r="16" spans="1:9">
      <c r="A16" s="137" t="s">
        <v>933</v>
      </c>
      <c r="B16" s="389"/>
      <c r="C16" s="137" t="s">
        <v>934</v>
      </c>
      <c r="D16" s="389">
        <v>8.0817857530228352</v>
      </c>
      <c r="E16" s="389">
        <v>119.43846694</v>
      </c>
      <c r="F16" s="389">
        <v>-1.3180116940570952</v>
      </c>
    </row>
    <row r="17" spans="1:6">
      <c r="A17" s="137" t="s">
        <v>935</v>
      </c>
      <c r="B17" s="389"/>
      <c r="C17" s="137" t="s">
        <v>936</v>
      </c>
      <c r="D17" s="389">
        <v>10.864187085152816</v>
      </c>
      <c r="E17" s="389">
        <v>132.41448543999999</v>
      </c>
      <c r="F17" s="389">
        <v>-0.96862772042760314</v>
      </c>
    </row>
    <row r="18" spans="1:6">
      <c r="A18" s="137" t="s">
        <v>937</v>
      </c>
      <c r="B18" s="389"/>
      <c r="C18" s="137" t="s">
        <v>938</v>
      </c>
      <c r="D18" s="389">
        <v>13.755120030469095</v>
      </c>
      <c r="E18" s="389">
        <v>150.62825685000001</v>
      </c>
      <c r="F18" s="389">
        <v>-0.88393980239605296</v>
      </c>
    </row>
    <row r="19" spans="1:6">
      <c r="A19" s="137" t="s">
        <v>939</v>
      </c>
      <c r="B19" s="389">
        <v>2018</v>
      </c>
      <c r="C19" s="137" t="s">
        <v>919</v>
      </c>
      <c r="D19" s="389">
        <v>-18.849807641520229</v>
      </c>
      <c r="E19" s="389">
        <v>122.23512018</v>
      </c>
      <c r="F19" s="389">
        <v>2.5772012047133011</v>
      </c>
    </row>
    <row r="20" spans="1:6">
      <c r="A20" s="137" t="s">
        <v>940</v>
      </c>
      <c r="B20" s="389"/>
      <c r="C20" s="137" t="s">
        <v>921</v>
      </c>
      <c r="D20" s="389">
        <v>-10.023558820049086</v>
      </c>
      <c r="E20" s="389">
        <v>109.98281101000001</v>
      </c>
      <c r="F20" s="389">
        <v>2.0486116823182701</v>
      </c>
    </row>
    <row r="21" spans="1:6">
      <c r="A21" s="137" t="s">
        <v>941</v>
      </c>
      <c r="B21" s="389"/>
      <c r="C21" s="137" t="s">
        <v>923</v>
      </c>
      <c r="D21" s="389">
        <v>9.8791163093768226</v>
      </c>
      <c r="E21" s="389">
        <v>120.84814083000001</v>
      </c>
      <c r="F21" s="389">
        <v>0.99653144227402213</v>
      </c>
    </row>
    <row r="22" spans="1:6">
      <c r="A22" s="137" t="s">
        <v>942</v>
      </c>
      <c r="B22" s="389"/>
      <c r="C22" s="137" t="s">
        <v>925</v>
      </c>
      <c r="D22" s="389">
        <v>-2.9678223308749914</v>
      </c>
      <c r="E22" s="389">
        <v>117.26158272000001</v>
      </c>
      <c r="F22" s="389">
        <v>5.3243319810068162</v>
      </c>
    </row>
    <row r="23" spans="1:6">
      <c r="A23" s="137" t="s">
        <v>943</v>
      </c>
      <c r="B23" s="389"/>
      <c r="C23" s="137" t="s">
        <v>927</v>
      </c>
      <c r="D23" s="389">
        <v>7.0377918398950854</v>
      </c>
      <c r="E23" s="389">
        <v>125.51420881999999</v>
      </c>
      <c r="F23" s="389">
        <v>4.3861493817846577</v>
      </c>
    </row>
    <row r="24" spans="1:6">
      <c r="A24" s="137" t="s">
        <v>836</v>
      </c>
      <c r="B24" s="389"/>
      <c r="C24" s="137" t="s">
        <v>928</v>
      </c>
      <c r="D24" s="389">
        <v>-3.088862294116792</v>
      </c>
      <c r="E24" s="389">
        <v>121.63724775</v>
      </c>
      <c r="F24" s="389">
        <v>4.3827950745998914</v>
      </c>
    </row>
    <row r="25" spans="1:6">
      <c r="A25" s="137" t="s">
        <v>884</v>
      </c>
      <c r="B25" s="389"/>
      <c r="C25" s="137" t="s">
        <v>929</v>
      </c>
      <c r="D25" s="389">
        <v>2.2011961052448301</v>
      </c>
      <c r="E25" s="389">
        <v>124.31472211000001</v>
      </c>
      <c r="F25" s="389">
        <v>5.3431372717002388</v>
      </c>
    </row>
    <row r="26" spans="1:6">
      <c r="A26" s="137" t="s">
        <v>904</v>
      </c>
      <c r="B26" s="389"/>
      <c r="C26" s="137" t="s">
        <v>930</v>
      </c>
      <c r="D26" s="389">
        <v>-0.12854897415818398</v>
      </c>
      <c r="E26" s="389">
        <v>124.15491681</v>
      </c>
      <c r="F26" s="389">
        <v>4.4259100423446194</v>
      </c>
    </row>
    <row r="27" spans="1:6">
      <c r="A27" s="137" t="s">
        <v>944</v>
      </c>
      <c r="B27" s="389"/>
      <c r="C27" s="137" t="s">
        <v>932</v>
      </c>
      <c r="D27" s="389">
        <v>-5.7196245323632917</v>
      </c>
      <c r="E27" s="389">
        <v>117.05372173000001</v>
      </c>
      <c r="F27" s="389">
        <v>5.923791536701839</v>
      </c>
    </row>
    <row r="28" spans="1:6">
      <c r="A28" s="137" t="s">
        <v>945</v>
      </c>
      <c r="B28" s="389"/>
      <c r="C28" s="137" t="s">
        <v>934</v>
      </c>
      <c r="D28" s="389">
        <v>7.6311202309346671</v>
      </c>
      <c r="E28" s="389">
        <v>125.98623197000001</v>
      </c>
      <c r="F28" s="389">
        <v>5.4821241412025845</v>
      </c>
    </row>
    <row r="29" spans="1:6">
      <c r="A29" s="137" t="s">
        <v>946</v>
      </c>
      <c r="B29" s="389"/>
      <c r="C29" s="137" t="s">
        <v>936</v>
      </c>
      <c r="D29" s="389">
        <v>10.768036227347777</v>
      </c>
      <c r="E29" s="389">
        <v>139.55247507000001</v>
      </c>
      <c r="F29" s="389">
        <v>5.3906410664068964</v>
      </c>
    </row>
    <row r="30" spans="1:6">
      <c r="A30" s="137" t="s">
        <v>947</v>
      </c>
      <c r="B30" s="389"/>
      <c r="C30" s="137" t="s">
        <v>938</v>
      </c>
      <c r="D30" s="389">
        <v>7.1106941779588722</v>
      </c>
      <c r="E30" s="389">
        <v>149.47562479000001</v>
      </c>
      <c r="F30" s="389">
        <v>-0.76521635721232995</v>
      </c>
    </row>
    <row r="31" spans="1:6">
      <c r="A31" s="137" t="s">
        <v>948</v>
      </c>
      <c r="B31" s="389">
        <v>2019</v>
      </c>
      <c r="C31" s="137" t="s">
        <v>919</v>
      </c>
      <c r="D31" s="389">
        <v>-16.746652583100413</v>
      </c>
      <c r="E31" s="389">
        <v>124.44346121</v>
      </c>
      <c r="F31" s="389">
        <v>1.8066338272896192</v>
      </c>
    </row>
    <row r="32" spans="1:6">
      <c r="A32" s="137" t="s">
        <v>949</v>
      </c>
      <c r="B32" s="389"/>
      <c r="C32" s="137" t="s">
        <v>921</v>
      </c>
      <c r="D32" s="389">
        <v>-8.1031328218872147</v>
      </c>
      <c r="E32" s="389">
        <v>114.35964226</v>
      </c>
      <c r="F32" s="389">
        <v>3.9795593600549442</v>
      </c>
    </row>
    <row r="33" spans="1:6">
      <c r="A33" s="137" t="s">
        <v>950</v>
      </c>
      <c r="B33" s="389"/>
      <c r="C33" s="137" t="s">
        <v>923</v>
      </c>
      <c r="D33" s="389">
        <v>9.9442300581397358</v>
      </c>
      <c r="E33" s="389">
        <v>125.73182817999999</v>
      </c>
      <c r="F33" s="389">
        <v>4.0411770644200384</v>
      </c>
    </row>
    <row r="34" spans="1:6">
      <c r="A34" s="137" t="s">
        <v>951</v>
      </c>
      <c r="B34" s="389"/>
      <c r="C34" s="137" t="s">
        <v>925</v>
      </c>
      <c r="D34" s="389">
        <v>-5.0865150635082363</v>
      </c>
      <c r="E34" s="389">
        <v>119.3364598</v>
      </c>
      <c r="F34" s="389">
        <v>1.7694431815357923</v>
      </c>
    </row>
    <row r="35" spans="1:6">
      <c r="A35" s="137" t="s">
        <v>952</v>
      </c>
      <c r="B35" s="389"/>
      <c r="C35" s="137" t="s">
        <v>927</v>
      </c>
      <c r="D35" s="389">
        <v>8.6437828533606318</v>
      </c>
      <c r="E35" s="389">
        <v>129.65164425</v>
      </c>
      <c r="F35" s="389">
        <v>3.296388089362464</v>
      </c>
    </row>
    <row r="36" spans="1:6">
      <c r="A36" s="137" t="s">
        <v>837</v>
      </c>
      <c r="B36" s="389"/>
      <c r="C36" s="137" t="s">
        <v>928</v>
      </c>
      <c r="D36" s="389">
        <v>-4.1750125047102884</v>
      </c>
      <c r="E36" s="389">
        <v>124.23867189000001</v>
      </c>
      <c r="F36" s="389">
        <v>2.138673957295294</v>
      </c>
    </row>
    <row r="37" spans="1:6">
      <c r="A37" s="137" t="s">
        <v>885</v>
      </c>
      <c r="B37" s="389"/>
      <c r="C37" s="137" t="s">
        <v>929</v>
      </c>
      <c r="D37" s="389">
        <v>3.2414170070697037</v>
      </c>
      <c r="E37" s="389">
        <v>128.26576532999999</v>
      </c>
      <c r="F37" s="389">
        <v>3.1782584982202704</v>
      </c>
    </row>
    <row r="38" spans="1:6">
      <c r="A38" s="137" t="s">
        <v>905</v>
      </c>
      <c r="B38" s="389"/>
      <c r="C38" s="137" t="s">
        <v>930</v>
      </c>
      <c r="D38" s="389">
        <v>-0.68328781865148791</v>
      </c>
      <c r="E38" s="389">
        <v>127.38934098</v>
      </c>
      <c r="F38" s="389">
        <v>2.6051518966017153</v>
      </c>
    </row>
    <row r="39" spans="1:6">
      <c r="A39" s="137" t="s">
        <v>953</v>
      </c>
      <c r="B39" s="389"/>
      <c r="C39" s="137" t="s">
        <v>932</v>
      </c>
      <c r="D39" s="389">
        <v>-6.1010737870291809</v>
      </c>
      <c r="E39" s="389">
        <v>119.61722329</v>
      </c>
      <c r="F39" s="389">
        <v>2.190021403943951</v>
      </c>
    </row>
    <row r="40" spans="1:6">
      <c r="A40" s="137" t="s">
        <v>954</v>
      </c>
      <c r="B40" s="389"/>
      <c r="C40" s="137" t="s">
        <v>934</v>
      </c>
      <c r="D40" s="389">
        <v>9.0106147957215281</v>
      </c>
      <c r="E40" s="389">
        <v>130.39547051</v>
      </c>
      <c r="F40" s="389">
        <v>3.4997780876960616</v>
      </c>
    </row>
    <row r="41" spans="1:6">
      <c r="A41" s="137" t="s">
        <v>955</v>
      </c>
      <c r="B41" s="389"/>
      <c r="C41" s="137" t="s">
        <v>936</v>
      </c>
      <c r="D41" s="389">
        <v>9.9721156717654491</v>
      </c>
      <c r="E41" s="389">
        <v>143.39865766</v>
      </c>
      <c r="F41" s="389">
        <v>2.7560833930539212</v>
      </c>
    </row>
    <row r="42" spans="1:6">
      <c r="A42" s="137" t="s">
        <v>956</v>
      </c>
      <c r="B42" s="389"/>
      <c r="C42" s="137" t="s">
        <v>938</v>
      </c>
      <c r="D42" s="389">
        <v>8.3736492697654192</v>
      </c>
      <c r="E42" s="389">
        <v>155.40635831</v>
      </c>
      <c r="F42" s="389">
        <v>3.9676927447750385</v>
      </c>
    </row>
    <row r="43" spans="1:6">
      <c r="A43" s="137" t="s">
        <v>957</v>
      </c>
      <c r="B43" s="389">
        <v>2020</v>
      </c>
      <c r="C43" s="137" t="s">
        <v>919</v>
      </c>
      <c r="D43" s="389">
        <v>-18.652705343095818</v>
      </c>
      <c r="E43" s="389">
        <v>126.41886821</v>
      </c>
      <c r="F43" s="389">
        <v>1.5873931669792425</v>
      </c>
    </row>
    <row r="44" spans="1:6">
      <c r="A44" s="137" t="s">
        <v>958</v>
      </c>
      <c r="B44" s="389"/>
      <c r="C44" s="137" t="s">
        <v>921</v>
      </c>
      <c r="D44" s="389">
        <v>-6.5756774188098843</v>
      </c>
      <c r="E44" s="389">
        <v>118.10597124</v>
      </c>
      <c r="F44" s="389">
        <v>3.2759187646657835</v>
      </c>
    </row>
    <row r="45" spans="1:6">
      <c r="A45" s="137" t="s">
        <v>959</v>
      </c>
      <c r="B45" s="389"/>
      <c r="C45" s="137" t="s">
        <v>923</v>
      </c>
      <c r="D45" s="389">
        <v>2.9413658120136197</v>
      </c>
      <c r="E45" s="389">
        <v>121.5798999</v>
      </c>
      <c r="F45" s="389">
        <v>-3.3022094246939733</v>
      </c>
    </row>
    <row r="46" spans="1:6">
      <c r="A46" s="137" t="s">
        <v>960</v>
      </c>
      <c r="B46" s="389"/>
      <c r="C46" s="137" t="s">
        <v>925</v>
      </c>
      <c r="D46" s="389">
        <v>-25.792435086550025</v>
      </c>
      <c r="E46" s="389">
        <v>90.221483140000004</v>
      </c>
      <c r="F46" s="389">
        <v>-24.397385936196507</v>
      </c>
    </row>
    <row r="47" spans="1:6">
      <c r="A47" s="137" t="s">
        <v>961</v>
      </c>
      <c r="B47" s="389"/>
      <c r="C47" s="137" t="s">
        <v>927</v>
      </c>
      <c r="D47" s="389">
        <v>11.308610216668617</v>
      </c>
      <c r="E47" s="389">
        <v>100.424279</v>
      </c>
      <c r="F47" s="389">
        <v>-22.542996210400936</v>
      </c>
    </row>
    <row r="48" spans="1:6">
      <c r="A48" s="137" t="s">
        <v>893</v>
      </c>
      <c r="B48" s="389"/>
      <c r="C48" s="137" t="s">
        <v>928</v>
      </c>
      <c r="D48" s="389">
        <v>9.9454978511720231</v>
      </c>
      <c r="E48" s="389">
        <v>110.41197351</v>
      </c>
      <c r="F48" s="389">
        <v>-11.129142133974247</v>
      </c>
    </row>
    <row r="49" spans="1:6">
      <c r="A49" s="137" t="s">
        <v>886</v>
      </c>
      <c r="B49" s="389"/>
      <c r="C49" s="137" t="s">
        <v>929</v>
      </c>
      <c r="D49" s="389">
        <v>7.0818026808404353</v>
      </c>
      <c r="E49" s="389">
        <v>118.23113161000001</v>
      </c>
      <c r="F49" s="389">
        <v>-7.823314112057143</v>
      </c>
    </row>
    <row r="50" spans="1:6">
      <c r="A50" s="137" t="s">
        <v>906</v>
      </c>
      <c r="B50" s="389"/>
      <c r="C50" s="137" t="s">
        <v>930</v>
      </c>
      <c r="D50" s="389">
        <v>-0.55291718948980662</v>
      </c>
      <c r="E50" s="389">
        <v>117.57741136</v>
      </c>
      <c r="F50" s="389">
        <v>-7.7023160215111437</v>
      </c>
    </row>
    <row r="51" spans="1:6">
      <c r="A51" s="137" t="s">
        <v>962</v>
      </c>
      <c r="B51" s="389"/>
      <c r="C51" s="137" t="s">
        <v>932</v>
      </c>
      <c r="D51" s="390">
        <v>1.2662674596920969</v>
      </c>
      <c r="E51" s="391">
        <v>119.06625586</v>
      </c>
      <c r="F51" s="389">
        <v>-0.46060877760407015</v>
      </c>
    </row>
    <row r="52" spans="1:6">
      <c r="A52" s="137" t="s">
        <v>963</v>
      </c>
      <c r="B52" s="389"/>
      <c r="C52" s="137" t="s">
        <v>934</v>
      </c>
      <c r="D52" s="389">
        <v>4.1712831936529486</v>
      </c>
      <c r="E52" s="389">
        <v>124.03284658</v>
      </c>
      <c r="F52" s="389">
        <v>-4.8794823202942847</v>
      </c>
    </row>
    <row r="53" spans="1:6">
      <c r="A53" s="137" t="s">
        <v>964</v>
      </c>
      <c r="B53" s="389"/>
      <c r="C53" s="137" t="s">
        <v>936</v>
      </c>
      <c r="D53" s="389">
        <v>13.240774917962858</v>
      </c>
      <c r="E53" s="389">
        <v>140.45575661999999</v>
      </c>
      <c r="F53" s="389">
        <v>-2.052251456200981</v>
      </c>
    </row>
    <row r="54" spans="1:6">
      <c r="A54" s="137" t="s">
        <v>965</v>
      </c>
      <c r="B54" s="389"/>
      <c r="C54" s="137" t="s">
        <v>938</v>
      </c>
      <c r="D54" s="389">
        <v>9.8087051122248408</v>
      </c>
      <c r="E54" s="389">
        <v>154.23264760000001</v>
      </c>
      <c r="F54" s="389">
        <v>-0.75525269542621365</v>
      </c>
    </row>
    <row r="55" spans="1:6">
      <c r="A55" s="137" t="s">
        <v>966</v>
      </c>
      <c r="B55" s="389">
        <v>2021</v>
      </c>
      <c r="C55" s="137" t="s">
        <v>919</v>
      </c>
      <c r="D55" s="389">
        <v>-22.542953895320412</v>
      </c>
      <c r="E55" s="389">
        <v>119.46405296</v>
      </c>
      <c r="F55" s="389">
        <v>-5.5014060388889447</v>
      </c>
    </row>
    <row r="56" spans="1:6">
      <c r="A56" s="137" t="s">
        <v>967</v>
      </c>
      <c r="B56" s="389"/>
      <c r="C56" s="137" t="s">
        <v>921</v>
      </c>
      <c r="D56" s="389">
        <v>-4.4871243417422466</v>
      </c>
      <c r="E56" s="389">
        <v>114.10355235999999</v>
      </c>
      <c r="F56" s="389">
        <v>-3.388837023207572</v>
      </c>
    </row>
    <row r="57" spans="1:6">
      <c r="A57" s="137" t="s">
        <v>968</v>
      </c>
      <c r="B57" s="389"/>
      <c r="C57" s="137" t="s">
        <v>923</v>
      </c>
      <c r="D57" s="389">
        <v>14.937604945220844</v>
      </c>
      <c r="E57" s="389">
        <v>131.14789024000001</v>
      </c>
      <c r="F57" s="389">
        <v>7.8697139476753328</v>
      </c>
    </row>
    <row r="58" spans="1:6">
      <c r="A58" s="137" t="s">
        <v>969</v>
      </c>
      <c r="B58" s="389"/>
      <c r="C58" s="137" t="s">
        <v>925</v>
      </c>
      <c r="D58" s="389">
        <v>-6.6795469099572236</v>
      </c>
      <c r="E58" s="389">
        <v>122.38780539</v>
      </c>
      <c r="F58" s="389">
        <v>35.652619676054677</v>
      </c>
    </row>
    <row r="59" spans="1:6">
      <c r="A59" s="137" t="s">
        <v>970</v>
      </c>
      <c r="B59" s="389"/>
      <c r="C59" s="137" t="s">
        <v>927</v>
      </c>
      <c r="D59" s="389">
        <v>7.363937388435585</v>
      </c>
      <c r="E59" s="389">
        <v>131.40036674999999</v>
      </c>
      <c r="F59" s="389">
        <v>30.845217967658989</v>
      </c>
    </row>
    <row r="60" spans="1:6">
      <c r="A60" s="137" t="s">
        <v>838</v>
      </c>
      <c r="B60" s="389"/>
      <c r="C60" s="137" t="s">
        <v>928</v>
      </c>
      <c r="D60" s="389">
        <v>-3.589464463956678</v>
      </c>
      <c r="E60" s="389">
        <v>126.68379727999999</v>
      </c>
      <c r="F60" s="389">
        <v>14.737372454017644</v>
      </c>
    </row>
    <row r="61" spans="1:6">
      <c r="A61" s="137" t="s">
        <v>887</v>
      </c>
      <c r="B61" s="389"/>
      <c r="C61" s="137" t="s">
        <v>929</v>
      </c>
      <c r="D61" s="389">
        <v>-0.54125463928467044</v>
      </c>
      <c r="E61" s="389">
        <v>125.99811535000001</v>
      </c>
      <c r="F61" s="389">
        <v>6.5693220002497794</v>
      </c>
    </row>
    <row r="62" spans="1:6">
      <c r="A62" s="137" t="s">
        <v>907</v>
      </c>
      <c r="B62" s="389"/>
      <c r="C62" s="137" t="s">
        <v>930</v>
      </c>
      <c r="D62" s="389">
        <v>1.6650056583564492</v>
      </c>
      <c r="E62" s="389">
        <v>128.09599109999999</v>
      </c>
      <c r="F62" s="389">
        <v>8.9460888944000239</v>
      </c>
    </row>
    <row r="63" spans="1:6">
      <c r="A63" s="137" t="s">
        <v>1009</v>
      </c>
      <c r="B63" s="389"/>
      <c r="C63" s="137" t="s">
        <v>932</v>
      </c>
      <c r="D63" s="390">
        <v>-1.9110471443941976</v>
      </c>
      <c r="E63" s="391">
        <v>125.64801632</v>
      </c>
      <c r="F63" s="389">
        <v>5.527813411500011</v>
      </c>
    </row>
  </sheetData>
  <mergeCells count="1">
    <mergeCell ref="H1:I1"/>
  </mergeCells>
  <hyperlinks>
    <hyperlink ref="H1:I1" location="Index!A1" display="Regresar al Índice" xr:uid="{0BBF465F-8D5D-4568-B8AE-E1E73D45A921}"/>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1BED1-8CFC-4192-B0AF-C69AD12EF7E0}">
  <sheetPr codeName="Hoja22"/>
  <dimension ref="A1:I26"/>
  <sheetViews>
    <sheetView workbookViewId="0"/>
  </sheetViews>
  <sheetFormatPr baseColWidth="10" defaultRowHeight="14.25"/>
  <cols>
    <col min="1" max="1" width="22.28515625" style="16" customWidth="1"/>
    <col min="2" max="2" width="19" style="16" customWidth="1"/>
    <col min="3" max="16384" width="11.42578125" style="16"/>
  </cols>
  <sheetData>
    <row r="1" spans="1:9">
      <c r="A1" s="20" t="s">
        <v>1742</v>
      </c>
      <c r="H1" s="545" t="s">
        <v>38</v>
      </c>
      <c r="I1" s="545"/>
    </row>
    <row r="6" spans="1:9" ht="30">
      <c r="A6" s="504" t="s">
        <v>1428</v>
      </c>
      <c r="B6" s="505" t="s">
        <v>716</v>
      </c>
      <c r="C6" s="505" t="s">
        <v>1409</v>
      </c>
      <c r="D6" s="505" t="s">
        <v>1429</v>
      </c>
    </row>
    <row r="7" spans="1:9" ht="15">
      <c r="A7" s="506" t="s">
        <v>1494</v>
      </c>
      <c r="B7" s="507" t="s">
        <v>57</v>
      </c>
      <c r="C7" s="508">
        <v>4666.666666666667</v>
      </c>
      <c r="D7" s="507">
        <v>3</v>
      </c>
    </row>
    <row r="8" spans="1:9" ht="15">
      <c r="A8" s="506" t="s">
        <v>1495</v>
      </c>
      <c r="B8" s="16" t="s">
        <v>57</v>
      </c>
      <c r="C8" s="417">
        <v>5100</v>
      </c>
      <c r="D8" s="16">
        <v>3</v>
      </c>
    </row>
    <row r="9" spans="1:9" ht="15">
      <c r="A9" s="506" t="s">
        <v>1496</v>
      </c>
      <c r="B9" s="507" t="s">
        <v>1414</v>
      </c>
      <c r="C9" s="508">
        <v>5266.666666666667</v>
      </c>
      <c r="D9" s="507">
        <v>3</v>
      </c>
    </row>
    <row r="10" spans="1:9" ht="15">
      <c r="A10" s="506" t="s">
        <v>1497</v>
      </c>
      <c r="B10" s="16" t="s">
        <v>154</v>
      </c>
      <c r="C10" s="417">
        <v>5750</v>
      </c>
      <c r="D10" s="16">
        <v>4</v>
      </c>
    </row>
    <row r="11" spans="1:9" ht="15">
      <c r="A11" s="506" t="s">
        <v>1498</v>
      </c>
      <c r="B11" s="507" t="s">
        <v>157</v>
      </c>
      <c r="C11" s="508">
        <v>5833.333333333333</v>
      </c>
      <c r="D11" s="507">
        <v>3</v>
      </c>
    </row>
    <row r="12" spans="1:9" ht="15">
      <c r="A12" s="506" t="s">
        <v>1499</v>
      </c>
      <c r="B12" s="16" t="s">
        <v>154</v>
      </c>
      <c r="C12" s="417">
        <v>5900</v>
      </c>
      <c r="D12" s="16">
        <v>3</v>
      </c>
    </row>
    <row r="13" spans="1:9" ht="15">
      <c r="A13" s="506" t="s">
        <v>1500</v>
      </c>
      <c r="B13" s="507" t="s">
        <v>154</v>
      </c>
      <c r="C13" s="508">
        <v>6425</v>
      </c>
      <c r="D13" s="507">
        <v>6</v>
      </c>
    </row>
    <row r="14" spans="1:9" ht="15">
      <c r="A14" s="506" t="s">
        <v>1501</v>
      </c>
      <c r="B14" s="16" t="s">
        <v>57</v>
      </c>
      <c r="C14" s="417">
        <v>6500</v>
      </c>
      <c r="D14" s="16">
        <v>6</v>
      </c>
    </row>
    <row r="15" spans="1:9" ht="15">
      <c r="A15" s="506" t="s">
        <v>1502</v>
      </c>
      <c r="B15" s="507" t="s">
        <v>57</v>
      </c>
      <c r="C15" s="508">
        <v>6800</v>
      </c>
      <c r="D15" s="507">
        <v>4</v>
      </c>
    </row>
    <row r="16" spans="1:9" ht="15">
      <c r="A16" s="506" t="s">
        <v>1503</v>
      </c>
      <c r="B16" s="16" t="s">
        <v>57</v>
      </c>
      <c r="C16" s="417">
        <v>6862.5</v>
      </c>
      <c r="D16" s="16">
        <v>4</v>
      </c>
    </row>
    <row r="17" spans="1:4" ht="15">
      <c r="A17" s="506" t="s">
        <v>1504</v>
      </c>
      <c r="B17" s="507" t="s">
        <v>157</v>
      </c>
      <c r="C17" s="508">
        <v>7395.833333333333</v>
      </c>
      <c r="D17" s="507">
        <v>12</v>
      </c>
    </row>
    <row r="18" spans="1:4" ht="15">
      <c r="A18" s="506" t="s">
        <v>1505</v>
      </c>
      <c r="B18" s="16" t="s">
        <v>154</v>
      </c>
      <c r="C18" s="417">
        <v>7500</v>
      </c>
      <c r="D18" s="16">
        <v>4</v>
      </c>
    </row>
    <row r="19" spans="1:4" ht="15">
      <c r="A19" s="506" t="s">
        <v>1506</v>
      </c>
      <c r="B19" s="507" t="s">
        <v>154</v>
      </c>
      <c r="C19" s="508">
        <v>7680</v>
      </c>
      <c r="D19" s="507">
        <v>5</v>
      </c>
    </row>
    <row r="20" spans="1:4" ht="15">
      <c r="A20" s="506" t="s">
        <v>1507</v>
      </c>
      <c r="B20" s="16" t="s">
        <v>154</v>
      </c>
      <c r="C20" s="417">
        <v>8000</v>
      </c>
      <c r="D20" s="16">
        <v>10</v>
      </c>
    </row>
    <row r="21" spans="1:4" ht="15">
      <c r="A21" s="506" t="s">
        <v>1508</v>
      </c>
      <c r="B21" s="507" t="s">
        <v>154</v>
      </c>
      <c r="C21" s="508">
        <v>8100</v>
      </c>
      <c r="D21" s="507">
        <v>3</v>
      </c>
    </row>
    <row r="22" spans="1:4" ht="15">
      <c r="A22" s="506" t="s">
        <v>1509</v>
      </c>
      <c r="B22" s="16" t="s">
        <v>154</v>
      </c>
      <c r="C22" s="417">
        <v>8100</v>
      </c>
      <c r="D22" s="16">
        <v>3</v>
      </c>
    </row>
    <row r="23" spans="1:4" ht="15">
      <c r="A23" s="506" t="s">
        <v>1510</v>
      </c>
      <c r="B23" s="507" t="s">
        <v>57</v>
      </c>
      <c r="C23" s="508">
        <v>8144.4444444444443</v>
      </c>
      <c r="D23" s="507">
        <v>9</v>
      </c>
    </row>
    <row r="24" spans="1:4" ht="15">
      <c r="A24" s="506" t="s">
        <v>1511</v>
      </c>
      <c r="B24" s="16" t="s">
        <v>154</v>
      </c>
      <c r="C24" s="417">
        <v>8186.666666666667</v>
      </c>
      <c r="D24" s="16">
        <v>6</v>
      </c>
    </row>
    <row r="25" spans="1:4" ht="15">
      <c r="A25" s="506" t="s">
        <v>1512</v>
      </c>
      <c r="B25" s="507" t="s">
        <v>154</v>
      </c>
      <c r="C25" s="508">
        <v>8466.6666666666661</v>
      </c>
      <c r="D25" s="507">
        <v>3</v>
      </c>
    </row>
    <row r="26" spans="1:4" ht="15">
      <c r="A26" s="506" t="s">
        <v>1513</v>
      </c>
      <c r="B26" s="16" t="s">
        <v>57</v>
      </c>
      <c r="C26" s="417">
        <v>8490</v>
      </c>
      <c r="D26" s="16">
        <v>10</v>
      </c>
    </row>
  </sheetData>
  <mergeCells count="1">
    <mergeCell ref="H1:I1"/>
  </mergeCells>
  <hyperlinks>
    <hyperlink ref="H1:I1" location="Index!A1" display="Regresar al Índice" xr:uid="{8ED203E6-FA83-4346-AB65-DEB6CA924A3D}"/>
  </hyperlinks>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D6A2B-8160-4530-BA2C-355C158033B1}">
  <sheetPr codeName="Hoja237"/>
  <dimension ref="A1:I39"/>
  <sheetViews>
    <sheetView workbookViewId="0"/>
  </sheetViews>
  <sheetFormatPr baseColWidth="10" defaultColWidth="9.140625" defaultRowHeight="14.25"/>
  <cols>
    <col min="1" max="16384" width="9.140625" style="384"/>
  </cols>
  <sheetData>
    <row r="1" spans="1:9">
      <c r="A1" s="20" t="s">
        <v>1697</v>
      </c>
      <c r="H1" s="545" t="s">
        <v>38</v>
      </c>
      <c r="I1" s="545"/>
    </row>
    <row r="6" spans="1:9">
      <c r="A6" s="384" t="s">
        <v>757</v>
      </c>
      <c r="B6" s="384" t="s">
        <v>758</v>
      </c>
    </row>
    <row r="7" spans="1:9">
      <c r="A7" s="384" t="s">
        <v>16</v>
      </c>
      <c r="B7" s="388">
        <v>-2.8191341388060245</v>
      </c>
    </row>
    <row r="8" spans="1:9">
      <c r="A8" s="384" t="s">
        <v>761</v>
      </c>
      <c r="B8" s="388">
        <v>-1.867125483513796</v>
      </c>
    </row>
    <row r="9" spans="1:9">
      <c r="A9" s="384" t="s">
        <v>30</v>
      </c>
      <c r="B9" s="388">
        <v>-0.2076968784796929</v>
      </c>
    </row>
    <row r="10" spans="1:9">
      <c r="A10" s="384" t="s">
        <v>15</v>
      </c>
      <c r="B10" s="388">
        <v>0.65872334599494742</v>
      </c>
    </row>
    <row r="11" spans="1:9">
      <c r="A11" s="384" t="s">
        <v>21</v>
      </c>
      <c r="B11" s="388">
        <v>1.1713990344194374</v>
      </c>
    </row>
    <row r="12" spans="1:9">
      <c r="A12" s="384" t="s">
        <v>28</v>
      </c>
      <c r="B12" s="388">
        <v>2.1848424054790527</v>
      </c>
    </row>
    <row r="13" spans="1:9">
      <c r="A13" s="384" t="s">
        <v>29</v>
      </c>
      <c r="B13" s="388">
        <v>2.5147703423255519</v>
      </c>
    </row>
    <row r="14" spans="1:9">
      <c r="A14" s="384" t="s">
        <v>18</v>
      </c>
      <c r="B14" s="388">
        <v>2.794150115824189</v>
      </c>
    </row>
    <row r="15" spans="1:9">
      <c r="A15" s="384" t="s">
        <v>17</v>
      </c>
      <c r="B15" s="388">
        <v>3.3723872333136082</v>
      </c>
    </row>
    <row r="16" spans="1:9">
      <c r="A16" s="384" t="s">
        <v>10</v>
      </c>
      <c r="B16" s="388">
        <v>4.1274160723372022</v>
      </c>
    </row>
    <row r="17" spans="1:2">
      <c r="A17" s="384" t="s">
        <v>3</v>
      </c>
      <c r="B17" s="388">
        <v>4.2310861099369115</v>
      </c>
    </row>
    <row r="18" spans="1:2">
      <c r="A18" s="384" t="s">
        <v>764</v>
      </c>
      <c r="B18" s="388">
        <v>4.3160724973423514</v>
      </c>
    </row>
    <row r="19" spans="1:2">
      <c r="A19" s="384" t="s">
        <v>23</v>
      </c>
      <c r="B19" s="388">
        <v>4.5995564476032689</v>
      </c>
    </row>
    <row r="20" spans="1:2">
      <c r="A20" s="384" t="s">
        <v>27</v>
      </c>
      <c r="B20" s="388">
        <v>4.8337101547006176</v>
      </c>
    </row>
    <row r="21" spans="1:2">
      <c r="A21" s="384" t="s">
        <v>765</v>
      </c>
      <c r="B21" s="388">
        <v>5.0356513479564455</v>
      </c>
    </row>
    <row r="22" spans="1:2">
      <c r="A22" s="384" t="s">
        <v>31</v>
      </c>
      <c r="B22" s="388">
        <v>5.083092817728974</v>
      </c>
    </row>
    <row r="23" spans="1:2">
      <c r="A23" s="384" t="s">
        <v>14</v>
      </c>
      <c r="B23" s="388">
        <v>5.3567803180055771</v>
      </c>
    </row>
    <row r="24" spans="1:2">
      <c r="A24" s="384" t="s">
        <v>0</v>
      </c>
      <c r="B24" s="388">
        <v>5.527813411500011</v>
      </c>
    </row>
    <row r="25" spans="1:2">
      <c r="A25" s="384" t="s">
        <v>6</v>
      </c>
      <c r="B25" s="388">
        <v>5.6525030407625048</v>
      </c>
    </row>
    <row r="26" spans="1:2">
      <c r="A26" s="384" t="s">
        <v>1</v>
      </c>
      <c r="B26" s="388">
        <v>5.8686939117829064</v>
      </c>
    </row>
    <row r="27" spans="1:2">
      <c r="A27" s="384" t="s">
        <v>762</v>
      </c>
      <c r="B27" s="388">
        <v>6.7261828308078098</v>
      </c>
    </row>
    <row r="28" spans="1:2">
      <c r="A28" s="384" t="s">
        <v>11</v>
      </c>
      <c r="B28" s="388">
        <v>6.8907655671292281</v>
      </c>
    </row>
    <row r="29" spans="1:2">
      <c r="A29" s="384" t="s">
        <v>12</v>
      </c>
      <c r="B29" s="388">
        <v>7.0129054722002984</v>
      </c>
    </row>
    <row r="30" spans="1:2">
      <c r="A30" s="384" t="s">
        <v>22</v>
      </c>
      <c r="B30" s="388">
        <v>7.1515412365411368</v>
      </c>
    </row>
    <row r="31" spans="1:2">
      <c r="A31" s="384" t="s">
        <v>26</v>
      </c>
      <c r="B31" s="388">
        <v>7.7829569689610301</v>
      </c>
    </row>
    <row r="32" spans="1:2">
      <c r="A32" s="384" t="s">
        <v>763</v>
      </c>
      <c r="B32" s="388">
        <v>8.2297395964559215</v>
      </c>
    </row>
    <row r="33" spans="1:2">
      <c r="A33" s="384" t="s">
        <v>8</v>
      </c>
      <c r="B33" s="388">
        <v>8.2425338994835222</v>
      </c>
    </row>
    <row r="34" spans="1:2">
      <c r="A34" s="384" t="s">
        <v>33</v>
      </c>
      <c r="B34" s="388">
        <v>8.4811860617730037</v>
      </c>
    </row>
    <row r="35" spans="1:2">
      <c r="A35" s="384" t="s">
        <v>19</v>
      </c>
      <c r="B35" s="388">
        <v>8.5722021749736186</v>
      </c>
    </row>
    <row r="36" spans="1:2">
      <c r="A36" s="384" t="s">
        <v>7</v>
      </c>
      <c r="B36" s="388">
        <v>11.446471664040313</v>
      </c>
    </row>
    <row r="37" spans="1:2">
      <c r="A37" s="384" t="s">
        <v>760</v>
      </c>
      <c r="B37" s="388">
        <v>12.928613592992344</v>
      </c>
    </row>
    <row r="38" spans="1:2">
      <c r="A38" s="384" t="s">
        <v>32</v>
      </c>
      <c r="B38" s="388">
        <v>14.418800976323897</v>
      </c>
    </row>
    <row r="39" spans="1:2">
      <c r="A39" s="384" t="s">
        <v>759</v>
      </c>
      <c r="B39" s="388">
        <v>18.644874926741593</v>
      </c>
    </row>
  </sheetData>
  <mergeCells count="1">
    <mergeCell ref="H1:I1"/>
  </mergeCells>
  <hyperlinks>
    <hyperlink ref="H1:I1" location="Index!A1" display="Regresar al Índice" xr:uid="{2925863D-A264-4E5B-B9F2-A551155A6ECF}"/>
  </hyperlinks>
  <pageMargins left="0.7" right="0.7" top="0.75" bottom="0.75" header="0.3" footer="0.3"/>
  <drawing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A89A0-29A7-4849-884E-8016AD3AB91A}">
  <sheetPr codeName="Hoja238"/>
  <dimension ref="A1:I39"/>
  <sheetViews>
    <sheetView workbookViewId="0"/>
  </sheetViews>
  <sheetFormatPr baseColWidth="10" defaultColWidth="9.140625" defaultRowHeight="14.25"/>
  <cols>
    <col min="1" max="16384" width="9.140625" style="384"/>
  </cols>
  <sheetData>
    <row r="1" spans="1:9">
      <c r="A1" s="20" t="s">
        <v>1698</v>
      </c>
      <c r="H1" s="545" t="s">
        <v>38</v>
      </c>
      <c r="I1" s="545"/>
    </row>
    <row r="6" spans="1:9">
      <c r="A6" s="384" t="s">
        <v>757</v>
      </c>
      <c r="B6" s="384" t="s">
        <v>766</v>
      </c>
    </row>
    <row r="7" spans="1:9">
      <c r="A7" s="384" t="s">
        <v>31</v>
      </c>
      <c r="B7" s="388">
        <v>-3.8266662697435692</v>
      </c>
    </row>
    <row r="8" spans="1:9">
      <c r="A8" s="384" t="s">
        <v>14</v>
      </c>
      <c r="B8" s="388">
        <v>-1.9527094240895109</v>
      </c>
    </row>
    <row r="9" spans="1:9">
      <c r="A9" s="384" t="s">
        <v>29</v>
      </c>
      <c r="B9" s="388">
        <v>-1.8806681368543587</v>
      </c>
    </row>
    <row r="10" spans="1:9">
      <c r="A10" s="384" t="s">
        <v>3</v>
      </c>
      <c r="B10" s="388">
        <v>-1.2313382671924527</v>
      </c>
    </row>
    <row r="11" spans="1:9">
      <c r="A11" s="384" t="s">
        <v>11</v>
      </c>
      <c r="B11" s="388">
        <v>-0.87703598021557116</v>
      </c>
    </row>
    <row r="12" spans="1:9">
      <c r="A12" s="384" t="s">
        <v>1</v>
      </c>
      <c r="B12" s="388">
        <v>-0.10179764394832005</v>
      </c>
    </row>
    <row r="13" spans="1:9">
      <c r="A13" s="384" t="s">
        <v>6</v>
      </c>
      <c r="B13" s="388">
        <v>-8.9527582894286511E-3</v>
      </c>
    </row>
    <row r="14" spans="1:9">
      <c r="A14" s="384" t="s">
        <v>32</v>
      </c>
      <c r="B14" s="388">
        <v>0.2684787339341973</v>
      </c>
    </row>
    <row r="15" spans="1:9">
      <c r="A15" s="384" t="s">
        <v>28</v>
      </c>
      <c r="B15" s="388">
        <v>0.53214221721442823</v>
      </c>
    </row>
    <row r="16" spans="1:9">
      <c r="A16" s="384" t="s">
        <v>22</v>
      </c>
      <c r="B16" s="388">
        <v>0.56375135085672556</v>
      </c>
    </row>
    <row r="17" spans="1:2">
      <c r="A17" s="384" t="s">
        <v>16</v>
      </c>
      <c r="B17" s="388">
        <v>0.74620712899689956</v>
      </c>
    </row>
    <row r="18" spans="1:2">
      <c r="A18" s="384" t="s">
        <v>18</v>
      </c>
      <c r="B18" s="388">
        <v>0.74681097995870338</v>
      </c>
    </row>
    <row r="19" spans="1:2">
      <c r="A19" s="384" t="s">
        <v>761</v>
      </c>
      <c r="B19" s="388">
        <v>0.84120512654175195</v>
      </c>
    </row>
    <row r="20" spans="1:2">
      <c r="A20" s="384" t="s">
        <v>12</v>
      </c>
      <c r="B20" s="388">
        <v>1.006406245738859</v>
      </c>
    </row>
    <row r="21" spans="1:2">
      <c r="A21" s="384" t="s">
        <v>33</v>
      </c>
      <c r="B21" s="388">
        <v>1.0917473349923412</v>
      </c>
    </row>
    <row r="22" spans="1:2">
      <c r="A22" s="384" t="s">
        <v>17</v>
      </c>
      <c r="B22" s="388">
        <v>1.3799925638896162</v>
      </c>
    </row>
    <row r="23" spans="1:2">
      <c r="A23" s="384" t="s">
        <v>7</v>
      </c>
      <c r="B23" s="388">
        <v>1.4109829230444673</v>
      </c>
    </row>
    <row r="24" spans="1:2">
      <c r="A24" s="384" t="s">
        <v>764</v>
      </c>
      <c r="B24" s="388">
        <v>1.5239957179665402</v>
      </c>
    </row>
    <row r="25" spans="1:2">
      <c r="A25" s="384" t="s">
        <v>15</v>
      </c>
      <c r="B25" s="388">
        <v>1.6302501929490891</v>
      </c>
    </row>
    <row r="26" spans="1:2">
      <c r="A26" s="384" t="s">
        <v>26</v>
      </c>
      <c r="B26" s="388">
        <v>1.7753502730892285</v>
      </c>
    </row>
    <row r="27" spans="1:2">
      <c r="A27" s="384" t="s">
        <v>23</v>
      </c>
      <c r="B27" s="388">
        <v>1.7823537475635223</v>
      </c>
    </row>
    <row r="28" spans="1:2">
      <c r="A28" s="384" t="s">
        <v>19</v>
      </c>
      <c r="B28" s="388">
        <v>1.8609622888286701</v>
      </c>
    </row>
    <row r="29" spans="1:2">
      <c r="A29" s="384" t="s">
        <v>27</v>
      </c>
      <c r="B29" s="388">
        <v>2.2800875017704056</v>
      </c>
    </row>
    <row r="30" spans="1:2">
      <c r="A30" s="384" t="s">
        <v>10</v>
      </c>
      <c r="B30" s="388">
        <v>2.7659060902643704</v>
      </c>
    </row>
    <row r="31" spans="1:2">
      <c r="A31" s="384" t="s">
        <v>51</v>
      </c>
      <c r="B31" s="388">
        <v>2.9222508033295385</v>
      </c>
    </row>
    <row r="32" spans="1:2">
      <c r="A32" s="384" t="s">
        <v>759</v>
      </c>
      <c r="B32" s="388">
        <v>3.3729072826098627</v>
      </c>
    </row>
    <row r="33" spans="1:2">
      <c r="A33" s="384" t="s">
        <v>30</v>
      </c>
      <c r="B33" s="388">
        <v>3.7103577848781835</v>
      </c>
    </row>
    <row r="34" spans="1:2">
      <c r="A34" s="384" t="s">
        <v>8</v>
      </c>
      <c r="B34" s="388">
        <v>3.81613076026655</v>
      </c>
    </row>
    <row r="35" spans="1:2">
      <c r="A35" s="384" t="s">
        <v>760</v>
      </c>
      <c r="B35" s="388">
        <v>3.9092127877398157</v>
      </c>
    </row>
    <row r="36" spans="1:2">
      <c r="A36" s="384" t="s">
        <v>763</v>
      </c>
      <c r="B36" s="388">
        <v>4.0425129638579946</v>
      </c>
    </row>
    <row r="37" spans="1:2">
      <c r="A37" s="384" t="s">
        <v>0</v>
      </c>
      <c r="B37" s="388">
        <v>4.8018462157550168</v>
      </c>
    </row>
    <row r="38" spans="1:2">
      <c r="A38" s="384" t="s">
        <v>762</v>
      </c>
      <c r="B38" s="388">
        <v>5.1592821770030781</v>
      </c>
    </row>
    <row r="39" spans="1:2">
      <c r="A39" s="384" t="s">
        <v>21</v>
      </c>
      <c r="B39" s="388">
        <v>8.4377346432123694</v>
      </c>
    </row>
  </sheetData>
  <mergeCells count="1">
    <mergeCell ref="H1:I1"/>
  </mergeCells>
  <hyperlinks>
    <hyperlink ref="H1:I1" location="Index!A1" display="Regresar al Índice" xr:uid="{C6BD0F9B-0F56-4876-AF71-EF077228BC43}"/>
  </hyperlinks>
  <pageMargins left="0.7" right="0.7" top="0.75" bottom="0.75" header="0.3" footer="0.3"/>
  <drawing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670BC-369A-48A0-AEAA-C6ACD195DA1F}">
  <sheetPr codeName="Hoja239"/>
  <dimension ref="A1:I99"/>
  <sheetViews>
    <sheetView workbookViewId="0"/>
  </sheetViews>
  <sheetFormatPr baseColWidth="10" defaultColWidth="9.140625" defaultRowHeight="14.25"/>
  <cols>
    <col min="1" max="1" width="11.28515625" style="384" bestFit="1" customWidth="1"/>
    <col min="2" max="3" width="9.42578125" style="384" bestFit="1" customWidth="1"/>
    <col min="4" max="16384" width="9.140625" style="384"/>
  </cols>
  <sheetData>
    <row r="1" spans="1:9">
      <c r="A1" s="20" t="s">
        <v>1699</v>
      </c>
      <c r="H1" s="545" t="s">
        <v>38</v>
      </c>
      <c r="I1" s="545"/>
    </row>
    <row r="6" spans="1:9">
      <c r="A6" s="384" t="s">
        <v>562</v>
      </c>
      <c r="B6" s="384" t="s">
        <v>1549</v>
      </c>
      <c r="C6" s="384" t="s">
        <v>1550</v>
      </c>
    </row>
    <row r="7" spans="1:9">
      <c r="A7" s="386">
        <v>41640</v>
      </c>
      <c r="B7" s="387">
        <v>127.719482421875</v>
      </c>
      <c r="C7" s="387">
        <v>16.800687789916992</v>
      </c>
    </row>
    <row r="8" spans="1:9">
      <c r="A8" s="386">
        <v>41671</v>
      </c>
      <c r="B8" s="387">
        <v>111.45848846435547</v>
      </c>
      <c r="C8" s="387">
        <v>24.803413391113281</v>
      </c>
    </row>
    <row r="9" spans="1:9">
      <c r="A9" s="386">
        <v>41699</v>
      </c>
      <c r="B9" s="387">
        <v>136.54957580566406</v>
      </c>
      <c r="C9" s="387">
        <v>30.04456901550293</v>
      </c>
    </row>
    <row r="10" spans="1:9">
      <c r="A10" s="386">
        <v>41730</v>
      </c>
      <c r="B10" s="387">
        <v>129.07742309570313</v>
      </c>
      <c r="C10" s="387">
        <v>39.441112518310547</v>
      </c>
    </row>
    <row r="11" spans="1:9">
      <c r="A11" s="386">
        <v>41760</v>
      </c>
      <c r="B11" s="387">
        <v>124.69464111328125</v>
      </c>
      <c r="C11" s="387">
        <v>30.651687622070313</v>
      </c>
    </row>
    <row r="12" spans="1:9">
      <c r="A12" s="386">
        <v>41791</v>
      </c>
      <c r="B12" s="387">
        <v>135.82652282714844</v>
      </c>
      <c r="C12" s="387">
        <v>31.220016479492188</v>
      </c>
    </row>
    <row r="13" spans="1:9">
      <c r="A13" s="386">
        <v>41821</v>
      </c>
      <c r="B13" s="387">
        <v>137.76643371582031</v>
      </c>
      <c r="C13" s="387">
        <v>19.434925079345703</v>
      </c>
    </row>
    <row r="14" spans="1:9">
      <c r="A14" s="386">
        <v>41852</v>
      </c>
      <c r="B14" s="387">
        <v>135.12956237792969</v>
      </c>
      <c r="C14" s="387">
        <v>37.816184997558594</v>
      </c>
    </row>
    <row r="15" spans="1:9">
      <c r="A15" s="386">
        <v>41883</v>
      </c>
      <c r="B15" s="387">
        <v>122.41472625732422</v>
      </c>
      <c r="C15" s="387">
        <v>21.504470825195313</v>
      </c>
    </row>
    <row r="16" spans="1:9">
      <c r="A16" s="386">
        <v>41913</v>
      </c>
      <c r="B16" s="387">
        <v>136.22225952148438</v>
      </c>
      <c r="C16" s="387">
        <v>45.265522003173828</v>
      </c>
    </row>
    <row r="17" spans="1:3">
      <c r="A17" s="386">
        <v>41944</v>
      </c>
      <c r="B17" s="387">
        <v>139.83366394042969</v>
      </c>
      <c r="C17" s="387">
        <v>42.301055908203125</v>
      </c>
    </row>
    <row r="18" spans="1:3">
      <c r="A18" s="386">
        <v>41974</v>
      </c>
      <c r="B18" s="387">
        <v>135.09747314453125</v>
      </c>
      <c r="C18" s="387">
        <v>36.979297637939453</v>
      </c>
    </row>
    <row r="19" spans="1:3">
      <c r="A19" s="386">
        <v>42005</v>
      </c>
      <c r="B19" s="387">
        <v>153.82919311523438</v>
      </c>
      <c r="C19" s="387">
        <v>20.443014144897461</v>
      </c>
    </row>
    <row r="20" spans="1:3">
      <c r="A20" s="386">
        <v>42036</v>
      </c>
      <c r="B20" s="387">
        <v>148.49234008789063</v>
      </c>
      <c r="C20" s="387">
        <v>33.226585388183594</v>
      </c>
    </row>
    <row r="21" spans="1:3">
      <c r="A21" s="386">
        <v>42064</v>
      </c>
      <c r="B21" s="387">
        <v>161.40188598632813</v>
      </c>
      <c r="C21" s="387">
        <v>18.200210571289063</v>
      </c>
    </row>
    <row r="22" spans="1:3">
      <c r="A22" s="386">
        <v>42095</v>
      </c>
      <c r="B22" s="387">
        <v>165.93772888183594</v>
      </c>
      <c r="C22" s="387">
        <v>28.556741714477539</v>
      </c>
    </row>
    <row r="23" spans="1:3">
      <c r="A23" s="386">
        <v>42125</v>
      </c>
      <c r="B23" s="387">
        <v>156.21246337890625</v>
      </c>
      <c r="C23" s="387">
        <v>25.276002883911133</v>
      </c>
    </row>
    <row r="24" spans="1:3">
      <c r="A24" s="386">
        <v>42156</v>
      </c>
      <c r="B24" s="387">
        <v>172.21879577636719</v>
      </c>
      <c r="C24" s="387">
        <v>26.793201446533203</v>
      </c>
    </row>
    <row r="25" spans="1:3">
      <c r="A25" s="386">
        <v>42186</v>
      </c>
      <c r="B25" s="387">
        <v>187.0460205078125</v>
      </c>
      <c r="C25" s="387">
        <v>35.7703857421875</v>
      </c>
    </row>
    <row r="26" spans="1:3">
      <c r="A26" s="386">
        <v>42217</v>
      </c>
      <c r="B26" s="387">
        <v>149.156494140625</v>
      </c>
      <c r="C26" s="387">
        <v>10.38035774230957</v>
      </c>
    </row>
    <row r="27" spans="1:3">
      <c r="A27" s="386">
        <v>42248</v>
      </c>
      <c r="B27" s="387">
        <v>144.063720703125</v>
      </c>
      <c r="C27" s="387">
        <v>17.684959411621094</v>
      </c>
    </row>
    <row r="28" spans="1:3">
      <c r="A28" s="386">
        <v>42278</v>
      </c>
      <c r="B28" s="387">
        <v>146.62191772460938</v>
      </c>
      <c r="C28" s="387">
        <v>7.634331226348877</v>
      </c>
    </row>
    <row r="29" spans="1:3">
      <c r="A29" s="386">
        <v>42309</v>
      </c>
      <c r="B29" s="387">
        <v>167.78663635253906</v>
      </c>
      <c r="C29" s="387">
        <v>19.99015998840332</v>
      </c>
    </row>
    <row r="30" spans="1:3">
      <c r="A30" s="386">
        <v>42339</v>
      </c>
      <c r="B30" s="387">
        <v>169.87962341308594</v>
      </c>
      <c r="C30" s="387">
        <v>25.745965957641602</v>
      </c>
    </row>
    <row r="31" spans="1:3">
      <c r="A31" s="386">
        <v>42370</v>
      </c>
      <c r="B31" s="387">
        <v>172.59266662597656</v>
      </c>
      <c r="C31" s="387">
        <v>12.197602272033691</v>
      </c>
    </row>
    <row r="32" spans="1:3">
      <c r="A32" s="386">
        <v>42401</v>
      </c>
      <c r="B32" s="387">
        <v>160.03619384765625</v>
      </c>
      <c r="C32" s="387">
        <v>7.7740397453308105</v>
      </c>
    </row>
    <row r="33" spans="1:3">
      <c r="A33" s="386">
        <v>42430</v>
      </c>
      <c r="B33" s="387">
        <v>189.94422912597656</v>
      </c>
      <c r="C33" s="387">
        <v>17.68402099609375</v>
      </c>
    </row>
    <row r="34" spans="1:3">
      <c r="A34" s="386">
        <v>42461</v>
      </c>
      <c r="B34" s="387">
        <v>169.99072265625</v>
      </c>
      <c r="C34" s="387">
        <v>2.4424786567687988</v>
      </c>
    </row>
    <row r="35" spans="1:3">
      <c r="A35" s="386">
        <v>42491</v>
      </c>
      <c r="B35" s="387">
        <v>183.01454162597656</v>
      </c>
      <c r="C35" s="387">
        <v>17.157451629638672</v>
      </c>
    </row>
    <row r="36" spans="1:3">
      <c r="A36" s="386">
        <v>42522</v>
      </c>
      <c r="B36" s="387">
        <v>198.615966796875</v>
      </c>
      <c r="C36" s="387">
        <v>15.327694892883301</v>
      </c>
    </row>
    <row r="37" spans="1:3">
      <c r="A37" s="386">
        <v>42552</v>
      </c>
      <c r="B37" s="387">
        <v>237.50259399414063</v>
      </c>
      <c r="C37" s="387">
        <v>26.975486755371094</v>
      </c>
    </row>
    <row r="38" spans="1:3">
      <c r="A38" s="386">
        <v>42583</v>
      </c>
      <c r="B38" s="387">
        <v>203.60786437988281</v>
      </c>
      <c r="C38" s="387">
        <v>36.506202697753906</v>
      </c>
    </row>
    <row r="39" spans="1:3">
      <c r="A39" s="386">
        <v>42614</v>
      </c>
      <c r="B39" s="387">
        <v>164.42495727539063</v>
      </c>
      <c r="C39" s="387">
        <v>14.133493423461914</v>
      </c>
    </row>
    <row r="40" spans="1:3">
      <c r="A40" s="386">
        <v>42644</v>
      </c>
      <c r="B40" s="387">
        <v>166.24917602539063</v>
      </c>
      <c r="C40" s="387">
        <v>13.386305809020996</v>
      </c>
    </row>
    <row r="41" spans="1:3">
      <c r="A41" s="386">
        <v>42675</v>
      </c>
      <c r="B41" s="387">
        <v>176.65200805664063</v>
      </c>
      <c r="C41" s="387">
        <v>5.2837176322937012</v>
      </c>
    </row>
    <row r="42" spans="1:3">
      <c r="A42" s="386">
        <v>42705</v>
      </c>
      <c r="B42" s="387">
        <v>185.79495239257813</v>
      </c>
      <c r="C42" s="387">
        <v>9.3685922622680664</v>
      </c>
    </row>
    <row r="43" spans="1:3">
      <c r="A43" s="386">
        <v>42736</v>
      </c>
      <c r="B43" s="387">
        <v>177.99758911132813</v>
      </c>
      <c r="C43" s="387">
        <v>3.1316061019897461</v>
      </c>
    </row>
    <row r="44" spans="1:3">
      <c r="A44" s="386">
        <v>42767</v>
      </c>
      <c r="B44" s="387">
        <v>160.22171020507813</v>
      </c>
      <c r="C44" s="387">
        <v>0.1159214973449707</v>
      </c>
    </row>
    <row r="45" spans="1:3">
      <c r="A45" s="386">
        <v>42795</v>
      </c>
      <c r="B45" s="387">
        <v>197.08767700195313</v>
      </c>
      <c r="C45" s="387">
        <v>3.7608132362365723</v>
      </c>
    </row>
    <row r="46" spans="1:3">
      <c r="A46" s="386">
        <v>42826</v>
      </c>
      <c r="B46" s="387">
        <v>211.13717651367188</v>
      </c>
      <c r="C46" s="387">
        <v>24.205118179321289</v>
      </c>
    </row>
    <row r="47" spans="1:3">
      <c r="A47" s="386">
        <v>42856</v>
      </c>
      <c r="B47" s="387">
        <v>176.06369018554688</v>
      </c>
      <c r="C47" s="387">
        <v>-3.7979776859283447</v>
      </c>
    </row>
    <row r="48" spans="1:3">
      <c r="A48" s="386">
        <v>42887</v>
      </c>
      <c r="B48" s="387">
        <v>205.28924560546875</v>
      </c>
      <c r="C48" s="387">
        <v>3.3598904609680176</v>
      </c>
    </row>
    <row r="49" spans="1:3">
      <c r="A49" s="386">
        <v>42917</v>
      </c>
      <c r="B49" s="387">
        <v>223.46968078613281</v>
      </c>
      <c r="C49" s="387">
        <v>-5.9085307121276855</v>
      </c>
    </row>
    <row r="50" spans="1:3">
      <c r="A50" s="386">
        <v>42948</v>
      </c>
      <c r="B50" s="387">
        <v>194.08010864257813</v>
      </c>
      <c r="C50" s="387">
        <v>-4.6794633865356445</v>
      </c>
    </row>
    <row r="51" spans="1:3">
      <c r="A51" s="386">
        <v>42979</v>
      </c>
      <c r="B51" s="387">
        <v>179.21092224121094</v>
      </c>
      <c r="C51" s="387">
        <v>8.9925308227539063</v>
      </c>
    </row>
    <row r="52" spans="1:3">
      <c r="A52" s="386">
        <v>43009</v>
      </c>
      <c r="B52" s="387">
        <v>175.39036560058594</v>
      </c>
      <c r="C52" s="387">
        <v>5.4984869956970215</v>
      </c>
    </row>
    <row r="53" spans="1:3">
      <c r="A53" s="386">
        <v>43040</v>
      </c>
      <c r="B53" s="387">
        <v>225.6529541015625</v>
      </c>
      <c r="C53" s="387">
        <v>27.738685607910156</v>
      </c>
    </row>
    <row r="54" spans="1:3">
      <c r="A54" s="386">
        <v>43070</v>
      </c>
      <c r="B54" s="387">
        <v>178.44094848632813</v>
      </c>
      <c r="C54" s="387">
        <v>-3.9581289291381836</v>
      </c>
    </row>
    <row r="55" spans="1:3">
      <c r="A55" s="386">
        <v>43101</v>
      </c>
      <c r="B55" s="387">
        <v>193.90728759765625</v>
      </c>
      <c r="C55" s="387">
        <v>8.9381542205810547</v>
      </c>
    </row>
    <row r="56" spans="1:3">
      <c r="A56" s="386">
        <v>43132</v>
      </c>
      <c r="B56" s="387">
        <v>172.50907897949219</v>
      </c>
      <c r="C56" s="387">
        <v>7.6689786911010742</v>
      </c>
    </row>
    <row r="57" spans="1:3">
      <c r="A57" s="386">
        <v>43160</v>
      </c>
      <c r="B57" s="387">
        <v>170.36776733398438</v>
      </c>
      <c r="C57" s="387">
        <v>-13.557372093200684</v>
      </c>
    </row>
    <row r="58" spans="1:3">
      <c r="A58" s="386">
        <v>43191</v>
      </c>
      <c r="B58" s="387">
        <v>208.37863159179688</v>
      </c>
      <c r="C58" s="387">
        <v>-1.3065178394317627</v>
      </c>
    </row>
    <row r="59" spans="1:3">
      <c r="A59" s="386">
        <v>43221</v>
      </c>
      <c r="B59" s="387">
        <v>219.86534118652344</v>
      </c>
      <c r="C59" s="387">
        <v>24.878299713134766</v>
      </c>
    </row>
    <row r="60" spans="1:3">
      <c r="A60" s="386">
        <v>43252</v>
      </c>
      <c r="B60" s="387">
        <v>241.65364074707031</v>
      </c>
      <c r="C60" s="387">
        <v>17.713735580444336</v>
      </c>
    </row>
    <row r="61" spans="1:3">
      <c r="A61" s="386">
        <v>43282</v>
      </c>
      <c r="B61" s="387">
        <v>282.60009765625</v>
      </c>
      <c r="C61" s="387">
        <v>26.460151672363281</v>
      </c>
    </row>
    <row r="62" spans="1:3">
      <c r="A62" s="386">
        <v>43313</v>
      </c>
      <c r="B62" s="387">
        <v>253.60064697265625</v>
      </c>
      <c r="C62" s="387">
        <v>30.668025970458984</v>
      </c>
    </row>
    <row r="63" spans="1:3">
      <c r="A63" s="386">
        <v>43344</v>
      </c>
      <c r="B63" s="387">
        <v>167.44415283203125</v>
      </c>
      <c r="C63" s="387">
        <v>-6.5658774375915527</v>
      </c>
    </row>
    <row r="64" spans="1:3">
      <c r="A64" s="386">
        <v>43374</v>
      </c>
      <c r="B64" s="387">
        <v>166.56944274902344</v>
      </c>
      <c r="C64" s="387">
        <v>-5.0293087959289551</v>
      </c>
    </row>
    <row r="65" spans="1:3">
      <c r="A65" s="386">
        <v>43405</v>
      </c>
      <c r="B65" s="387">
        <v>179.22996520996094</v>
      </c>
      <c r="C65" s="387">
        <v>-20.572736740112305</v>
      </c>
    </row>
    <row r="66" spans="1:3">
      <c r="A66" s="386">
        <v>43435</v>
      </c>
      <c r="B66" s="387">
        <v>198.8297119140625</v>
      </c>
      <c r="C66" s="387">
        <v>11.426056861877441</v>
      </c>
    </row>
    <row r="67" spans="1:3">
      <c r="A67" s="386">
        <v>43466</v>
      </c>
      <c r="B67" s="387">
        <v>163.45782470703125</v>
      </c>
      <c r="C67" s="387">
        <v>-15.703104019165039</v>
      </c>
    </row>
    <row r="68" spans="1:3">
      <c r="A68" s="386">
        <v>43497</v>
      </c>
      <c r="B68" s="387">
        <v>135.48968505859375</v>
      </c>
      <c r="C68" s="387">
        <v>-21.459388732910156</v>
      </c>
    </row>
    <row r="69" spans="1:3">
      <c r="A69" s="386">
        <v>43525</v>
      </c>
      <c r="B69" s="387">
        <v>150.82621765136719</v>
      </c>
      <c r="C69" s="387">
        <v>-11.47021484375</v>
      </c>
    </row>
    <row r="70" spans="1:3">
      <c r="A70" s="386">
        <v>43556</v>
      </c>
      <c r="B70" s="387">
        <v>193.48121643066406</v>
      </c>
      <c r="C70" s="387">
        <v>-7.1492047309875488</v>
      </c>
    </row>
    <row r="71" spans="1:3">
      <c r="A71" s="386">
        <v>43586</v>
      </c>
      <c r="B71" s="387">
        <v>171.46928405761719</v>
      </c>
      <c r="C71" s="387">
        <v>-22.011680603027344</v>
      </c>
    </row>
    <row r="72" spans="1:3">
      <c r="A72" s="386">
        <v>43617</v>
      </c>
      <c r="B72" s="387">
        <v>231.55415344238281</v>
      </c>
      <c r="C72" s="387">
        <v>-4.179323673248291</v>
      </c>
    </row>
    <row r="73" spans="1:3">
      <c r="A73" s="386">
        <v>43647</v>
      </c>
      <c r="B73" s="387">
        <v>238.86653137207031</v>
      </c>
      <c r="C73" s="387">
        <v>-15.475424766540527</v>
      </c>
    </row>
    <row r="74" spans="1:3">
      <c r="A74" s="386">
        <v>43678</v>
      </c>
      <c r="B74" s="387">
        <v>184.42926025390625</v>
      </c>
      <c r="C74" s="387">
        <v>-27.275712966918945</v>
      </c>
    </row>
    <row r="75" spans="1:3">
      <c r="A75" s="386">
        <v>43709</v>
      </c>
      <c r="B75" s="387">
        <v>160.89328002929688</v>
      </c>
      <c r="C75" s="387">
        <v>-3.9122731685638428</v>
      </c>
    </row>
    <row r="76" spans="1:3">
      <c r="A76" s="386">
        <v>43739</v>
      </c>
      <c r="B76" s="387">
        <v>174.25498962402344</v>
      </c>
      <c r="C76" s="387">
        <v>4.6140198707580566</v>
      </c>
    </row>
    <row r="77" spans="1:3">
      <c r="A77" s="386">
        <v>43770</v>
      </c>
      <c r="B77" s="387">
        <v>157.72135925292969</v>
      </c>
      <c r="C77" s="387">
        <v>-12.000563621520996</v>
      </c>
    </row>
    <row r="78" spans="1:3">
      <c r="A78" s="386">
        <v>43800</v>
      </c>
      <c r="B78" s="387">
        <v>152.10691833496094</v>
      </c>
      <c r="C78" s="387">
        <v>-23.498899459838867</v>
      </c>
    </row>
    <row r="79" spans="1:3">
      <c r="A79" s="386">
        <v>43831</v>
      </c>
      <c r="B79" s="387">
        <v>124.08974456787109</v>
      </c>
      <c r="C79" s="387">
        <v>-24.084548950195313</v>
      </c>
    </row>
    <row r="80" spans="1:3">
      <c r="A80" s="386">
        <v>43862</v>
      </c>
      <c r="B80" s="387">
        <v>118.30882263183594</v>
      </c>
      <c r="C80" s="387">
        <v>-12.680568695068359</v>
      </c>
    </row>
    <row r="81" spans="1:3">
      <c r="A81" s="386">
        <v>43891</v>
      </c>
      <c r="B81" s="387">
        <v>100.41020202636719</v>
      </c>
      <c r="C81" s="387">
        <v>-33.426559448242188</v>
      </c>
    </row>
    <row r="82" spans="1:3">
      <c r="A82" s="386">
        <v>43922</v>
      </c>
      <c r="B82" s="387">
        <v>190.84259033203125</v>
      </c>
      <c r="C82" s="387">
        <v>-1.3637634515762329</v>
      </c>
    </row>
    <row r="83" spans="1:3">
      <c r="A83" s="386">
        <v>43952</v>
      </c>
      <c r="B83" s="387">
        <v>198.54930114746094</v>
      </c>
      <c r="C83" s="387">
        <v>15.792925834655762</v>
      </c>
    </row>
    <row r="84" spans="1:3">
      <c r="A84" s="386">
        <v>43983</v>
      </c>
      <c r="B84" s="387">
        <v>210.50617980957031</v>
      </c>
      <c r="C84" s="387">
        <v>-9.0898704528808594</v>
      </c>
    </row>
    <row r="85" spans="1:3">
      <c r="A85" s="386">
        <v>44013</v>
      </c>
      <c r="B85" s="387">
        <v>204.16973876953125</v>
      </c>
      <c r="C85" s="387">
        <v>-14.525598526000977</v>
      </c>
    </row>
    <row r="86" spans="1:3">
      <c r="A86" s="386">
        <v>44044</v>
      </c>
      <c r="B86" s="387">
        <v>210.72662353515625</v>
      </c>
      <c r="C86" s="387">
        <v>14.258780479431152</v>
      </c>
    </row>
    <row r="87" spans="1:3">
      <c r="A87" s="386">
        <v>44075</v>
      </c>
      <c r="B87" s="387">
        <v>229.5341796875</v>
      </c>
      <c r="C87" s="387">
        <v>42.662376403808594</v>
      </c>
    </row>
    <row r="88" spans="1:3">
      <c r="A88" s="386">
        <v>44105</v>
      </c>
      <c r="B88" s="387">
        <v>233.399169921875</v>
      </c>
      <c r="C88" s="387">
        <v>33.941169738769531</v>
      </c>
    </row>
    <row r="89" spans="1:3">
      <c r="A89" s="386">
        <v>44136</v>
      </c>
      <c r="B89" s="387">
        <v>275.80868530273438</v>
      </c>
      <c r="C89" s="387">
        <v>74.870849609375</v>
      </c>
    </row>
    <row r="90" spans="1:3">
      <c r="A90" s="386">
        <v>44166</v>
      </c>
      <c r="B90" s="387">
        <v>243.2916259765625</v>
      </c>
      <c r="C90" s="387">
        <v>59.947772979736328</v>
      </c>
    </row>
    <row r="91" spans="1:3">
      <c r="A91" s="386">
        <v>44197</v>
      </c>
      <c r="B91" s="387">
        <v>234.65481567382813</v>
      </c>
      <c r="C91" s="387">
        <v>89.10089111328125</v>
      </c>
    </row>
    <row r="92" spans="1:3">
      <c r="A92" s="386">
        <v>44228</v>
      </c>
      <c r="B92" s="387">
        <v>232.74560546875</v>
      </c>
      <c r="C92" s="387">
        <v>96.7271728515625</v>
      </c>
    </row>
    <row r="93" spans="1:3">
      <c r="A93" s="386">
        <v>44256</v>
      </c>
      <c r="B93" s="387">
        <v>270.38540649414063</v>
      </c>
      <c r="C93" s="387">
        <v>169.28080749511719</v>
      </c>
    </row>
    <row r="94" spans="1:3">
      <c r="A94" s="386">
        <v>44287</v>
      </c>
      <c r="B94" s="387">
        <v>286.20516967773438</v>
      </c>
      <c r="C94" s="387">
        <v>49.969234466552734</v>
      </c>
    </row>
    <row r="95" spans="1:3">
      <c r="A95" s="386">
        <v>44317</v>
      </c>
      <c r="B95" s="387">
        <v>285.16607666015625</v>
      </c>
      <c r="C95" s="387">
        <v>43.624820709228516</v>
      </c>
    </row>
    <row r="96" spans="1:3">
      <c r="A96" s="386">
        <v>44348</v>
      </c>
      <c r="B96" s="387">
        <v>316.69622802734375</v>
      </c>
      <c r="C96" s="387">
        <v>50.445098876953125</v>
      </c>
    </row>
    <row r="97" spans="1:3">
      <c r="A97" s="386">
        <v>44378</v>
      </c>
      <c r="B97" s="387">
        <v>324.70346069335938</v>
      </c>
      <c r="C97" s="387">
        <v>59.036037445068359</v>
      </c>
    </row>
    <row r="98" spans="1:3">
      <c r="A98" s="386">
        <v>44409</v>
      </c>
      <c r="B98" s="387">
        <v>295.70681762695313</v>
      </c>
      <c r="C98" s="387">
        <v>40.327220916748047</v>
      </c>
    </row>
    <row r="99" spans="1:3">
      <c r="A99" s="386">
        <v>44440</v>
      </c>
      <c r="B99" s="387">
        <v>321.3731689453125</v>
      </c>
      <c r="C99" s="387">
        <v>40.011028289794922</v>
      </c>
    </row>
  </sheetData>
  <mergeCells count="1">
    <mergeCell ref="H1:I1"/>
  </mergeCells>
  <hyperlinks>
    <hyperlink ref="H1:I1" location="Index!A1" display="Regresar al Índice" xr:uid="{000A0C06-8D58-4630-A218-5AFF95D216A8}"/>
  </hyperlinks>
  <pageMargins left="0.7" right="0.7" top="0.75" bottom="0.75" header="0.3" footer="0.3"/>
  <drawing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98143-0913-40EC-98A0-C0D33E114D5C}">
  <sheetPr codeName="Hoja240"/>
  <dimension ref="A1:I39"/>
  <sheetViews>
    <sheetView workbookViewId="0"/>
  </sheetViews>
  <sheetFormatPr baseColWidth="10" defaultColWidth="9.140625" defaultRowHeight="14.25"/>
  <cols>
    <col min="1" max="1" width="9.42578125" style="384" bestFit="1" customWidth="1"/>
    <col min="2" max="2" width="11.28515625" style="384" bestFit="1" customWidth="1"/>
    <col min="3" max="3" width="9.140625" style="384"/>
    <col min="4" max="4" width="9.42578125" style="384" bestFit="1" customWidth="1"/>
    <col min="5" max="16384" width="9.140625" style="384"/>
  </cols>
  <sheetData>
    <row r="1" spans="1:9">
      <c r="A1" s="20" t="s">
        <v>1700</v>
      </c>
      <c r="H1" s="545" t="s">
        <v>38</v>
      </c>
      <c r="I1" s="545"/>
    </row>
    <row r="6" spans="1:9">
      <c r="A6" s="384" t="s">
        <v>1551</v>
      </c>
      <c r="B6" s="384" t="s">
        <v>562</v>
      </c>
      <c r="C6" s="384" t="s">
        <v>2</v>
      </c>
      <c r="D6" s="384" t="s">
        <v>1550</v>
      </c>
    </row>
    <row r="7" spans="1:9">
      <c r="A7" s="385">
        <v>51</v>
      </c>
      <c r="B7" s="386">
        <v>44440</v>
      </c>
      <c r="C7" s="384" t="s">
        <v>3</v>
      </c>
      <c r="D7" s="387">
        <v>51.002758026123047</v>
      </c>
    </row>
    <row r="8" spans="1:9">
      <c r="A8" s="385">
        <v>51</v>
      </c>
      <c r="B8" s="386">
        <v>44440</v>
      </c>
      <c r="C8" s="384" t="s">
        <v>5</v>
      </c>
      <c r="D8" s="387">
        <v>104.54102325439453</v>
      </c>
    </row>
    <row r="9" spans="1:9">
      <c r="A9" s="385">
        <v>51</v>
      </c>
      <c r="B9" s="386">
        <v>44440</v>
      </c>
      <c r="C9" s="384" t="s">
        <v>4</v>
      </c>
      <c r="D9" s="387">
        <v>69.732017517089844</v>
      </c>
    </row>
    <row r="10" spans="1:9">
      <c r="A10" s="385">
        <v>51</v>
      </c>
      <c r="B10" s="386">
        <v>44440</v>
      </c>
      <c r="C10" s="384" t="s">
        <v>6</v>
      </c>
      <c r="D10" s="387">
        <v>67.043853759765625</v>
      </c>
    </row>
    <row r="11" spans="1:9">
      <c r="A11" s="385">
        <v>51</v>
      </c>
      <c r="B11" s="386">
        <v>44440</v>
      </c>
      <c r="C11" s="384" t="s">
        <v>7</v>
      </c>
      <c r="D11" s="387">
        <v>63.376865386962891</v>
      </c>
    </row>
    <row r="12" spans="1:9">
      <c r="A12" s="385">
        <v>51</v>
      </c>
      <c r="B12" s="386">
        <v>44440</v>
      </c>
      <c r="C12" s="384" t="s">
        <v>8</v>
      </c>
      <c r="D12" s="387">
        <v>-12.888567924499512</v>
      </c>
    </row>
    <row r="13" spans="1:9">
      <c r="A13" s="385">
        <v>51</v>
      </c>
      <c r="B13" s="386">
        <v>44440</v>
      </c>
      <c r="C13" s="384" t="s">
        <v>9</v>
      </c>
      <c r="D13" s="387">
        <v>13.654325485229492</v>
      </c>
    </row>
    <row r="14" spans="1:9">
      <c r="A14" s="385">
        <v>51</v>
      </c>
      <c r="B14" s="386">
        <v>44440</v>
      </c>
      <c r="C14" s="384" t="s">
        <v>10</v>
      </c>
      <c r="D14" s="387">
        <v>8.957392692565918</v>
      </c>
    </row>
    <row r="15" spans="1:9">
      <c r="A15" s="385">
        <v>51</v>
      </c>
      <c r="B15" s="386">
        <v>44440</v>
      </c>
      <c r="C15" s="384" t="s">
        <v>11</v>
      </c>
      <c r="D15" s="387">
        <v>-6.2206087112426758</v>
      </c>
    </row>
    <row r="16" spans="1:9">
      <c r="A16" s="385">
        <v>51</v>
      </c>
      <c r="B16" s="386">
        <v>44440</v>
      </c>
      <c r="C16" s="384" t="s">
        <v>12</v>
      </c>
      <c r="D16" s="387">
        <v>5.9490952491760254</v>
      </c>
    </row>
    <row r="17" spans="1:4">
      <c r="A17" s="385">
        <v>51</v>
      </c>
      <c r="B17" s="386">
        <v>44440</v>
      </c>
      <c r="C17" s="384" t="s">
        <v>13</v>
      </c>
      <c r="D17" s="387">
        <v>91.214851379394531</v>
      </c>
    </row>
    <row r="18" spans="1:4">
      <c r="A18" s="385">
        <v>51</v>
      </c>
      <c r="B18" s="386">
        <v>44440</v>
      </c>
      <c r="C18" s="384" t="s">
        <v>14</v>
      </c>
      <c r="D18" s="387">
        <v>48.60333251953125</v>
      </c>
    </row>
    <row r="19" spans="1:4">
      <c r="A19" s="385">
        <v>51</v>
      </c>
      <c r="B19" s="386">
        <v>44440</v>
      </c>
      <c r="C19" s="384" t="s">
        <v>15</v>
      </c>
      <c r="D19" s="387">
        <v>66.577285766601563</v>
      </c>
    </row>
    <row r="20" spans="1:4">
      <c r="A20" s="385">
        <v>51</v>
      </c>
      <c r="B20" s="386">
        <v>44440</v>
      </c>
      <c r="C20" s="384" t="s">
        <v>16</v>
      </c>
      <c r="D20" s="387">
        <v>34.972667694091797</v>
      </c>
    </row>
    <row r="21" spans="1:4">
      <c r="A21" s="385">
        <v>51</v>
      </c>
      <c r="B21" s="386">
        <v>44440</v>
      </c>
      <c r="C21" s="384" t="s">
        <v>0</v>
      </c>
      <c r="D21" s="387">
        <v>40.011028289794922</v>
      </c>
    </row>
    <row r="22" spans="1:4">
      <c r="A22" s="385">
        <v>51</v>
      </c>
      <c r="B22" s="386">
        <v>44440</v>
      </c>
      <c r="C22" s="384" t="s">
        <v>17</v>
      </c>
      <c r="D22" s="387">
        <v>54.913436889648438</v>
      </c>
    </row>
    <row r="23" spans="1:4">
      <c r="A23" s="385">
        <v>51</v>
      </c>
      <c r="B23" s="386">
        <v>44440</v>
      </c>
      <c r="C23" s="384" t="s">
        <v>18</v>
      </c>
      <c r="D23" s="387">
        <v>74.406883239746094</v>
      </c>
    </row>
    <row r="24" spans="1:4">
      <c r="A24" s="385">
        <v>51</v>
      </c>
      <c r="B24" s="386">
        <v>44440</v>
      </c>
      <c r="C24" s="384" t="s">
        <v>19</v>
      </c>
      <c r="D24" s="387">
        <v>35.385231018066406</v>
      </c>
    </row>
    <row r="25" spans="1:4">
      <c r="A25" s="385">
        <v>51</v>
      </c>
      <c r="B25" s="386">
        <v>44440</v>
      </c>
      <c r="C25" s="384" t="s">
        <v>20</v>
      </c>
      <c r="D25" s="387">
        <v>-5.3585820198059082</v>
      </c>
    </row>
    <row r="26" spans="1:4">
      <c r="A26" s="385">
        <v>51</v>
      </c>
      <c r="B26" s="386">
        <v>44440</v>
      </c>
      <c r="C26" s="384" t="s">
        <v>21</v>
      </c>
      <c r="D26" s="387">
        <v>-13.736165046691895</v>
      </c>
    </row>
    <row r="27" spans="1:4">
      <c r="A27" s="385">
        <v>51</v>
      </c>
      <c r="B27" s="386">
        <v>44440</v>
      </c>
      <c r="C27" s="384" t="s">
        <v>22</v>
      </c>
      <c r="D27" s="387">
        <v>32.890762329101563</v>
      </c>
    </row>
    <row r="28" spans="1:4">
      <c r="A28" s="385">
        <v>51</v>
      </c>
      <c r="B28" s="386">
        <v>44440</v>
      </c>
      <c r="C28" s="384" t="s">
        <v>23</v>
      </c>
      <c r="D28" s="387">
        <v>10.801130294799805</v>
      </c>
    </row>
    <row r="29" spans="1:4">
      <c r="A29" s="385">
        <v>51</v>
      </c>
      <c r="B29" s="386">
        <v>44440</v>
      </c>
      <c r="C29" s="384" t="s">
        <v>24</v>
      </c>
      <c r="D29" s="387">
        <v>65.4417724609375</v>
      </c>
    </row>
    <row r="30" spans="1:4">
      <c r="A30" s="385">
        <v>51</v>
      </c>
      <c r="B30" s="386">
        <v>44440</v>
      </c>
      <c r="C30" s="384" t="s">
        <v>25</v>
      </c>
      <c r="D30" s="387">
        <v>53.206615447998047</v>
      </c>
    </row>
    <row r="31" spans="1:4">
      <c r="A31" s="385">
        <v>51</v>
      </c>
      <c r="B31" s="386">
        <v>44440</v>
      </c>
      <c r="C31" s="384" t="s">
        <v>26</v>
      </c>
      <c r="D31" s="387">
        <v>55.740985870361328</v>
      </c>
    </row>
    <row r="32" spans="1:4">
      <c r="A32" s="385">
        <v>51</v>
      </c>
      <c r="B32" s="386">
        <v>44440</v>
      </c>
      <c r="C32" s="384" t="s">
        <v>27</v>
      </c>
      <c r="D32" s="387">
        <v>5.7114028930664063</v>
      </c>
    </row>
    <row r="33" spans="1:4">
      <c r="A33" s="385">
        <v>51</v>
      </c>
      <c r="B33" s="386">
        <v>44440</v>
      </c>
      <c r="C33" s="384" t="s">
        <v>28</v>
      </c>
      <c r="D33" s="387">
        <v>28.660715103149414</v>
      </c>
    </row>
    <row r="34" spans="1:4">
      <c r="A34" s="385">
        <v>51</v>
      </c>
      <c r="B34" s="386">
        <v>44440</v>
      </c>
      <c r="C34" s="384" t="s">
        <v>29</v>
      </c>
      <c r="D34" s="387">
        <v>44.879890441894531</v>
      </c>
    </row>
    <row r="35" spans="1:4">
      <c r="A35" s="385">
        <v>51</v>
      </c>
      <c r="B35" s="386">
        <v>44440</v>
      </c>
      <c r="C35" s="384" t="s">
        <v>30</v>
      </c>
      <c r="D35" s="387">
        <v>34.428924560546875</v>
      </c>
    </row>
    <row r="36" spans="1:4">
      <c r="A36" s="385">
        <v>51</v>
      </c>
      <c r="B36" s="386">
        <v>44440</v>
      </c>
      <c r="C36" s="384" t="s">
        <v>31</v>
      </c>
      <c r="D36" s="387">
        <v>60.981048583984375</v>
      </c>
    </row>
    <row r="37" spans="1:4">
      <c r="A37" s="385">
        <v>51</v>
      </c>
      <c r="B37" s="386">
        <v>44440</v>
      </c>
      <c r="C37" s="384" t="s">
        <v>32</v>
      </c>
      <c r="D37" s="387">
        <v>5.4503002166748047</v>
      </c>
    </row>
    <row r="38" spans="1:4">
      <c r="A38" s="385">
        <v>51</v>
      </c>
      <c r="B38" s="386">
        <v>44440</v>
      </c>
      <c r="C38" s="384" t="s">
        <v>33</v>
      </c>
      <c r="D38" s="387">
        <v>16.489587783813477</v>
      </c>
    </row>
    <row r="39" spans="1:4">
      <c r="A39" s="385">
        <v>51</v>
      </c>
      <c r="B39" s="386">
        <v>44440</v>
      </c>
      <c r="C39" s="384" t="s">
        <v>1</v>
      </c>
      <c r="D39" s="387">
        <v>16.161979675292969</v>
      </c>
    </row>
  </sheetData>
  <mergeCells count="1">
    <mergeCell ref="H1:I1"/>
  </mergeCells>
  <hyperlinks>
    <hyperlink ref="H1:I1" location="Index!A1" display="Regresar al Índice" xr:uid="{1F4B15FC-7670-465A-A4D1-6DB71BCF716A}"/>
  </hyperlinks>
  <pageMargins left="0.7" right="0.7" top="0.75" bottom="0.75" header="0.3" footer="0.3"/>
  <drawing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4AEA9-04BB-47F9-B11F-C960F05E6382}">
  <sheetPr codeName="Hoja241"/>
  <dimension ref="A1:I99"/>
  <sheetViews>
    <sheetView workbookViewId="0"/>
  </sheetViews>
  <sheetFormatPr baseColWidth="10" defaultColWidth="9.140625" defaultRowHeight="14.25"/>
  <cols>
    <col min="1" max="1" width="11.28515625" style="384" bestFit="1" customWidth="1"/>
    <col min="2" max="3" width="9.42578125" style="384" bestFit="1" customWidth="1"/>
    <col min="4" max="16384" width="9.140625" style="384"/>
  </cols>
  <sheetData>
    <row r="1" spans="1:9">
      <c r="A1" s="20" t="s">
        <v>1701</v>
      </c>
      <c r="H1" s="545" t="s">
        <v>38</v>
      </c>
      <c r="I1" s="545"/>
    </row>
    <row r="6" spans="1:9">
      <c r="A6" s="384" t="s">
        <v>562</v>
      </c>
      <c r="B6" s="384" t="s">
        <v>1552</v>
      </c>
      <c r="C6" s="384" t="s">
        <v>1550</v>
      </c>
    </row>
    <row r="7" spans="1:9">
      <c r="A7" s="386">
        <v>41640</v>
      </c>
      <c r="B7" s="387">
        <v>103.08240509033203</v>
      </c>
      <c r="C7" s="387">
        <v>3.2556138038635254</v>
      </c>
    </row>
    <row r="8" spans="1:9">
      <c r="A8" s="386">
        <v>41671</v>
      </c>
      <c r="B8" s="387">
        <v>104.42440795898438</v>
      </c>
      <c r="C8" s="387">
        <v>6.1607375144958496</v>
      </c>
    </row>
    <row r="9" spans="1:9">
      <c r="A9" s="386">
        <v>41699</v>
      </c>
      <c r="B9" s="387">
        <v>105.55671691894531</v>
      </c>
      <c r="C9" s="387">
        <v>7.3805441856384277</v>
      </c>
    </row>
    <row r="10" spans="1:9">
      <c r="A10" s="386">
        <v>41730</v>
      </c>
      <c r="B10" s="387">
        <v>105.87125396728516</v>
      </c>
      <c r="C10" s="387">
        <v>7.4712700843811035</v>
      </c>
    </row>
    <row r="11" spans="1:9">
      <c r="A11" s="386">
        <v>41760</v>
      </c>
      <c r="B11" s="387">
        <v>106.54225158691406</v>
      </c>
      <c r="C11" s="387">
        <v>7.6027135848999023</v>
      </c>
    </row>
    <row r="12" spans="1:9">
      <c r="A12" s="386">
        <v>41791</v>
      </c>
      <c r="B12" s="387">
        <v>107.15034484863281</v>
      </c>
      <c r="C12" s="387">
        <v>6.3475537300109863</v>
      </c>
    </row>
    <row r="13" spans="1:9">
      <c r="A13" s="386">
        <v>41821</v>
      </c>
      <c r="B13" s="387">
        <v>107.80037689208984</v>
      </c>
      <c r="C13" s="387">
        <v>5.283632755279541</v>
      </c>
    </row>
    <row r="14" spans="1:9">
      <c r="A14" s="386">
        <v>41852</v>
      </c>
      <c r="B14" s="387">
        <v>106.12287902832031</v>
      </c>
      <c r="C14" s="387">
        <v>5.3716464042663574</v>
      </c>
    </row>
    <row r="15" spans="1:9">
      <c r="A15" s="386">
        <v>41883</v>
      </c>
      <c r="B15" s="387">
        <v>105.53575134277344</v>
      </c>
      <c r="C15" s="387">
        <v>5.9132986068725586</v>
      </c>
    </row>
    <row r="16" spans="1:9">
      <c r="A16" s="386">
        <v>41913</v>
      </c>
      <c r="B16" s="387">
        <v>104.29859161376953</v>
      </c>
      <c r="C16" s="387">
        <v>4.6496939659118652</v>
      </c>
    </row>
    <row r="17" spans="1:3">
      <c r="A17" s="386">
        <v>41944</v>
      </c>
      <c r="B17" s="387">
        <v>104.82281494140625</v>
      </c>
      <c r="C17" s="387">
        <v>3.670677661895752</v>
      </c>
    </row>
    <row r="18" spans="1:3">
      <c r="A18" s="386">
        <v>41974</v>
      </c>
      <c r="B18" s="387">
        <v>105.15831756591797</v>
      </c>
      <c r="C18" s="387">
        <v>3.2955737113952637</v>
      </c>
    </row>
    <row r="19" spans="1:3">
      <c r="A19" s="386">
        <v>42005</v>
      </c>
      <c r="B19" s="387">
        <v>104.31956481933594</v>
      </c>
      <c r="C19" s="387">
        <v>1.2001657485961914</v>
      </c>
    </row>
    <row r="20" spans="1:3">
      <c r="A20" s="386">
        <v>42036</v>
      </c>
      <c r="B20" s="387">
        <v>104.61312866210938</v>
      </c>
      <c r="C20" s="387">
        <v>0.18072471022605896</v>
      </c>
    </row>
    <row r="21" spans="1:3">
      <c r="A21" s="386">
        <v>42064</v>
      </c>
      <c r="B21" s="387">
        <v>104.65506744384766</v>
      </c>
      <c r="C21" s="387">
        <v>-0.85418486595153809</v>
      </c>
    </row>
    <row r="22" spans="1:3">
      <c r="A22" s="386">
        <v>42095</v>
      </c>
      <c r="B22" s="387">
        <v>106.01803588867188</v>
      </c>
      <c r="C22" s="387">
        <v>0.13864190876483917</v>
      </c>
    </row>
    <row r="23" spans="1:3">
      <c r="A23" s="386">
        <v>42125</v>
      </c>
      <c r="B23" s="387">
        <v>107.80037689208984</v>
      </c>
      <c r="C23" s="387">
        <v>1.1808698177337646</v>
      </c>
    </row>
    <row r="24" spans="1:3">
      <c r="A24" s="386">
        <v>42156</v>
      </c>
      <c r="B24" s="387">
        <v>109.56175231933594</v>
      </c>
      <c r="C24" s="387">
        <v>2.2504897117614746</v>
      </c>
    </row>
    <row r="25" spans="1:3">
      <c r="A25" s="386">
        <v>42186</v>
      </c>
      <c r="B25" s="387">
        <v>111.93122100830078</v>
      </c>
      <c r="C25" s="387">
        <v>3.8319385051727295</v>
      </c>
    </row>
    <row r="26" spans="1:3">
      <c r="A26" s="386">
        <v>42217</v>
      </c>
      <c r="B26" s="387">
        <v>108.78591156005859</v>
      </c>
      <c r="C26" s="387">
        <v>2.5093858242034912</v>
      </c>
    </row>
    <row r="27" spans="1:3">
      <c r="A27" s="386">
        <v>42248</v>
      </c>
      <c r="B27" s="387">
        <v>107.80037689208984</v>
      </c>
      <c r="C27" s="387">
        <v>2.1458373069763184</v>
      </c>
    </row>
    <row r="28" spans="1:3">
      <c r="A28" s="386">
        <v>42278</v>
      </c>
      <c r="B28" s="387">
        <v>109.20528411865234</v>
      </c>
      <c r="C28" s="387">
        <v>4.7044668197631836</v>
      </c>
    </row>
    <row r="29" spans="1:3">
      <c r="A29" s="386">
        <v>42309</v>
      </c>
      <c r="B29" s="387">
        <v>110.06500244140625</v>
      </c>
      <c r="C29" s="387">
        <v>5.0009984970092773</v>
      </c>
    </row>
    <row r="30" spans="1:3">
      <c r="A30" s="386">
        <v>42339</v>
      </c>
      <c r="B30" s="387">
        <v>110.79891204833984</v>
      </c>
      <c r="C30" s="387">
        <v>5.3639073371887207</v>
      </c>
    </row>
    <row r="31" spans="1:3">
      <c r="A31" s="386">
        <v>42370</v>
      </c>
      <c r="B31" s="387">
        <v>109.20528411865234</v>
      </c>
      <c r="C31" s="387">
        <v>4.6834158897399902</v>
      </c>
    </row>
    <row r="32" spans="1:3">
      <c r="A32" s="386">
        <v>42401</v>
      </c>
      <c r="B32" s="387">
        <v>108.72299957275391</v>
      </c>
      <c r="C32" s="387">
        <v>3.9286377429962158</v>
      </c>
    </row>
    <row r="33" spans="1:3">
      <c r="A33" s="386">
        <v>42430</v>
      </c>
      <c r="B33" s="387">
        <v>110.14888000488281</v>
      </c>
      <c r="C33" s="387">
        <v>5.2494473457336426</v>
      </c>
    </row>
    <row r="34" spans="1:3">
      <c r="A34" s="386">
        <v>42461</v>
      </c>
      <c r="B34" s="387">
        <v>111.61669158935547</v>
      </c>
      <c r="C34" s="387">
        <v>5.2808523178100586</v>
      </c>
    </row>
    <row r="35" spans="1:3">
      <c r="A35" s="386">
        <v>42491</v>
      </c>
      <c r="B35" s="387">
        <v>112.2667236328125</v>
      </c>
      <c r="C35" s="387">
        <v>4.1431641578674316</v>
      </c>
    </row>
    <row r="36" spans="1:3">
      <c r="A36" s="386">
        <v>42522</v>
      </c>
      <c r="B36" s="387">
        <v>113.8603515625</v>
      </c>
      <c r="C36" s="387">
        <v>3.9234488010406494</v>
      </c>
    </row>
    <row r="37" spans="1:3">
      <c r="A37" s="386">
        <v>42552</v>
      </c>
      <c r="B37" s="387">
        <v>116.292724609375</v>
      </c>
      <c r="C37" s="387">
        <v>3.8965926170349121</v>
      </c>
    </row>
    <row r="38" spans="1:3">
      <c r="A38" s="386">
        <v>42583</v>
      </c>
      <c r="B38" s="387">
        <v>115.34912872314453</v>
      </c>
      <c r="C38" s="387">
        <v>6.0331497192382813</v>
      </c>
    </row>
    <row r="39" spans="1:3">
      <c r="A39" s="386">
        <v>42614</v>
      </c>
      <c r="B39" s="387">
        <v>115.26525115966797</v>
      </c>
      <c r="C39" s="387">
        <v>6.9247198104858398</v>
      </c>
    </row>
    <row r="40" spans="1:3">
      <c r="A40" s="386">
        <v>42644</v>
      </c>
      <c r="B40" s="387">
        <v>113.98616027832031</v>
      </c>
      <c r="C40" s="387">
        <v>4.3778800964355469</v>
      </c>
    </row>
    <row r="41" spans="1:3">
      <c r="A41" s="386">
        <v>42675</v>
      </c>
      <c r="B41" s="387">
        <v>113.71356964111328</v>
      </c>
      <c r="C41" s="387">
        <v>3.3149204254150391</v>
      </c>
    </row>
    <row r="42" spans="1:3">
      <c r="A42" s="386">
        <v>42705</v>
      </c>
      <c r="B42" s="387">
        <v>114.02809906005859</v>
      </c>
      <c r="C42" s="387">
        <v>2.9144573211669922</v>
      </c>
    </row>
    <row r="43" spans="1:3">
      <c r="A43" s="386">
        <v>42736</v>
      </c>
      <c r="B43" s="387">
        <v>113.42000579833984</v>
      </c>
      <c r="C43" s="387">
        <v>3.8594484329223633</v>
      </c>
    </row>
    <row r="44" spans="1:3">
      <c r="A44" s="386">
        <v>42767</v>
      </c>
      <c r="B44" s="387">
        <v>113.79743957519531</v>
      </c>
      <c r="C44" s="387">
        <v>4.6673107147216797</v>
      </c>
    </row>
    <row r="45" spans="1:3">
      <c r="A45" s="386">
        <v>42795</v>
      </c>
      <c r="B45" s="387">
        <v>114.72006988525391</v>
      </c>
      <c r="C45" s="387">
        <v>4.1500101089477539</v>
      </c>
    </row>
    <row r="46" spans="1:3">
      <c r="A46" s="386">
        <v>42826</v>
      </c>
      <c r="B46" s="387">
        <v>116.90081787109375</v>
      </c>
      <c r="C46" s="387">
        <v>4.7341723442077637</v>
      </c>
    </row>
    <row r="47" spans="1:3">
      <c r="A47" s="386">
        <v>42856</v>
      </c>
      <c r="B47" s="387">
        <v>117.46697235107422</v>
      </c>
      <c r="C47" s="387">
        <v>4.6320481300354004</v>
      </c>
    </row>
    <row r="48" spans="1:3">
      <c r="A48" s="386">
        <v>42887</v>
      </c>
      <c r="B48" s="387">
        <v>120.06710052490234</v>
      </c>
      <c r="C48" s="387">
        <v>5.4511942863464355</v>
      </c>
    </row>
    <row r="49" spans="1:3">
      <c r="A49" s="386">
        <v>42917</v>
      </c>
      <c r="B49" s="387">
        <v>122.08010101318359</v>
      </c>
      <c r="C49" s="387">
        <v>4.9765591621398926</v>
      </c>
    </row>
    <row r="50" spans="1:3">
      <c r="A50" s="386">
        <v>42948</v>
      </c>
      <c r="B50" s="387">
        <v>121.534912109375</v>
      </c>
      <c r="C50" s="387">
        <v>5.3626613616943359</v>
      </c>
    </row>
    <row r="51" spans="1:3">
      <c r="A51" s="386">
        <v>42979</v>
      </c>
      <c r="B51" s="387">
        <v>119.62675476074219</v>
      </c>
      <c r="C51" s="387">
        <v>3.7838842868804932</v>
      </c>
    </row>
    <row r="52" spans="1:3">
      <c r="A52" s="386">
        <v>43009</v>
      </c>
      <c r="B52" s="387">
        <v>118.57831573486328</v>
      </c>
      <c r="C52" s="387">
        <v>4.0286955833435059</v>
      </c>
    </row>
    <row r="53" spans="1:3">
      <c r="A53" s="386">
        <v>43040</v>
      </c>
      <c r="B53" s="387">
        <v>116.92178344726563</v>
      </c>
      <c r="C53" s="387">
        <v>2.8213112354278564</v>
      </c>
    </row>
    <row r="54" spans="1:3">
      <c r="A54" s="386">
        <v>43070</v>
      </c>
      <c r="B54" s="387">
        <v>116.62822723388672</v>
      </c>
      <c r="C54" s="387">
        <v>2.28025221824646</v>
      </c>
    </row>
    <row r="55" spans="1:3">
      <c r="A55" s="386">
        <v>43101</v>
      </c>
      <c r="B55" s="387">
        <v>116.81694030761719</v>
      </c>
      <c r="C55" s="387">
        <v>2.9950046539306641</v>
      </c>
    </row>
    <row r="56" spans="1:3">
      <c r="A56" s="386">
        <v>43132</v>
      </c>
      <c r="B56" s="387">
        <v>116.37660217285156</v>
      </c>
      <c r="C56" s="387">
        <v>2.2664504051208496</v>
      </c>
    </row>
    <row r="57" spans="1:3">
      <c r="A57" s="386">
        <v>43160</v>
      </c>
      <c r="B57" s="387">
        <v>116.4814453125</v>
      </c>
      <c r="C57" s="387">
        <v>1.5353682041168213</v>
      </c>
    </row>
    <row r="58" spans="1:3">
      <c r="A58" s="386">
        <v>43191</v>
      </c>
      <c r="B58" s="387">
        <v>118.20088195800781</v>
      </c>
      <c r="C58" s="387">
        <v>1.112108588218689</v>
      </c>
    </row>
    <row r="59" spans="1:3">
      <c r="A59" s="386">
        <v>43221</v>
      </c>
      <c r="B59" s="387">
        <v>117.90731811523438</v>
      </c>
      <c r="C59" s="387">
        <v>0.37486773729324341</v>
      </c>
    </row>
    <row r="60" spans="1:3">
      <c r="A60" s="386">
        <v>43252</v>
      </c>
      <c r="B60" s="387">
        <v>118.62025451660156</v>
      </c>
      <c r="C60" s="387">
        <v>-1.205031156539917</v>
      </c>
    </row>
    <row r="61" spans="1:3">
      <c r="A61" s="386">
        <v>43282</v>
      </c>
      <c r="B61" s="387">
        <v>119.14447784423828</v>
      </c>
      <c r="C61" s="387">
        <v>-2.4046697616577148</v>
      </c>
    </row>
    <row r="62" spans="1:3">
      <c r="A62" s="386">
        <v>43313</v>
      </c>
      <c r="B62" s="387">
        <v>117.5089111328125</v>
      </c>
      <c r="C62" s="387">
        <v>-3.312629222869873</v>
      </c>
    </row>
    <row r="63" spans="1:3">
      <c r="A63" s="386">
        <v>43344</v>
      </c>
      <c r="B63" s="387">
        <v>116.81694030761719</v>
      </c>
      <c r="C63" s="387">
        <v>-2.3488178253173828</v>
      </c>
    </row>
    <row r="64" spans="1:3">
      <c r="A64" s="386">
        <v>43374</v>
      </c>
      <c r="B64" s="387">
        <v>116.90081787109375</v>
      </c>
      <c r="C64" s="387">
        <v>-1.4146751165390015</v>
      </c>
    </row>
    <row r="65" spans="1:3">
      <c r="A65" s="386">
        <v>43405</v>
      </c>
      <c r="B65" s="387">
        <v>116.92178344726563</v>
      </c>
      <c r="C65" s="387">
        <v>0</v>
      </c>
    </row>
    <row r="66" spans="1:3">
      <c r="A66" s="386">
        <v>43435</v>
      </c>
      <c r="B66" s="387">
        <v>116.58628845214844</v>
      </c>
      <c r="C66" s="387">
        <v>-3.5959374159574509E-2</v>
      </c>
    </row>
    <row r="67" spans="1:3">
      <c r="A67" s="386">
        <v>43466</v>
      </c>
      <c r="B67" s="387">
        <v>111.36506652832031</v>
      </c>
      <c r="C67" s="387">
        <v>-4.6670231819152832</v>
      </c>
    </row>
    <row r="68" spans="1:3">
      <c r="A68" s="386">
        <v>43497</v>
      </c>
      <c r="B68" s="387">
        <v>111.28118896484375</v>
      </c>
      <c r="C68" s="387">
        <v>-4.378382682800293</v>
      </c>
    </row>
    <row r="69" spans="1:3">
      <c r="A69" s="386">
        <v>43525</v>
      </c>
      <c r="B69" s="387">
        <v>115.55881500244141</v>
      </c>
      <c r="C69" s="387">
        <v>-0.7920835018157959</v>
      </c>
    </row>
    <row r="70" spans="1:3">
      <c r="A70" s="386">
        <v>43556</v>
      </c>
      <c r="B70" s="387">
        <v>117.61375427246094</v>
      </c>
      <c r="C70" s="387">
        <v>-0.49672022461891174</v>
      </c>
    </row>
    <row r="71" spans="1:3">
      <c r="A71" s="386">
        <v>43586</v>
      </c>
      <c r="B71" s="387">
        <v>118.03312683105469</v>
      </c>
      <c r="C71" s="387">
        <v>0.10670136660337448</v>
      </c>
    </row>
    <row r="72" spans="1:3">
      <c r="A72" s="386">
        <v>43617</v>
      </c>
      <c r="B72" s="387">
        <v>117.52987670898438</v>
      </c>
      <c r="C72" s="387">
        <v>-0.91921722888946533</v>
      </c>
    </row>
    <row r="73" spans="1:3">
      <c r="A73" s="386">
        <v>43647</v>
      </c>
      <c r="B73" s="387">
        <v>124.57538604736328</v>
      </c>
      <c r="C73" s="387">
        <v>4.5582542419433594</v>
      </c>
    </row>
    <row r="74" spans="1:3">
      <c r="A74" s="386">
        <v>43678</v>
      </c>
      <c r="B74" s="387">
        <v>119.92031860351563</v>
      </c>
      <c r="C74" s="387">
        <v>2.0521061420440674</v>
      </c>
    </row>
    <row r="75" spans="1:3">
      <c r="A75" s="386">
        <v>43709</v>
      </c>
      <c r="B75" s="387">
        <v>118.87187957763672</v>
      </c>
      <c r="C75" s="387">
        <v>1.759110689163208</v>
      </c>
    </row>
    <row r="76" spans="1:3">
      <c r="A76" s="386">
        <v>43739</v>
      </c>
      <c r="B76" s="387">
        <v>117.8863525390625</v>
      </c>
      <c r="C76" s="387">
        <v>0.8430519700050354</v>
      </c>
    </row>
    <row r="77" spans="1:3">
      <c r="A77" s="386">
        <v>43770</v>
      </c>
      <c r="B77" s="387">
        <v>118.20088195800781</v>
      </c>
      <c r="C77" s="387">
        <v>1.0939779281616211</v>
      </c>
    </row>
    <row r="78" spans="1:3">
      <c r="A78" s="386">
        <v>43800</v>
      </c>
      <c r="B78" s="387">
        <v>118.32669067382813</v>
      </c>
      <c r="C78" s="387">
        <v>1.4928017854690552</v>
      </c>
    </row>
    <row r="79" spans="1:3">
      <c r="A79" s="386">
        <v>43831</v>
      </c>
      <c r="B79" s="387">
        <v>114.67813110351563</v>
      </c>
      <c r="C79" s="387">
        <v>2.9749586582183838</v>
      </c>
    </row>
    <row r="80" spans="1:3">
      <c r="A80" s="386">
        <v>43862</v>
      </c>
      <c r="B80" s="387">
        <v>114.19584655761719</v>
      </c>
      <c r="C80" s="387">
        <v>2.6191825866699219</v>
      </c>
    </row>
    <row r="81" spans="1:3">
      <c r="A81" s="386">
        <v>43891</v>
      </c>
      <c r="B81" s="387">
        <v>113.23128509521484</v>
      </c>
      <c r="C81" s="387">
        <v>-2.0141518115997314</v>
      </c>
    </row>
    <row r="82" spans="1:3">
      <c r="A82" s="386">
        <v>43922</v>
      </c>
      <c r="B82" s="387">
        <v>181.44265747070313</v>
      </c>
      <c r="C82" s="387">
        <v>54.269931793212891</v>
      </c>
    </row>
    <row r="83" spans="1:3">
      <c r="A83" s="386">
        <v>43952</v>
      </c>
      <c r="B83" s="387">
        <v>180.98133850097656</v>
      </c>
      <c r="C83" s="387">
        <v>53.330970764160156</v>
      </c>
    </row>
    <row r="84" spans="1:3">
      <c r="A84" s="386">
        <v>43983</v>
      </c>
      <c r="B84" s="387">
        <v>178.59089660644531</v>
      </c>
      <c r="C84" s="387">
        <v>51.953617095947266</v>
      </c>
    </row>
    <row r="85" spans="1:3">
      <c r="A85" s="386">
        <v>44013</v>
      </c>
      <c r="B85" s="387">
        <v>174.10359191894531</v>
      </c>
      <c r="C85" s="387">
        <v>39.757617950439453</v>
      </c>
    </row>
    <row r="86" spans="1:3">
      <c r="A86" s="386">
        <v>44044</v>
      </c>
      <c r="B86" s="387">
        <v>165.27574157714844</v>
      </c>
      <c r="C86" s="387">
        <v>37.821300506591797</v>
      </c>
    </row>
    <row r="87" spans="1:3">
      <c r="A87" s="386">
        <v>44075</v>
      </c>
      <c r="B87" s="387">
        <v>166.91130065917969</v>
      </c>
      <c r="C87" s="387">
        <v>40.412773132324219</v>
      </c>
    </row>
    <row r="88" spans="1:3">
      <c r="A88" s="386">
        <v>44105</v>
      </c>
      <c r="B88" s="387">
        <v>166.32417297363281</v>
      </c>
      <c r="C88" s="387">
        <v>41.088573455810547</v>
      </c>
    </row>
    <row r="89" spans="1:3">
      <c r="A89" s="386">
        <v>44136</v>
      </c>
      <c r="B89" s="387">
        <v>166.61773681640625</v>
      </c>
      <c r="C89" s="387">
        <v>40.961502075195313</v>
      </c>
    </row>
    <row r="90" spans="1:3">
      <c r="A90" s="386">
        <v>44166</v>
      </c>
      <c r="B90" s="387">
        <v>166.03060913085938</v>
      </c>
      <c r="C90" s="387">
        <v>40.315433502197266</v>
      </c>
    </row>
    <row r="91" spans="1:3">
      <c r="A91" s="386">
        <v>44197</v>
      </c>
      <c r="B91" s="387">
        <v>166.30320739746094</v>
      </c>
      <c r="C91" s="387">
        <v>45.017368316650391</v>
      </c>
    </row>
    <row r="92" spans="1:3">
      <c r="A92" s="386">
        <v>44228</v>
      </c>
      <c r="B92" s="387">
        <v>167.85488891601563</v>
      </c>
      <c r="C92" s="387">
        <v>46.988609313964844</v>
      </c>
    </row>
    <row r="93" spans="1:3">
      <c r="A93" s="386">
        <v>44256</v>
      </c>
      <c r="B93" s="387">
        <v>165.90480041503906</v>
      </c>
      <c r="C93" s="387">
        <v>46.518516540527344</v>
      </c>
    </row>
    <row r="94" spans="1:3">
      <c r="A94" s="386">
        <v>44287</v>
      </c>
      <c r="B94" s="387">
        <v>155.79786682128906</v>
      </c>
      <c r="C94" s="387">
        <v>-14.13382625579834</v>
      </c>
    </row>
    <row r="95" spans="1:3">
      <c r="A95" s="386">
        <v>44317</v>
      </c>
      <c r="B95" s="387">
        <v>159.11093139648438</v>
      </c>
      <c r="C95" s="387">
        <v>-12.084343910217285</v>
      </c>
    </row>
    <row r="96" spans="1:3">
      <c r="A96" s="386">
        <v>44348</v>
      </c>
      <c r="B96" s="387">
        <v>165.94969177246094</v>
      </c>
      <c r="C96" s="387">
        <v>-7.0783028602600098</v>
      </c>
    </row>
    <row r="97" spans="1:3">
      <c r="A97" s="386">
        <v>44378</v>
      </c>
      <c r="B97" s="387">
        <v>160.70454406738281</v>
      </c>
      <c r="C97" s="387">
        <v>-7.6960201263427734</v>
      </c>
    </row>
    <row r="98" spans="1:3">
      <c r="A98" s="386">
        <v>44409</v>
      </c>
      <c r="B98" s="387">
        <v>160.43196105957031</v>
      </c>
      <c r="C98" s="387">
        <v>-2.9307267665863037</v>
      </c>
    </row>
    <row r="99" spans="1:3">
      <c r="A99" s="386">
        <v>44440</v>
      </c>
      <c r="B99" s="387">
        <v>157.74795532226563</v>
      </c>
      <c r="C99" s="387">
        <v>-5.4899492263793945</v>
      </c>
    </row>
  </sheetData>
  <mergeCells count="1">
    <mergeCell ref="H1:I1"/>
  </mergeCells>
  <hyperlinks>
    <hyperlink ref="H1:I1" location="Index!A1" display="Regresar al Índice" xr:uid="{E8C7A370-0822-416B-9414-CEE66DF2116B}"/>
  </hyperlinks>
  <pageMargins left="0.7" right="0.7" top="0.75" bottom="0.75" header="0.3" footer="0.3"/>
  <drawing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00882-B78C-4AEA-9DEF-38F44C84C9DC}">
  <sheetPr codeName="Hoja242"/>
  <dimension ref="A1:I39"/>
  <sheetViews>
    <sheetView workbookViewId="0"/>
  </sheetViews>
  <sheetFormatPr baseColWidth="10" defaultColWidth="9.140625" defaultRowHeight="14.25"/>
  <cols>
    <col min="1" max="1" width="9.42578125" style="384" bestFit="1" customWidth="1"/>
    <col min="2" max="2" width="11.28515625" style="384" bestFit="1" customWidth="1"/>
    <col min="3" max="3" width="9.140625" style="384"/>
    <col min="4" max="4" width="9.42578125" style="384" bestFit="1" customWidth="1"/>
    <col min="5" max="16384" width="9.140625" style="384"/>
  </cols>
  <sheetData>
    <row r="1" spans="1:9">
      <c r="A1" s="20" t="s">
        <v>1702</v>
      </c>
      <c r="H1" s="545" t="s">
        <v>38</v>
      </c>
      <c r="I1" s="545"/>
    </row>
    <row r="6" spans="1:9">
      <c r="A6" s="384" t="s">
        <v>1551</v>
      </c>
      <c r="B6" s="384" t="s">
        <v>562</v>
      </c>
      <c r="C6" s="384" t="s">
        <v>2</v>
      </c>
      <c r="D6" s="384" t="s">
        <v>1550</v>
      </c>
    </row>
    <row r="7" spans="1:9">
      <c r="A7" s="385">
        <v>51</v>
      </c>
      <c r="B7" s="386">
        <v>44440</v>
      </c>
      <c r="C7" s="384" t="s">
        <v>3</v>
      </c>
      <c r="D7" s="387">
        <v>-17.406148910522461</v>
      </c>
    </row>
    <row r="8" spans="1:9">
      <c r="A8" s="385">
        <v>51</v>
      </c>
      <c r="B8" s="386">
        <v>44440</v>
      </c>
      <c r="C8" s="384" t="s">
        <v>5</v>
      </c>
      <c r="D8" s="387">
        <v>0</v>
      </c>
    </row>
    <row r="9" spans="1:9">
      <c r="A9" s="385">
        <v>51</v>
      </c>
      <c r="B9" s="386">
        <v>44440</v>
      </c>
      <c r="C9" s="384" t="s">
        <v>4</v>
      </c>
      <c r="D9" s="387">
        <v>-6.6439542770385742</v>
      </c>
    </row>
    <row r="10" spans="1:9">
      <c r="A10" s="385">
        <v>51</v>
      </c>
      <c r="B10" s="386">
        <v>44440</v>
      </c>
      <c r="C10" s="384" t="s">
        <v>6</v>
      </c>
      <c r="D10" s="387">
        <v>-21.825393676757813</v>
      </c>
    </row>
    <row r="11" spans="1:9">
      <c r="A11" s="385">
        <v>51</v>
      </c>
      <c r="B11" s="386">
        <v>44440</v>
      </c>
      <c r="C11" s="384" t="s">
        <v>7</v>
      </c>
      <c r="D11" s="387">
        <v>-0.62959754467010498</v>
      </c>
    </row>
    <row r="12" spans="1:9">
      <c r="A12" s="385">
        <v>51</v>
      </c>
      <c r="B12" s="386">
        <v>44440</v>
      </c>
      <c r="C12" s="384" t="s">
        <v>8</v>
      </c>
      <c r="D12" s="387">
        <v>-4.8086714744567871</v>
      </c>
    </row>
    <row r="13" spans="1:9">
      <c r="A13" s="385">
        <v>51</v>
      </c>
      <c r="B13" s="386">
        <v>44440</v>
      </c>
      <c r="C13" s="384" t="s">
        <v>9</v>
      </c>
      <c r="D13" s="387">
        <v>-0.69158196449279785</v>
      </c>
    </row>
    <row r="14" spans="1:9">
      <c r="A14" s="385">
        <v>51</v>
      </c>
      <c r="B14" s="386">
        <v>44440</v>
      </c>
      <c r="C14" s="384" t="s">
        <v>10</v>
      </c>
      <c r="D14" s="387">
        <v>-0.40071392059326172</v>
      </c>
    </row>
    <row r="15" spans="1:9">
      <c r="A15" s="385">
        <v>51</v>
      </c>
      <c r="B15" s="386">
        <v>44440</v>
      </c>
      <c r="C15" s="384" t="s">
        <v>11</v>
      </c>
      <c r="D15" s="387">
        <v>-40.540542602539063</v>
      </c>
    </row>
    <row r="16" spans="1:9">
      <c r="A16" s="385">
        <v>51</v>
      </c>
      <c r="B16" s="386">
        <v>44440</v>
      </c>
      <c r="C16" s="384" t="s">
        <v>12</v>
      </c>
      <c r="D16" s="387">
        <v>11.848347663879395</v>
      </c>
    </row>
    <row r="17" spans="1:4">
      <c r="A17" s="385">
        <v>51</v>
      </c>
      <c r="B17" s="386">
        <v>44440</v>
      </c>
      <c r="C17" s="384" t="s">
        <v>13</v>
      </c>
      <c r="D17" s="387">
        <v>-11.764706611633301</v>
      </c>
    </row>
    <row r="18" spans="1:4">
      <c r="A18" s="385">
        <v>51</v>
      </c>
      <c r="B18" s="386">
        <v>44440</v>
      </c>
      <c r="C18" s="384" t="s">
        <v>14</v>
      </c>
      <c r="D18" s="387">
        <v>-2.5974013805389404</v>
      </c>
    </row>
    <row r="19" spans="1:4">
      <c r="A19" s="385">
        <v>51</v>
      </c>
      <c r="B19" s="386">
        <v>44440</v>
      </c>
      <c r="C19" s="384" t="s">
        <v>15</v>
      </c>
      <c r="D19" s="387">
        <v>-16.535434722900391</v>
      </c>
    </row>
    <row r="20" spans="1:4">
      <c r="A20" s="385">
        <v>51</v>
      </c>
      <c r="B20" s="386">
        <v>44440</v>
      </c>
      <c r="C20" s="384" t="s">
        <v>16</v>
      </c>
      <c r="D20" s="387">
        <v>-13.163060188293457</v>
      </c>
    </row>
    <row r="21" spans="1:4">
      <c r="A21" s="385">
        <v>51</v>
      </c>
      <c r="B21" s="386">
        <v>44440</v>
      </c>
      <c r="C21" s="384" t="s">
        <v>0</v>
      </c>
      <c r="D21" s="387">
        <v>-5.4899492263793945</v>
      </c>
    </row>
    <row r="22" spans="1:4">
      <c r="A22" s="385">
        <v>51</v>
      </c>
      <c r="B22" s="386">
        <v>44440</v>
      </c>
      <c r="C22" s="384" t="s">
        <v>17</v>
      </c>
      <c r="D22" s="387">
        <v>-7.3343868255615234</v>
      </c>
    </row>
    <row r="23" spans="1:4">
      <c r="A23" s="385">
        <v>51</v>
      </c>
      <c r="B23" s="386">
        <v>44440</v>
      </c>
      <c r="C23" s="384" t="s">
        <v>18</v>
      </c>
      <c r="D23" s="387">
        <v>-5.0691285133361816</v>
      </c>
    </row>
    <row r="24" spans="1:4">
      <c r="A24" s="385">
        <v>51</v>
      </c>
      <c r="B24" s="386">
        <v>44440</v>
      </c>
      <c r="C24" s="384" t="s">
        <v>19</v>
      </c>
      <c r="D24" s="387">
        <v>11.403506278991699</v>
      </c>
    </row>
    <row r="25" spans="1:4">
      <c r="A25" s="385">
        <v>51</v>
      </c>
      <c r="B25" s="386">
        <v>44440</v>
      </c>
      <c r="C25" s="384" t="s">
        <v>20</v>
      </c>
      <c r="D25" s="387">
        <v>-10.956920623779297</v>
      </c>
    </row>
    <row r="26" spans="1:4">
      <c r="A26" s="385">
        <v>51</v>
      </c>
      <c r="B26" s="386">
        <v>44440</v>
      </c>
      <c r="C26" s="384" t="s">
        <v>21</v>
      </c>
      <c r="D26" s="387">
        <v>-8.9886188507080078</v>
      </c>
    </row>
    <row r="27" spans="1:4">
      <c r="A27" s="385">
        <v>51</v>
      </c>
      <c r="B27" s="386">
        <v>44440</v>
      </c>
      <c r="C27" s="384" t="s">
        <v>22</v>
      </c>
      <c r="D27" s="387">
        <v>-4.0121541023254395</v>
      </c>
    </row>
    <row r="28" spans="1:4">
      <c r="A28" s="385">
        <v>51</v>
      </c>
      <c r="B28" s="386">
        <v>44440</v>
      </c>
      <c r="C28" s="384" t="s">
        <v>23</v>
      </c>
      <c r="D28" s="387">
        <v>3.5242319107055664</v>
      </c>
    </row>
    <row r="29" spans="1:4">
      <c r="A29" s="385">
        <v>51</v>
      </c>
      <c r="B29" s="386">
        <v>44440</v>
      </c>
      <c r="C29" s="384" t="s">
        <v>24</v>
      </c>
      <c r="D29" s="387">
        <v>-10.076927185058594</v>
      </c>
    </row>
    <row r="30" spans="1:4">
      <c r="A30" s="385">
        <v>51</v>
      </c>
      <c r="B30" s="386">
        <v>44440</v>
      </c>
      <c r="C30" s="384" t="s">
        <v>25</v>
      </c>
      <c r="D30" s="387">
        <v>-4.1331791877746582</v>
      </c>
    </row>
    <row r="31" spans="1:4">
      <c r="A31" s="385">
        <v>51</v>
      </c>
      <c r="B31" s="386">
        <v>44440</v>
      </c>
      <c r="C31" s="384" t="s">
        <v>26</v>
      </c>
      <c r="D31" s="387">
        <v>9.1743192672729492</v>
      </c>
    </row>
    <row r="32" spans="1:4">
      <c r="A32" s="385">
        <v>51</v>
      </c>
      <c r="B32" s="386">
        <v>44440</v>
      </c>
      <c r="C32" s="384" t="s">
        <v>27</v>
      </c>
      <c r="D32" s="387">
        <v>-13.878330230712891</v>
      </c>
    </row>
    <row r="33" spans="1:4">
      <c r="A33" s="385">
        <v>51</v>
      </c>
      <c r="B33" s="386">
        <v>44440</v>
      </c>
      <c r="C33" s="384" t="s">
        <v>28</v>
      </c>
      <c r="D33" s="387">
        <v>-19.597988128662109</v>
      </c>
    </row>
    <row r="34" spans="1:4">
      <c r="A34" s="385">
        <v>51</v>
      </c>
      <c r="B34" s="386">
        <v>44440</v>
      </c>
      <c r="C34" s="384" t="s">
        <v>29</v>
      </c>
      <c r="D34" s="387">
        <v>-6.989619255065918</v>
      </c>
    </row>
    <row r="35" spans="1:4">
      <c r="A35" s="385">
        <v>51</v>
      </c>
      <c r="B35" s="386">
        <v>44440</v>
      </c>
      <c r="C35" s="384" t="s">
        <v>30</v>
      </c>
      <c r="D35" s="387">
        <v>-7.211543083190918</v>
      </c>
    </row>
    <row r="36" spans="1:4">
      <c r="A36" s="385">
        <v>51</v>
      </c>
      <c r="B36" s="386">
        <v>44440</v>
      </c>
      <c r="C36" s="384" t="s">
        <v>31</v>
      </c>
      <c r="D36" s="387">
        <v>-14.529060363769531</v>
      </c>
    </row>
    <row r="37" spans="1:4">
      <c r="A37" s="385">
        <v>51</v>
      </c>
      <c r="B37" s="386">
        <v>44440</v>
      </c>
      <c r="C37" s="384" t="s">
        <v>32</v>
      </c>
      <c r="D37" s="387">
        <v>0.66909492015838623</v>
      </c>
    </row>
    <row r="38" spans="1:4">
      <c r="A38" s="385">
        <v>51</v>
      </c>
      <c r="B38" s="386">
        <v>44440</v>
      </c>
      <c r="C38" s="384" t="s">
        <v>33</v>
      </c>
      <c r="D38" s="387">
        <v>10.498687744140625</v>
      </c>
    </row>
    <row r="39" spans="1:4">
      <c r="A39" s="385">
        <v>51</v>
      </c>
      <c r="B39" s="386">
        <v>44440</v>
      </c>
      <c r="C39" s="384" t="s">
        <v>1</v>
      </c>
      <c r="D39" s="387">
        <v>-4.893308162689209</v>
      </c>
    </row>
  </sheetData>
  <mergeCells count="1">
    <mergeCell ref="H1:I1"/>
  </mergeCells>
  <hyperlinks>
    <hyperlink ref="H1:I1" location="Index!A1" display="Regresar al Índice" xr:uid="{E6925C74-AC86-4AD0-803B-25171B60C3FC}"/>
  </hyperlinks>
  <pageMargins left="0.7" right="0.7" top="0.75" bottom="0.75" header="0.3" footer="0.3"/>
  <drawing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17E4E-F75C-43EB-BC70-E24218A90BD8}">
  <sheetPr codeName="Hoja243"/>
  <dimension ref="A1:I99"/>
  <sheetViews>
    <sheetView workbookViewId="0"/>
  </sheetViews>
  <sheetFormatPr baseColWidth="10" defaultColWidth="9.140625" defaultRowHeight="14.25"/>
  <cols>
    <col min="1" max="1" width="11.28515625" style="384" bestFit="1" customWidth="1"/>
    <col min="2" max="3" width="9.42578125" style="384" bestFit="1" customWidth="1"/>
    <col min="4" max="16384" width="9.140625" style="384"/>
  </cols>
  <sheetData>
    <row r="1" spans="1:9">
      <c r="A1" s="20" t="s">
        <v>1703</v>
      </c>
      <c r="H1" s="545" t="s">
        <v>38</v>
      </c>
      <c r="I1" s="545"/>
    </row>
    <row r="6" spans="1:9">
      <c r="A6" s="384" t="s">
        <v>562</v>
      </c>
      <c r="B6" s="384" t="s">
        <v>1549</v>
      </c>
      <c r="C6" s="384" t="s">
        <v>1550</v>
      </c>
    </row>
    <row r="7" spans="1:9">
      <c r="A7" s="386">
        <v>41640</v>
      </c>
      <c r="B7" s="387">
        <v>107.09165954589844</v>
      </c>
      <c r="C7" s="387">
        <v>16.571615219116211</v>
      </c>
    </row>
    <row r="8" spans="1:9">
      <c r="A8" s="386">
        <v>41671</v>
      </c>
      <c r="B8" s="387">
        <v>107.14873504638672</v>
      </c>
      <c r="C8" s="387">
        <v>4.8690695762634277</v>
      </c>
    </row>
    <row r="9" spans="1:9">
      <c r="A9" s="386">
        <v>41699</v>
      </c>
      <c r="B9" s="387">
        <v>103.32294464111328</v>
      </c>
      <c r="C9" s="387">
        <v>8.2396001815795898</v>
      </c>
    </row>
    <row r="10" spans="1:9">
      <c r="A10" s="386">
        <v>41730</v>
      </c>
      <c r="B10" s="387">
        <v>94.312347412109375</v>
      </c>
      <c r="C10" s="387">
        <v>-3.9980826377868652</v>
      </c>
    </row>
    <row r="11" spans="1:9">
      <c r="A11" s="386">
        <v>41760</v>
      </c>
      <c r="B11" s="387">
        <v>104.08941650390625</v>
      </c>
      <c r="C11" s="387">
        <v>-0.40156325697898865</v>
      </c>
    </row>
    <row r="12" spans="1:9">
      <c r="A12" s="386">
        <v>41791</v>
      </c>
      <c r="B12" s="387">
        <v>100.95259094238281</v>
      </c>
      <c r="C12" s="387">
        <v>4.105255126953125</v>
      </c>
    </row>
    <row r="13" spans="1:9">
      <c r="A13" s="386">
        <v>41821</v>
      </c>
      <c r="B13" s="387">
        <v>114.03434753417969</v>
      </c>
      <c r="C13" s="387">
        <v>13.390866279602051</v>
      </c>
    </row>
    <row r="14" spans="1:9">
      <c r="A14" s="386">
        <v>41852</v>
      </c>
      <c r="B14" s="387">
        <v>103.09787750244141</v>
      </c>
      <c r="C14" s="387">
        <v>6.7407207489013672</v>
      </c>
    </row>
    <row r="15" spans="1:9">
      <c r="A15" s="386">
        <v>41883</v>
      </c>
      <c r="B15" s="387">
        <v>104.60678100585938</v>
      </c>
      <c r="C15" s="387">
        <v>8.1853103637695313</v>
      </c>
    </row>
    <row r="16" spans="1:9">
      <c r="A16" s="386">
        <v>41913</v>
      </c>
      <c r="B16" s="387">
        <v>104.17296600341797</v>
      </c>
      <c r="C16" s="387">
        <v>4.1174249649047852</v>
      </c>
    </row>
    <row r="17" spans="1:3">
      <c r="A17" s="386">
        <v>41944</v>
      </c>
      <c r="B17" s="387">
        <v>104.90280151367188</v>
      </c>
      <c r="C17" s="387">
        <v>0.99731564521789551</v>
      </c>
    </row>
    <row r="18" spans="1:3">
      <c r="A18" s="386">
        <v>41974</v>
      </c>
      <c r="B18" s="387">
        <v>105.53713226318359</v>
      </c>
      <c r="C18" s="387">
        <v>-6.6121768951416016</v>
      </c>
    </row>
    <row r="19" spans="1:3">
      <c r="A19" s="386">
        <v>42005</v>
      </c>
      <c r="B19" s="387">
        <v>104.82978820800781</v>
      </c>
      <c r="C19" s="387">
        <v>-2.1120891571044922</v>
      </c>
    </row>
    <row r="20" spans="1:3">
      <c r="A20" s="386">
        <v>42036</v>
      </c>
      <c r="B20" s="387">
        <v>94.210166931152344</v>
      </c>
      <c r="C20" s="387">
        <v>-12.075334548950195</v>
      </c>
    </row>
    <row r="21" spans="1:3">
      <c r="A21" s="386">
        <v>42064</v>
      </c>
      <c r="B21" s="387">
        <v>95.853515625</v>
      </c>
      <c r="C21" s="387">
        <v>-7.2292065620422363</v>
      </c>
    </row>
    <row r="22" spans="1:3">
      <c r="A22" s="386">
        <v>42095</v>
      </c>
      <c r="B22" s="387">
        <v>99.551017761230469</v>
      </c>
      <c r="C22" s="387">
        <v>5.5545964241027832</v>
      </c>
    </row>
    <row r="23" spans="1:3">
      <c r="A23" s="386">
        <v>42125</v>
      </c>
      <c r="B23" s="387">
        <v>101.85942077636719</v>
      </c>
      <c r="C23" s="387">
        <v>-2.1423847675323486</v>
      </c>
    </row>
    <row r="24" spans="1:3">
      <c r="A24" s="386">
        <v>42156</v>
      </c>
      <c r="B24" s="387">
        <v>94.534202575683594</v>
      </c>
      <c r="C24" s="387">
        <v>-6.3578243255615234</v>
      </c>
    </row>
    <row r="25" spans="1:3">
      <c r="A25" s="386">
        <v>42186</v>
      </c>
      <c r="B25" s="387">
        <v>98.806785583496094</v>
      </c>
      <c r="C25" s="387">
        <v>-13.353487014770508</v>
      </c>
    </row>
    <row r="26" spans="1:3">
      <c r="A26" s="386">
        <v>42217</v>
      </c>
      <c r="B26" s="387">
        <v>98.412689208984375</v>
      </c>
      <c r="C26" s="387">
        <v>-4.5444083213806152</v>
      </c>
    </row>
    <row r="27" spans="1:3">
      <c r="A27" s="386">
        <v>42248</v>
      </c>
      <c r="B27" s="387">
        <v>100.14215850830078</v>
      </c>
      <c r="C27" s="387">
        <v>-4.2680048942565918</v>
      </c>
    </row>
    <row r="28" spans="1:3">
      <c r="A28" s="386">
        <v>42278</v>
      </c>
      <c r="B28" s="387">
        <v>96.142333984375</v>
      </c>
      <c r="C28" s="387">
        <v>-7.7089405059814453</v>
      </c>
    </row>
    <row r="29" spans="1:3">
      <c r="A29" s="386">
        <v>42309</v>
      </c>
      <c r="B29" s="387">
        <v>95.366485595703125</v>
      </c>
      <c r="C29" s="387">
        <v>-9.0906209945678711</v>
      </c>
    </row>
    <row r="30" spans="1:3">
      <c r="A30" s="386">
        <v>42339</v>
      </c>
      <c r="B30" s="387">
        <v>104.07463073730469</v>
      </c>
      <c r="C30" s="387">
        <v>-1.3857696056365967</v>
      </c>
    </row>
    <row r="31" spans="1:3">
      <c r="A31" s="386">
        <v>42370</v>
      </c>
      <c r="B31" s="387">
        <v>98.542518615722656</v>
      </c>
      <c r="C31" s="387">
        <v>-5.9975981712341309</v>
      </c>
    </row>
    <row r="32" spans="1:3">
      <c r="A32" s="386">
        <v>42401</v>
      </c>
      <c r="B32" s="387">
        <v>114.64040374755859</v>
      </c>
      <c r="C32" s="387">
        <v>21.685808181762695</v>
      </c>
    </row>
    <row r="33" spans="1:3">
      <c r="A33" s="386">
        <v>42430</v>
      </c>
      <c r="B33" s="387">
        <v>105.55487060546875</v>
      </c>
      <c r="C33" s="387">
        <v>10.121021270751953</v>
      </c>
    </row>
    <row r="34" spans="1:3">
      <c r="A34" s="386">
        <v>42461</v>
      </c>
      <c r="B34" s="387">
        <v>106.19216156005859</v>
      </c>
      <c r="C34" s="387">
        <v>6.6710958480834961</v>
      </c>
    </row>
    <row r="35" spans="1:3">
      <c r="A35" s="386">
        <v>42491</v>
      </c>
      <c r="B35" s="387">
        <v>100.37249755859375</v>
      </c>
      <c r="C35" s="387">
        <v>-1.4597797393798828</v>
      </c>
    </row>
    <row r="36" spans="1:3">
      <c r="A36" s="386">
        <v>42522</v>
      </c>
      <c r="B36" s="387">
        <v>107.88679504394531</v>
      </c>
      <c r="C36" s="387">
        <v>14.124615669250488</v>
      </c>
    </row>
    <row r="37" spans="1:3">
      <c r="A37" s="386">
        <v>42552</v>
      </c>
      <c r="B37" s="387">
        <v>101.60980224609375</v>
      </c>
      <c r="C37" s="387">
        <v>2.8368666172027588</v>
      </c>
    </row>
    <row r="38" spans="1:3">
      <c r="A38" s="386">
        <v>42583</v>
      </c>
      <c r="B38" s="387">
        <v>98.193923950195313</v>
      </c>
      <c r="C38" s="387">
        <v>-0.22229374945163727</v>
      </c>
    </row>
    <row r="39" spans="1:3">
      <c r="A39" s="386">
        <v>42614</v>
      </c>
      <c r="B39" s="387">
        <v>110.94392395019531</v>
      </c>
      <c r="C39" s="387">
        <v>10.786431312561035</v>
      </c>
    </row>
    <row r="40" spans="1:3">
      <c r="A40" s="386">
        <v>42644</v>
      </c>
      <c r="B40" s="387">
        <v>97.462799072265625</v>
      </c>
      <c r="C40" s="387">
        <v>1.3734481334686279</v>
      </c>
    </row>
    <row r="41" spans="1:3">
      <c r="A41" s="386">
        <v>42675</v>
      </c>
      <c r="B41" s="387">
        <v>99.10113525390625</v>
      </c>
      <c r="C41" s="387">
        <v>3.9161028861999512</v>
      </c>
    </row>
    <row r="42" spans="1:3">
      <c r="A42" s="386">
        <v>42705</v>
      </c>
      <c r="B42" s="387">
        <v>107.23459625244141</v>
      </c>
      <c r="C42" s="387">
        <v>3.0362496376037598</v>
      </c>
    </row>
    <row r="43" spans="1:3">
      <c r="A43" s="386">
        <v>42736</v>
      </c>
      <c r="B43" s="387">
        <v>95.481910705566406</v>
      </c>
      <c r="C43" s="387">
        <v>-3.1058754920959473</v>
      </c>
    </row>
    <row r="44" spans="1:3">
      <c r="A44" s="386">
        <v>42767</v>
      </c>
      <c r="B44" s="387">
        <v>95.16326904296875</v>
      </c>
      <c r="C44" s="387">
        <v>-16.989765167236328</v>
      </c>
    </row>
    <row r="45" spans="1:3">
      <c r="A45" s="386">
        <v>42795</v>
      </c>
      <c r="B45" s="387">
        <v>102.53643035888672</v>
      </c>
      <c r="C45" s="387">
        <v>-2.8595936298370361</v>
      </c>
    </row>
    <row r="46" spans="1:3">
      <c r="A46" s="386">
        <v>42826</v>
      </c>
      <c r="B46" s="387">
        <v>97.599693298339844</v>
      </c>
      <c r="C46" s="387">
        <v>-8.0914335250854492</v>
      </c>
    </row>
    <row r="47" spans="1:3">
      <c r="A47" s="386">
        <v>42856</v>
      </c>
      <c r="B47" s="387">
        <v>116.87554168701172</v>
      </c>
      <c r="C47" s="387">
        <v>16.441799163818359</v>
      </c>
    </row>
    <row r="48" spans="1:3">
      <c r="A48" s="386">
        <v>42887</v>
      </c>
      <c r="B48" s="387">
        <v>113.68254089355469</v>
      </c>
      <c r="C48" s="387">
        <v>5.3720622062683105</v>
      </c>
    </row>
    <row r="49" spans="1:3">
      <c r="A49" s="386">
        <v>42917</v>
      </c>
      <c r="B49" s="387">
        <v>105.04290771484375</v>
      </c>
      <c r="C49" s="387">
        <v>3.3787147998809814</v>
      </c>
    </row>
    <row r="50" spans="1:3">
      <c r="A50" s="386">
        <v>42948</v>
      </c>
      <c r="B50" s="387">
        <v>106.85630798339844</v>
      </c>
      <c r="C50" s="387">
        <v>8.8217105865478516</v>
      </c>
    </row>
    <row r="51" spans="1:3">
      <c r="A51" s="386">
        <v>42979</v>
      </c>
      <c r="B51" s="387">
        <v>109.47782897949219</v>
      </c>
      <c r="C51" s="387">
        <v>-1.3214738368988037</v>
      </c>
    </row>
    <row r="52" spans="1:3">
      <c r="A52" s="386">
        <v>43009</v>
      </c>
      <c r="B52" s="387">
        <v>111.15203094482422</v>
      </c>
      <c r="C52" s="387">
        <v>14.045597076416016</v>
      </c>
    </row>
    <row r="53" spans="1:3">
      <c r="A53" s="386">
        <v>43040</v>
      </c>
      <c r="B53" s="387">
        <v>115.658935546875</v>
      </c>
      <c r="C53" s="387">
        <v>16.707983016967773</v>
      </c>
    </row>
    <row r="54" spans="1:3">
      <c r="A54" s="386">
        <v>43070</v>
      </c>
      <c r="B54" s="387">
        <v>110.21755981445313</v>
      </c>
      <c r="C54" s="387">
        <v>2.7817175388336182</v>
      </c>
    </row>
    <row r="55" spans="1:3">
      <c r="A55" s="386">
        <v>43101</v>
      </c>
      <c r="B55" s="387">
        <v>112.34549713134766</v>
      </c>
      <c r="C55" s="387">
        <v>17.661550521850586</v>
      </c>
    </row>
    <row r="56" spans="1:3">
      <c r="A56" s="386">
        <v>43132</v>
      </c>
      <c r="B56" s="387">
        <v>111.29071807861328</v>
      </c>
      <c r="C56" s="387">
        <v>16.947135925292969</v>
      </c>
    </row>
    <row r="57" spans="1:3">
      <c r="A57" s="386">
        <v>43160</v>
      </c>
      <c r="B57" s="387">
        <v>109.85997009277344</v>
      </c>
      <c r="C57" s="387">
        <v>7.1423783302307129</v>
      </c>
    </row>
    <row r="58" spans="1:3">
      <c r="A58" s="386">
        <v>43191</v>
      </c>
      <c r="B58" s="387">
        <v>122.18811798095703</v>
      </c>
      <c r="C58" s="387">
        <v>25.193138122558594</v>
      </c>
    </row>
    <row r="59" spans="1:3">
      <c r="A59" s="386">
        <v>43221</v>
      </c>
      <c r="B59" s="387">
        <v>128.87039184570313</v>
      </c>
      <c r="C59" s="387">
        <v>10.26292610168457</v>
      </c>
    </row>
    <row r="60" spans="1:3">
      <c r="A60" s="386">
        <v>43252</v>
      </c>
      <c r="B60" s="387">
        <v>128.35957336425781</v>
      </c>
      <c r="C60" s="387">
        <v>12.910542488098145</v>
      </c>
    </row>
    <row r="61" spans="1:3">
      <c r="A61" s="386">
        <v>43282</v>
      </c>
      <c r="B61" s="387">
        <v>129.4716796875</v>
      </c>
      <c r="C61" s="387">
        <v>23.255992889404297</v>
      </c>
    </row>
    <row r="62" spans="1:3">
      <c r="A62" s="386">
        <v>43313</v>
      </c>
      <c r="B62" s="387">
        <v>142.29855346679688</v>
      </c>
      <c r="C62" s="387">
        <v>33.168136596679688</v>
      </c>
    </row>
    <row r="63" spans="1:3">
      <c r="A63" s="386">
        <v>43344</v>
      </c>
      <c r="B63" s="387">
        <v>146.4189453125</v>
      </c>
      <c r="C63" s="387">
        <v>33.743011474609375</v>
      </c>
    </row>
    <row r="64" spans="1:3">
      <c r="A64" s="386">
        <v>43374</v>
      </c>
      <c r="B64" s="387">
        <v>146.80198669433594</v>
      </c>
      <c r="C64" s="387">
        <v>32.073146820068359</v>
      </c>
    </row>
    <row r="65" spans="1:3">
      <c r="A65" s="386">
        <v>43405</v>
      </c>
      <c r="B65" s="387">
        <v>155.51181030273438</v>
      </c>
      <c r="C65" s="387">
        <v>34.457237243652344</v>
      </c>
    </row>
    <row r="66" spans="1:3">
      <c r="A66" s="386">
        <v>43435</v>
      </c>
      <c r="B66" s="387">
        <v>159.51252746582031</v>
      </c>
      <c r="C66" s="387">
        <v>44.725147247314453</v>
      </c>
    </row>
    <row r="67" spans="1:3">
      <c r="A67" s="386">
        <v>43466</v>
      </c>
      <c r="B67" s="387">
        <v>108.51714324951172</v>
      </c>
      <c r="C67" s="387">
        <v>-3.4076611995697021</v>
      </c>
    </row>
    <row r="68" spans="1:3">
      <c r="A68" s="386">
        <v>43497</v>
      </c>
      <c r="B68" s="387">
        <v>110.79521179199219</v>
      </c>
      <c r="C68" s="387">
        <v>-0.44523593783378601</v>
      </c>
    </row>
    <row r="69" spans="1:3">
      <c r="A69" s="386">
        <v>43525</v>
      </c>
      <c r="B69" s="387">
        <v>120.23794555664063</v>
      </c>
      <c r="C69" s="387">
        <v>9.4465484619140625</v>
      </c>
    </row>
    <row r="70" spans="1:3">
      <c r="A70" s="386">
        <v>43556</v>
      </c>
      <c r="B70" s="387">
        <v>104.88930511474609</v>
      </c>
      <c r="C70" s="387">
        <v>-14.157525062561035</v>
      </c>
    </row>
    <row r="71" spans="1:3">
      <c r="A71" s="386">
        <v>43586</v>
      </c>
      <c r="B71" s="387">
        <v>123.42143249511719</v>
      </c>
      <c r="C71" s="387">
        <v>-4.2282476425170898</v>
      </c>
    </row>
    <row r="72" spans="1:3">
      <c r="A72" s="386">
        <v>43617</v>
      </c>
      <c r="B72" s="387">
        <v>116.96603393554688</v>
      </c>
      <c r="C72" s="387">
        <v>-8.8762674331665039</v>
      </c>
    </row>
    <row r="73" spans="1:3">
      <c r="A73" s="386">
        <v>43647</v>
      </c>
      <c r="B73" s="387">
        <v>111.46604919433594</v>
      </c>
      <c r="C73" s="387">
        <v>-13.907003402709961</v>
      </c>
    </row>
    <row r="74" spans="1:3">
      <c r="A74" s="386">
        <v>43678</v>
      </c>
      <c r="B74" s="387">
        <v>123.8087158203125</v>
      </c>
      <c r="C74" s="387">
        <v>-12.993693351745605</v>
      </c>
    </row>
    <row r="75" spans="1:3">
      <c r="A75" s="386">
        <v>43709</v>
      </c>
      <c r="B75" s="387">
        <v>117.16127777099609</v>
      </c>
      <c r="C75" s="387">
        <v>-19.982160568237305</v>
      </c>
    </row>
    <row r="76" spans="1:3">
      <c r="A76" s="386">
        <v>43739</v>
      </c>
      <c r="B76" s="387">
        <v>126.98500061035156</v>
      </c>
      <c r="C76" s="387">
        <v>-13.499126434326172</v>
      </c>
    </row>
    <row r="77" spans="1:3">
      <c r="A77" s="386">
        <v>43770</v>
      </c>
      <c r="B77" s="387">
        <v>127.72885131835938</v>
      </c>
      <c r="C77" s="387">
        <v>-17.865497589111328</v>
      </c>
    </row>
    <row r="78" spans="1:3">
      <c r="A78" s="386">
        <v>43800</v>
      </c>
      <c r="B78" s="387">
        <v>122.24660491943359</v>
      </c>
      <c r="C78" s="387">
        <v>-23.36237907409668</v>
      </c>
    </row>
    <row r="79" spans="1:3">
      <c r="A79" s="386">
        <v>43831</v>
      </c>
      <c r="B79" s="387">
        <v>115.95585632324219</v>
      </c>
      <c r="C79" s="387">
        <v>6.8548736572265625</v>
      </c>
    </row>
    <row r="80" spans="1:3">
      <c r="A80" s="386">
        <v>43862</v>
      </c>
      <c r="B80" s="387">
        <v>115.49388885498047</v>
      </c>
      <c r="C80" s="387">
        <v>4.2408666610717773</v>
      </c>
    </row>
    <row r="81" spans="1:3">
      <c r="A81" s="386">
        <v>43891</v>
      </c>
      <c r="B81" s="387">
        <v>122.96602630615234</v>
      </c>
      <c r="C81" s="387">
        <v>2.2689015865325928</v>
      </c>
    </row>
    <row r="82" spans="1:3">
      <c r="A82" s="386">
        <v>43922</v>
      </c>
      <c r="B82" s="387">
        <v>111.60859680175781</v>
      </c>
      <c r="C82" s="387">
        <v>6.4060788154602051</v>
      </c>
    </row>
    <row r="83" spans="1:3">
      <c r="A83" s="386">
        <v>43952</v>
      </c>
      <c r="B83" s="387">
        <v>108.07587432861328</v>
      </c>
      <c r="C83" s="387">
        <v>-12.433463096618652</v>
      </c>
    </row>
    <row r="84" spans="1:3">
      <c r="A84" s="386">
        <v>43983</v>
      </c>
      <c r="B84" s="387">
        <v>100.36774444580078</v>
      </c>
      <c r="C84" s="387">
        <v>-14.190691947937012</v>
      </c>
    </row>
    <row r="85" spans="1:3">
      <c r="A85" s="386">
        <v>44013</v>
      </c>
      <c r="B85" s="387">
        <v>109.18244934082031</v>
      </c>
      <c r="C85" s="387">
        <v>-2.0486953258514404</v>
      </c>
    </row>
    <row r="86" spans="1:3">
      <c r="A86" s="386">
        <v>44044</v>
      </c>
      <c r="B86" s="387">
        <v>110.89430999755859</v>
      </c>
      <c r="C86" s="387">
        <v>-10.430933952331543</v>
      </c>
    </row>
    <row r="87" spans="1:3">
      <c r="A87" s="386">
        <v>44075</v>
      </c>
      <c r="B87" s="387">
        <v>108.90802001953125</v>
      </c>
      <c r="C87" s="387">
        <v>-7.0443563461303711</v>
      </c>
    </row>
    <row r="88" spans="1:3">
      <c r="A88" s="386">
        <v>44105</v>
      </c>
      <c r="B88" s="387">
        <v>111.31758117675781</v>
      </c>
      <c r="C88" s="387">
        <v>-12.338007926940918</v>
      </c>
    </row>
    <row r="89" spans="1:3">
      <c r="A89" s="386">
        <v>44136</v>
      </c>
      <c r="B89" s="387">
        <v>118.64189910888672</v>
      </c>
      <c r="C89" s="387">
        <v>-7.1142520904541016</v>
      </c>
    </row>
    <row r="90" spans="1:3">
      <c r="A90" s="386">
        <v>44166</v>
      </c>
      <c r="B90" s="387">
        <v>126.06184387207031</v>
      </c>
      <c r="C90" s="387">
        <v>3.1209366321563721</v>
      </c>
    </row>
    <row r="91" spans="1:3">
      <c r="A91" s="386">
        <v>44197</v>
      </c>
      <c r="B91" s="387">
        <v>122.18246459960938</v>
      </c>
      <c r="C91" s="387">
        <v>5.3698091506958008</v>
      </c>
    </row>
    <row r="92" spans="1:3">
      <c r="A92" s="386">
        <v>44228</v>
      </c>
      <c r="B92" s="387">
        <v>122.46562957763672</v>
      </c>
      <c r="C92" s="387">
        <v>6.0364584922790527</v>
      </c>
    </row>
    <row r="93" spans="1:3">
      <c r="A93" s="386">
        <v>44256</v>
      </c>
      <c r="B93" s="387">
        <v>128.61717224121094</v>
      </c>
      <c r="C93" s="387">
        <v>4.5956969261169434</v>
      </c>
    </row>
    <row r="94" spans="1:3">
      <c r="A94" s="386">
        <v>44287</v>
      </c>
      <c r="B94" s="387">
        <v>125.30707550048828</v>
      </c>
      <c r="C94" s="387">
        <v>12.273676872253418</v>
      </c>
    </row>
    <row r="95" spans="1:3">
      <c r="A95" s="386">
        <v>44317</v>
      </c>
      <c r="B95" s="387">
        <v>132.17803955078125</v>
      </c>
      <c r="C95" s="387">
        <v>22.301151275634766</v>
      </c>
    </row>
    <row r="96" spans="1:3">
      <c r="A96" s="386">
        <v>44348</v>
      </c>
      <c r="B96" s="387">
        <v>133.24165344238281</v>
      </c>
      <c r="C96" s="387">
        <v>32.753459930419922</v>
      </c>
    </row>
    <row r="97" spans="1:3">
      <c r="A97" s="386">
        <v>44378</v>
      </c>
      <c r="B97" s="387">
        <v>124.48957824707031</v>
      </c>
      <c r="C97" s="387">
        <v>14.019770622253418</v>
      </c>
    </row>
    <row r="98" spans="1:3">
      <c r="A98" s="386">
        <v>44409</v>
      </c>
      <c r="B98" s="387">
        <v>163.7860107421875</v>
      </c>
      <c r="C98" s="387">
        <v>47.695594787597656</v>
      </c>
    </row>
    <row r="99" spans="1:3">
      <c r="A99" s="386">
        <v>44440</v>
      </c>
      <c r="B99" s="387">
        <v>98.956016540527344</v>
      </c>
      <c r="C99" s="387">
        <v>-9.1379899978637695</v>
      </c>
    </row>
  </sheetData>
  <mergeCells count="1">
    <mergeCell ref="H1:I1"/>
  </mergeCells>
  <hyperlinks>
    <hyperlink ref="H1:I1" location="Index!A1" display="Regresar al Índice" xr:uid="{A0D06283-7F34-4559-9C2C-130BB5D660DC}"/>
  </hyperlinks>
  <pageMargins left="0.7" right="0.7" top="0.75" bottom="0.75" header="0.3" footer="0.3"/>
  <drawing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955BD-D8FD-4691-A748-1B9897FEDECA}">
  <sheetPr codeName="Hoja244"/>
  <dimension ref="A1:I20"/>
  <sheetViews>
    <sheetView workbookViewId="0"/>
  </sheetViews>
  <sheetFormatPr baseColWidth="10" defaultColWidth="9.140625" defaultRowHeight="14.25"/>
  <cols>
    <col min="1" max="1" width="9.42578125" style="384" bestFit="1" customWidth="1"/>
    <col min="2" max="2" width="11.28515625" style="384" bestFit="1" customWidth="1"/>
    <col min="3" max="3" width="9.140625" style="384"/>
    <col min="4" max="4" width="9.42578125" style="384" bestFit="1" customWidth="1"/>
    <col min="5" max="16384" width="9.140625" style="384"/>
  </cols>
  <sheetData>
    <row r="1" spans="1:9">
      <c r="A1" s="20" t="s">
        <v>1704</v>
      </c>
      <c r="H1" s="545" t="s">
        <v>38</v>
      </c>
      <c r="I1" s="545"/>
    </row>
    <row r="6" spans="1:9">
      <c r="A6" s="384" t="s">
        <v>1551</v>
      </c>
      <c r="B6" s="384" t="s">
        <v>562</v>
      </c>
      <c r="C6" s="384" t="s">
        <v>2</v>
      </c>
      <c r="D6" s="384" t="s">
        <v>1550</v>
      </c>
    </row>
    <row r="7" spans="1:9">
      <c r="A7" s="385">
        <v>56</v>
      </c>
      <c r="B7" s="386">
        <v>44440</v>
      </c>
      <c r="C7" s="384" t="s">
        <v>3</v>
      </c>
      <c r="D7" s="387">
        <v>-30.484003067016602</v>
      </c>
    </row>
    <row r="8" spans="1:9">
      <c r="A8" s="385">
        <v>56</v>
      </c>
      <c r="B8" s="386">
        <v>44440</v>
      </c>
      <c r="C8" s="384" t="s">
        <v>4</v>
      </c>
      <c r="D8" s="387">
        <v>-18.161376953125</v>
      </c>
    </row>
    <row r="9" spans="1:9">
      <c r="A9" s="385">
        <v>56</v>
      </c>
      <c r="B9" s="386">
        <v>44440</v>
      </c>
      <c r="C9" s="384" t="s">
        <v>6</v>
      </c>
      <c r="D9" s="387">
        <v>-28.254598617553711</v>
      </c>
    </row>
    <row r="10" spans="1:9">
      <c r="A10" s="385">
        <v>56</v>
      </c>
      <c r="B10" s="386">
        <v>44440</v>
      </c>
      <c r="C10" s="384" t="s">
        <v>9</v>
      </c>
      <c r="D10" s="387">
        <v>-59.340389251708984</v>
      </c>
    </row>
    <row r="11" spans="1:9">
      <c r="A11" s="385">
        <v>56</v>
      </c>
      <c r="B11" s="386">
        <v>44440</v>
      </c>
      <c r="C11" s="384" t="s">
        <v>10</v>
      </c>
      <c r="D11" s="387">
        <v>-77.117897033691406</v>
      </c>
    </row>
    <row r="12" spans="1:9">
      <c r="A12" s="385">
        <v>56</v>
      </c>
      <c r="B12" s="386">
        <v>44440</v>
      </c>
      <c r="C12" s="384" t="s">
        <v>12</v>
      </c>
      <c r="D12" s="387">
        <v>-56.282291412353516</v>
      </c>
    </row>
    <row r="13" spans="1:9">
      <c r="A13" s="385">
        <v>56</v>
      </c>
      <c r="B13" s="386">
        <v>44440</v>
      </c>
      <c r="C13" s="384" t="s">
        <v>13</v>
      </c>
      <c r="D13" s="387">
        <v>-24.635278701782227</v>
      </c>
    </row>
    <row r="14" spans="1:9">
      <c r="A14" s="385">
        <v>56</v>
      </c>
      <c r="B14" s="386">
        <v>44440</v>
      </c>
      <c r="C14" s="384" t="s">
        <v>14</v>
      </c>
      <c r="D14" s="387">
        <v>-41.814155578613281</v>
      </c>
    </row>
    <row r="15" spans="1:9">
      <c r="A15" s="385">
        <v>56</v>
      </c>
      <c r="B15" s="386">
        <v>44440</v>
      </c>
      <c r="C15" s="384" t="s">
        <v>0</v>
      </c>
      <c r="D15" s="387">
        <v>-9.1379899978637695</v>
      </c>
    </row>
    <row r="16" spans="1:9">
      <c r="A16" s="385">
        <v>56</v>
      </c>
      <c r="B16" s="386">
        <v>44440</v>
      </c>
      <c r="C16" s="384" t="s">
        <v>20</v>
      </c>
      <c r="D16" s="387">
        <v>-55.668571472167969</v>
      </c>
    </row>
    <row r="17" spans="1:4">
      <c r="A17" s="385">
        <v>56</v>
      </c>
      <c r="B17" s="386">
        <v>44440</v>
      </c>
      <c r="C17" s="384" t="s">
        <v>24</v>
      </c>
      <c r="D17" s="387">
        <v>-21.559839248657227</v>
      </c>
    </row>
    <row r="18" spans="1:4">
      <c r="A18" s="385">
        <v>56</v>
      </c>
      <c r="B18" s="386">
        <v>44440</v>
      </c>
      <c r="C18" s="384" t="s">
        <v>27</v>
      </c>
      <c r="D18" s="387">
        <v>-27.882364273071289</v>
      </c>
    </row>
    <row r="19" spans="1:4">
      <c r="A19" s="385">
        <v>56</v>
      </c>
      <c r="B19" s="386">
        <v>44440</v>
      </c>
      <c r="C19" s="384" t="s">
        <v>32</v>
      </c>
      <c r="D19" s="387">
        <v>-14.058046340942383</v>
      </c>
    </row>
    <row r="20" spans="1:4">
      <c r="A20" s="385">
        <v>56</v>
      </c>
      <c r="B20" s="386">
        <v>44440</v>
      </c>
      <c r="C20" s="384" t="s">
        <v>1</v>
      </c>
      <c r="D20" s="387">
        <v>-50.470134735107422</v>
      </c>
    </row>
  </sheetData>
  <mergeCells count="1">
    <mergeCell ref="H1:I1"/>
  </mergeCells>
  <hyperlinks>
    <hyperlink ref="H1:I1" location="Index!A1" display="Regresar al Índice" xr:uid="{32FD0352-DB83-4516-B838-107BF721E5CE}"/>
  </hyperlinks>
  <pageMargins left="0.7" right="0.7" top="0.75" bottom="0.75" header="0.3" footer="0.3"/>
  <drawing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90EFB-7F4B-4BD5-82A6-21430760FC8D}">
  <sheetPr codeName="Hoja245"/>
  <dimension ref="A1:I99"/>
  <sheetViews>
    <sheetView workbookViewId="0"/>
  </sheetViews>
  <sheetFormatPr baseColWidth="10" defaultColWidth="9.140625" defaultRowHeight="14.25"/>
  <cols>
    <col min="1" max="1" width="11.28515625" style="384" bestFit="1" customWidth="1"/>
    <col min="2" max="3" width="9.42578125" style="384" bestFit="1" customWidth="1"/>
    <col min="4" max="16384" width="9.140625" style="384"/>
  </cols>
  <sheetData>
    <row r="1" spans="1:9">
      <c r="A1" s="20" t="s">
        <v>1705</v>
      </c>
      <c r="H1" s="545" t="s">
        <v>38</v>
      </c>
      <c r="I1" s="545"/>
    </row>
    <row r="6" spans="1:9">
      <c r="A6" s="384" t="s">
        <v>562</v>
      </c>
      <c r="B6" s="384" t="s">
        <v>1552</v>
      </c>
      <c r="C6" s="384" t="s">
        <v>1550</v>
      </c>
    </row>
    <row r="7" spans="1:9">
      <c r="A7" s="386">
        <v>41640</v>
      </c>
      <c r="B7" s="387">
        <v>100</v>
      </c>
      <c r="C7" s="387">
        <v>-2.4930219650268555</v>
      </c>
    </row>
    <row r="8" spans="1:9">
      <c r="A8" s="386">
        <v>41671</v>
      </c>
      <c r="B8" s="387">
        <v>99.148597717285156</v>
      </c>
      <c r="C8" s="387">
        <v>-2.0930101871490479</v>
      </c>
    </row>
    <row r="9" spans="1:9">
      <c r="A9" s="386">
        <v>41699</v>
      </c>
      <c r="B9" s="387">
        <v>98.547760009765625</v>
      </c>
      <c r="C9" s="387">
        <v>-1.9835190773010254</v>
      </c>
    </row>
    <row r="10" spans="1:9">
      <c r="A10" s="386">
        <v>41730</v>
      </c>
      <c r="B10" s="387">
        <v>97.992942810058594</v>
      </c>
      <c r="C10" s="387">
        <v>-1.0737440586090088</v>
      </c>
    </row>
    <row r="11" spans="1:9">
      <c r="A11" s="386">
        <v>41760</v>
      </c>
      <c r="B11" s="387">
        <v>101.68746185302734</v>
      </c>
      <c r="C11" s="387">
        <v>0.92367374897003174</v>
      </c>
    </row>
    <row r="12" spans="1:9">
      <c r="A12" s="386">
        <v>41791</v>
      </c>
      <c r="B12" s="387">
        <v>99.754554748535156</v>
      </c>
      <c r="C12" s="387">
        <v>-0.75294756889343262</v>
      </c>
    </row>
    <row r="13" spans="1:9">
      <c r="A13" s="386">
        <v>41821</v>
      </c>
      <c r="B13" s="387">
        <v>100.16107940673828</v>
      </c>
      <c r="C13" s="387">
        <v>1.7872968688607216E-2</v>
      </c>
    </row>
    <row r="14" spans="1:9">
      <c r="A14" s="386">
        <v>41852</v>
      </c>
      <c r="B14" s="387">
        <v>99.792900085449219</v>
      </c>
      <c r="C14" s="387">
        <v>5.3828425705432892E-2</v>
      </c>
    </row>
    <row r="15" spans="1:9">
      <c r="A15" s="386">
        <v>41883</v>
      </c>
      <c r="B15" s="387">
        <v>101.13775634765625</v>
      </c>
      <c r="C15" s="387">
        <v>2.6015458106994629</v>
      </c>
    </row>
    <row r="16" spans="1:9">
      <c r="A16" s="386">
        <v>41913</v>
      </c>
      <c r="B16" s="387">
        <v>101.06361389160156</v>
      </c>
      <c r="C16" s="387">
        <v>2.6434707641601563</v>
      </c>
    </row>
    <row r="17" spans="1:3">
      <c r="A17" s="386">
        <v>41944</v>
      </c>
      <c r="B17" s="387">
        <v>102.87379455566406</v>
      </c>
      <c r="C17" s="387">
        <v>3.1031320095062256</v>
      </c>
    </row>
    <row r="18" spans="1:3">
      <c r="A18" s="386">
        <v>41974</v>
      </c>
      <c r="B18" s="387">
        <v>101.20423126220703</v>
      </c>
      <c r="C18" s="387">
        <v>2.6423614025115967</v>
      </c>
    </row>
    <row r="19" spans="1:3">
      <c r="A19" s="386">
        <v>42005</v>
      </c>
      <c r="B19" s="387">
        <v>101.40621948242188</v>
      </c>
      <c r="C19" s="387">
        <v>1.406219482421875</v>
      </c>
    </row>
    <row r="20" spans="1:3">
      <c r="A20" s="386">
        <v>42036</v>
      </c>
      <c r="B20" s="387">
        <v>99.964202880859375</v>
      </c>
      <c r="C20" s="387">
        <v>0.82260888814926147</v>
      </c>
    </row>
    <row r="21" spans="1:3">
      <c r="A21" s="386">
        <v>42064</v>
      </c>
      <c r="B21" s="387">
        <v>101.60308837890625</v>
      </c>
      <c r="C21" s="387">
        <v>3.1003530025482178</v>
      </c>
    </row>
    <row r="22" spans="1:3">
      <c r="A22" s="386">
        <v>42095</v>
      </c>
      <c r="B22" s="387">
        <v>101.24769592285156</v>
      </c>
      <c r="C22" s="387">
        <v>3.321415901184082</v>
      </c>
    </row>
    <row r="23" spans="1:3">
      <c r="A23" s="386">
        <v>42125</v>
      </c>
      <c r="B23" s="387">
        <v>101.18634033203125</v>
      </c>
      <c r="C23" s="387">
        <v>-0.4928056001663208</v>
      </c>
    </row>
    <row r="24" spans="1:3">
      <c r="A24" s="386">
        <v>42156</v>
      </c>
      <c r="B24" s="387">
        <v>102.85590362548828</v>
      </c>
      <c r="C24" s="387">
        <v>3.1089797019958496</v>
      </c>
    </row>
    <row r="25" spans="1:3">
      <c r="A25" s="386">
        <v>42186</v>
      </c>
      <c r="B25" s="387">
        <v>102.42380523681641</v>
      </c>
      <c r="C25" s="387">
        <v>2.2590868473052979</v>
      </c>
    </row>
    <row r="26" spans="1:3">
      <c r="A26" s="386">
        <v>42217</v>
      </c>
      <c r="B26" s="387">
        <v>102.71272277832031</v>
      </c>
      <c r="C26" s="387">
        <v>2.92588210105896</v>
      </c>
    </row>
    <row r="27" spans="1:3">
      <c r="A27" s="386">
        <v>42248</v>
      </c>
      <c r="B27" s="387">
        <v>106.80609893798828</v>
      </c>
      <c r="C27" s="387">
        <v>5.6045761108398438</v>
      </c>
    </row>
    <row r="28" spans="1:3">
      <c r="A28" s="386">
        <v>42278</v>
      </c>
      <c r="B28" s="387">
        <v>105.77060699462891</v>
      </c>
      <c r="C28" s="387">
        <v>4.6574559211730957</v>
      </c>
    </row>
    <row r="29" spans="1:3">
      <c r="A29" s="386">
        <v>42309</v>
      </c>
      <c r="B29" s="387">
        <v>104.72489166259766</v>
      </c>
      <c r="C29" s="387">
        <v>1.7993863821029663</v>
      </c>
    </row>
    <row r="30" spans="1:3">
      <c r="A30" s="386">
        <v>42339</v>
      </c>
      <c r="B30" s="387">
        <v>104.61239624023438</v>
      </c>
      <c r="C30" s="387">
        <v>3.3676111698150635</v>
      </c>
    </row>
    <row r="31" spans="1:3">
      <c r="A31" s="386">
        <v>42370</v>
      </c>
      <c r="B31" s="387">
        <v>129.91152954101563</v>
      </c>
      <c r="C31" s="387">
        <v>28.110021591186523</v>
      </c>
    </row>
    <row r="32" spans="1:3">
      <c r="A32" s="386">
        <v>42401</v>
      </c>
      <c r="B32" s="387">
        <v>127.29853057861328</v>
      </c>
      <c r="C32" s="387">
        <v>27.3441162109375</v>
      </c>
    </row>
    <row r="33" spans="1:3">
      <c r="A33" s="386">
        <v>42430</v>
      </c>
      <c r="B33" s="387">
        <v>129.28768920898438</v>
      </c>
      <c r="C33" s="387">
        <v>27.247795104980469</v>
      </c>
    </row>
    <row r="34" spans="1:3">
      <c r="A34" s="386">
        <v>42461</v>
      </c>
      <c r="B34" s="387">
        <v>128.50787353515625</v>
      </c>
      <c r="C34" s="387">
        <v>26.924245834350586</v>
      </c>
    </row>
    <row r="35" spans="1:3">
      <c r="A35" s="386">
        <v>42491</v>
      </c>
      <c r="B35" s="387">
        <v>130.54049682617188</v>
      </c>
      <c r="C35" s="387">
        <v>29.009998321533203</v>
      </c>
    </row>
    <row r="36" spans="1:3">
      <c r="A36" s="386">
        <v>42522</v>
      </c>
      <c r="B36" s="387">
        <v>126.97381591796875</v>
      </c>
      <c r="C36" s="387">
        <v>23.448253631591797</v>
      </c>
    </row>
    <row r="37" spans="1:3">
      <c r="A37" s="386">
        <v>42552</v>
      </c>
      <c r="B37" s="387">
        <v>128.64082336425781</v>
      </c>
      <c r="C37" s="387">
        <v>25.59660530090332</v>
      </c>
    </row>
    <row r="38" spans="1:3">
      <c r="A38" s="386">
        <v>42583</v>
      </c>
      <c r="B38" s="387">
        <v>132.39671325683594</v>
      </c>
      <c r="C38" s="387">
        <v>28.900012969970703</v>
      </c>
    </row>
    <row r="39" spans="1:3">
      <c r="A39" s="386">
        <v>42614</v>
      </c>
      <c r="B39" s="387">
        <v>131.59132385253906</v>
      </c>
      <c r="C39" s="387">
        <v>23.205814361572266</v>
      </c>
    </row>
    <row r="40" spans="1:3">
      <c r="A40" s="386">
        <v>42644</v>
      </c>
      <c r="B40" s="387">
        <v>132.6651611328125</v>
      </c>
      <c r="C40" s="387">
        <v>25.427248001098633</v>
      </c>
    </row>
    <row r="41" spans="1:3">
      <c r="A41" s="386">
        <v>42675</v>
      </c>
      <c r="B41" s="387">
        <v>134.18899536132813</v>
      </c>
      <c r="C41" s="387">
        <v>28.134765625</v>
      </c>
    </row>
    <row r="42" spans="1:3">
      <c r="A42" s="386">
        <v>42705</v>
      </c>
      <c r="B42" s="387">
        <v>133.22509765625</v>
      </c>
      <c r="C42" s="387">
        <v>27.351158142089844</v>
      </c>
    </row>
    <row r="43" spans="1:3">
      <c r="A43" s="386">
        <v>42736</v>
      </c>
      <c r="B43" s="387">
        <v>133.93075561523438</v>
      </c>
      <c r="C43" s="387">
        <v>3.0938179492950439</v>
      </c>
    </row>
    <row r="44" spans="1:3">
      <c r="A44" s="386">
        <v>42767</v>
      </c>
      <c r="B44" s="387">
        <v>133.89497375488281</v>
      </c>
      <c r="C44" s="387">
        <v>5.1818690299987793</v>
      </c>
    </row>
    <row r="45" spans="1:3">
      <c r="A45" s="386">
        <v>42795</v>
      </c>
      <c r="B45" s="387">
        <v>133.94099426269531</v>
      </c>
      <c r="C45" s="387">
        <v>3.5991864204406738</v>
      </c>
    </row>
    <row r="46" spans="1:3">
      <c r="A46" s="386">
        <v>42826</v>
      </c>
      <c r="B46" s="387">
        <v>130.37431335449219</v>
      </c>
      <c r="C46" s="387">
        <v>1.4523934125900269</v>
      </c>
    </row>
    <row r="47" spans="1:3">
      <c r="A47" s="386">
        <v>42856</v>
      </c>
      <c r="B47" s="387">
        <v>133.71343994140625</v>
      </c>
      <c r="C47" s="387">
        <v>2.4306197166442871</v>
      </c>
    </row>
    <row r="48" spans="1:3">
      <c r="A48" s="386">
        <v>42887</v>
      </c>
      <c r="B48" s="387">
        <v>137.95254516601563</v>
      </c>
      <c r="C48" s="387">
        <v>8.6464509963989258</v>
      </c>
    </row>
    <row r="49" spans="1:3">
      <c r="A49" s="386">
        <v>42917</v>
      </c>
      <c r="B49" s="387">
        <v>139.50450134277344</v>
      </c>
      <c r="C49" s="387">
        <v>8.4449691772460938</v>
      </c>
    </row>
    <row r="50" spans="1:3">
      <c r="A50" s="386">
        <v>42948</v>
      </c>
      <c r="B50" s="387">
        <v>136.84036254882813</v>
      </c>
      <c r="C50" s="387">
        <v>3.356313943862915</v>
      </c>
    </row>
    <row r="51" spans="1:3">
      <c r="A51" s="386">
        <v>42979</v>
      </c>
      <c r="B51" s="387">
        <v>141.25587463378906</v>
      </c>
      <c r="C51" s="387">
        <v>7.3443679809570313</v>
      </c>
    </row>
    <row r="52" spans="1:3">
      <c r="A52" s="386">
        <v>43009</v>
      </c>
      <c r="B52" s="387">
        <v>145.00920104980469</v>
      </c>
      <c r="C52" s="387">
        <v>9.3046579360961914</v>
      </c>
    </row>
    <row r="53" spans="1:3">
      <c r="A53" s="386">
        <v>43040</v>
      </c>
      <c r="B53" s="387">
        <v>145.64071655273438</v>
      </c>
      <c r="C53" s="387">
        <v>8.5340242385864258</v>
      </c>
    </row>
    <row r="54" spans="1:3">
      <c r="A54" s="386">
        <v>43070</v>
      </c>
      <c r="B54" s="387">
        <v>143.25526428222656</v>
      </c>
      <c r="C54" s="387">
        <v>7.5287365913391113</v>
      </c>
    </row>
    <row r="55" spans="1:3">
      <c r="A55" s="386">
        <v>43101</v>
      </c>
      <c r="B55" s="387">
        <v>143.9609375</v>
      </c>
      <c r="C55" s="387">
        <v>7.4890804290771484</v>
      </c>
    </row>
    <row r="56" spans="1:3">
      <c r="A56" s="386">
        <v>43132</v>
      </c>
      <c r="B56" s="387">
        <v>141.68797302246094</v>
      </c>
      <c r="C56" s="387">
        <v>5.8202328681945801</v>
      </c>
    </row>
    <row r="57" spans="1:3">
      <c r="A57" s="386">
        <v>43160</v>
      </c>
      <c r="B57" s="387">
        <v>141.97944641113281</v>
      </c>
      <c r="C57" s="387">
        <v>6.0014877319335938</v>
      </c>
    </row>
    <row r="58" spans="1:3">
      <c r="A58" s="386">
        <v>43191</v>
      </c>
      <c r="B58" s="387">
        <v>142.70045471191406</v>
      </c>
      <c r="C58" s="387">
        <v>9.4544248580932617</v>
      </c>
    </row>
    <row r="59" spans="1:3">
      <c r="A59" s="386">
        <v>43221</v>
      </c>
      <c r="B59" s="387">
        <v>140.26641845703125</v>
      </c>
      <c r="C59" s="387">
        <v>4.9007625579833984</v>
      </c>
    </row>
    <row r="60" spans="1:3">
      <c r="A60" s="386">
        <v>43252</v>
      </c>
      <c r="B60" s="387">
        <v>148.32020568847656</v>
      </c>
      <c r="C60" s="387">
        <v>7.5153818130493164</v>
      </c>
    </row>
    <row r="61" spans="1:3">
      <c r="A61" s="386">
        <v>43282</v>
      </c>
      <c r="B61" s="387">
        <v>153.30589294433594</v>
      </c>
      <c r="C61" s="387">
        <v>9.8931512832641602</v>
      </c>
    </row>
    <row r="62" spans="1:3">
      <c r="A62" s="386">
        <v>43313</v>
      </c>
      <c r="B62" s="387">
        <v>151.92524719238281</v>
      </c>
      <c r="C62" s="387">
        <v>11.023710250854492</v>
      </c>
    </row>
    <row r="63" spans="1:3">
      <c r="A63" s="386">
        <v>43344</v>
      </c>
      <c r="B63" s="387">
        <v>151.580078125</v>
      </c>
      <c r="C63" s="387">
        <v>7.3088665008544922</v>
      </c>
    </row>
    <row r="64" spans="1:3">
      <c r="A64" s="386">
        <v>43374</v>
      </c>
      <c r="B64" s="387">
        <v>154.0882568359375</v>
      </c>
      <c r="C64" s="387">
        <v>6.2610206604003906</v>
      </c>
    </row>
    <row r="65" spans="1:3">
      <c r="A65" s="386">
        <v>43405</v>
      </c>
      <c r="B65" s="387">
        <v>153.10134887695313</v>
      </c>
      <c r="C65" s="387">
        <v>5.1226282119750977</v>
      </c>
    </row>
    <row r="66" spans="1:3">
      <c r="A66" s="386">
        <v>43435</v>
      </c>
      <c r="B66" s="387">
        <v>152.01728820800781</v>
      </c>
      <c r="C66" s="387">
        <v>6.1163711547851563</v>
      </c>
    </row>
    <row r="67" spans="1:3">
      <c r="A67" s="386">
        <v>43466</v>
      </c>
      <c r="B67" s="387">
        <v>153.16015625</v>
      </c>
      <c r="C67" s="387">
        <v>6.3900799751281738</v>
      </c>
    </row>
    <row r="68" spans="1:3">
      <c r="A68" s="386">
        <v>43497</v>
      </c>
      <c r="B68" s="387">
        <v>149.48353576660156</v>
      </c>
      <c r="C68" s="387">
        <v>5.501922607421875</v>
      </c>
    </row>
    <row r="69" spans="1:3">
      <c r="A69" s="386">
        <v>43525</v>
      </c>
      <c r="B69" s="387">
        <v>152.46983337402344</v>
      </c>
      <c r="C69" s="387">
        <v>7.3886661529541016</v>
      </c>
    </row>
    <row r="70" spans="1:3">
      <c r="A70" s="386">
        <v>43556</v>
      </c>
      <c r="B70" s="387">
        <v>152.86613464355469</v>
      </c>
      <c r="C70" s="387">
        <v>7.1237893104553223</v>
      </c>
    </row>
    <row r="71" spans="1:3">
      <c r="A71" s="386">
        <v>43586</v>
      </c>
      <c r="B71" s="387">
        <v>153.14993286132813</v>
      </c>
      <c r="C71" s="387">
        <v>9.1850309371948242</v>
      </c>
    </row>
    <row r="72" spans="1:3">
      <c r="A72" s="386">
        <v>43617</v>
      </c>
      <c r="B72" s="387">
        <v>155.77316284179688</v>
      </c>
      <c r="C72" s="387">
        <v>5.0249099731445313</v>
      </c>
    </row>
    <row r="73" spans="1:3">
      <c r="A73" s="386">
        <v>43647</v>
      </c>
      <c r="B73" s="387">
        <v>160.23214721679688</v>
      </c>
      <c r="C73" s="387">
        <v>4.5179309844970703</v>
      </c>
    </row>
    <row r="74" spans="1:3">
      <c r="A74" s="386">
        <v>43678</v>
      </c>
      <c r="B74" s="387">
        <v>158.90263366699219</v>
      </c>
      <c r="C74" s="387">
        <v>4.5926446914672852</v>
      </c>
    </row>
    <row r="75" spans="1:3">
      <c r="A75" s="386">
        <v>43709</v>
      </c>
      <c r="B75" s="387">
        <v>162.68408203125</v>
      </c>
      <c r="C75" s="387">
        <v>7.3255033493041992</v>
      </c>
    </row>
    <row r="76" spans="1:3">
      <c r="A76" s="386">
        <v>43739</v>
      </c>
      <c r="B76" s="387">
        <v>165.84169006347656</v>
      </c>
      <c r="C76" s="387">
        <v>7.6277279853820801</v>
      </c>
    </row>
    <row r="77" spans="1:3">
      <c r="A77" s="386">
        <v>43770</v>
      </c>
      <c r="B77" s="387">
        <v>165.30221557617188</v>
      </c>
      <c r="C77" s="387">
        <v>7.9691438674926758</v>
      </c>
    </row>
    <row r="78" spans="1:3">
      <c r="A78" s="386">
        <v>43800</v>
      </c>
      <c r="B78" s="387">
        <v>163.97013854980469</v>
      </c>
      <c r="C78" s="387">
        <v>7.8628230094909668</v>
      </c>
    </row>
    <row r="79" spans="1:3">
      <c r="A79" s="386">
        <v>43831</v>
      </c>
      <c r="B79" s="387">
        <v>162.51022338867188</v>
      </c>
      <c r="C79" s="387">
        <v>6.104764461517334</v>
      </c>
    </row>
    <row r="80" spans="1:3">
      <c r="A80" s="386">
        <v>43862</v>
      </c>
      <c r="B80" s="387">
        <v>157.05921936035156</v>
      </c>
      <c r="C80" s="387">
        <v>5.0679049491882324</v>
      </c>
    </row>
    <row r="81" spans="1:3">
      <c r="A81" s="386">
        <v>43891</v>
      </c>
      <c r="B81" s="387">
        <v>157.39414978027344</v>
      </c>
      <c r="C81" s="387">
        <v>3.2296988964080811</v>
      </c>
    </row>
    <row r="82" spans="1:3">
      <c r="A82" s="386">
        <v>43922</v>
      </c>
      <c r="B82" s="387">
        <v>149.0718994140625</v>
      </c>
      <c r="C82" s="387">
        <v>-2.4820640087127686</v>
      </c>
    </row>
    <row r="83" spans="1:3">
      <c r="A83" s="386">
        <v>43952</v>
      </c>
      <c r="B83" s="387">
        <v>151.97381591796875</v>
      </c>
      <c r="C83" s="387">
        <v>-0.76795130968093872</v>
      </c>
    </row>
    <row r="84" spans="1:3">
      <c r="A84" s="386">
        <v>43983</v>
      </c>
      <c r="B84" s="387">
        <v>152.27040100097656</v>
      </c>
      <c r="C84" s="387">
        <v>-2.2486298084259033</v>
      </c>
    </row>
    <row r="85" spans="1:3">
      <c r="A85" s="386">
        <v>44013</v>
      </c>
      <c r="B85" s="387">
        <v>151.13008117675781</v>
      </c>
      <c r="C85" s="387">
        <v>-5.680549144744873</v>
      </c>
    </row>
    <row r="86" spans="1:3">
      <c r="A86" s="386">
        <v>44044</v>
      </c>
      <c r="B86" s="387">
        <v>155.84986877441406</v>
      </c>
      <c r="C86" s="387">
        <v>-1.9211543798446655</v>
      </c>
    </row>
    <row r="87" spans="1:3">
      <c r="A87" s="386">
        <v>44075</v>
      </c>
      <c r="B87" s="387">
        <v>151.51359558105469</v>
      </c>
      <c r="C87" s="387">
        <v>-6.8663673400878906</v>
      </c>
    </row>
    <row r="88" spans="1:3">
      <c r="A88" s="386">
        <v>44105</v>
      </c>
      <c r="B88" s="387">
        <v>160.503173828125</v>
      </c>
      <c r="C88" s="387">
        <v>-3.219043493270874</v>
      </c>
    </row>
    <row r="89" spans="1:3">
      <c r="A89" s="386">
        <v>44136</v>
      </c>
      <c r="B89" s="387">
        <v>160.86367797851563</v>
      </c>
      <c r="C89" s="387">
        <v>-2.6851046085357666</v>
      </c>
    </row>
    <row r="90" spans="1:3">
      <c r="A90" s="386">
        <v>44166</v>
      </c>
      <c r="B90" s="387">
        <v>158.22509765625</v>
      </c>
      <c r="C90" s="387">
        <v>-3.5037117004394531</v>
      </c>
    </row>
    <row r="91" spans="1:3">
      <c r="A91" s="386">
        <v>44197</v>
      </c>
      <c r="B91" s="387">
        <v>162.640625</v>
      </c>
      <c r="C91" s="387">
        <v>8.02420973777771E-2</v>
      </c>
    </row>
    <row r="92" spans="1:3">
      <c r="A92" s="386">
        <v>44228</v>
      </c>
      <c r="B92" s="387">
        <v>166.35047912597656</v>
      </c>
      <c r="C92" s="387">
        <v>5.9157686233520508</v>
      </c>
    </row>
    <row r="93" spans="1:3">
      <c r="A93" s="386">
        <v>44256</v>
      </c>
      <c r="B93" s="387">
        <v>170.59214782714844</v>
      </c>
      <c r="C93" s="387">
        <v>8.3853168487548828</v>
      </c>
    </row>
    <row r="94" spans="1:3">
      <c r="A94" s="386">
        <v>44287</v>
      </c>
      <c r="B94" s="387">
        <v>168.66178894042969</v>
      </c>
      <c r="C94" s="387">
        <v>13.1412353515625</v>
      </c>
    </row>
    <row r="95" spans="1:3">
      <c r="A95" s="386">
        <v>44317</v>
      </c>
      <c r="B95" s="387">
        <v>169.32398986816406</v>
      </c>
      <c r="C95" s="387">
        <v>11.41655445098877</v>
      </c>
    </row>
    <row r="96" spans="1:3">
      <c r="A96" s="386">
        <v>44348</v>
      </c>
      <c r="B96" s="387">
        <v>168.56974792480469</v>
      </c>
      <c r="C96" s="387">
        <v>10.704212188720703</v>
      </c>
    </row>
    <row r="97" spans="1:3">
      <c r="A97" s="386">
        <v>44378</v>
      </c>
      <c r="B97" s="387">
        <v>155.31294250488281</v>
      </c>
      <c r="C97" s="387">
        <v>2.7677226066589355</v>
      </c>
    </row>
    <row r="98" spans="1:3">
      <c r="A98" s="386">
        <v>44409</v>
      </c>
      <c r="B98" s="387">
        <v>138.55850219726563</v>
      </c>
      <c r="C98" s="387">
        <v>-11.094886779785156</v>
      </c>
    </row>
    <row r="99" spans="1:3">
      <c r="A99" s="386">
        <v>44440</v>
      </c>
      <c r="B99" s="387">
        <v>126.86387634277344</v>
      </c>
      <c r="C99" s="387">
        <v>-16.26898193359375</v>
      </c>
    </row>
  </sheetData>
  <mergeCells count="1">
    <mergeCell ref="H1:I1"/>
  </mergeCells>
  <hyperlinks>
    <hyperlink ref="H1:I1" location="Index!A1" display="Regresar al Índice" xr:uid="{272C40D8-4C38-437C-83D4-827E94491737}"/>
  </hyperlinks>
  <pageMargins left="0.7" right="0.7" top="0.75" bottom="0.75" header="0.3" footer="0.3"/>
  <drawing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8D0CA-0B20-4502-B210-FF15C7250F02}">
  <sheetPr codeName="Hoja246"/>
  <dimension ref="A1:I20"/>
  <sheetViews>
    <sheetView workbookViewId="0"/>
  </sheetViews>
  <sheetFormatPr baseColWidth="10" defaultColWidth="9.140625" defaultRowHeight="14.25"/>
  <cols>
    <col min="1" max="1" width="9.42578125" style="384" bestFit="1" customWidth="1"/>
    <col min="2" max="2" width="11.28515625" style="384" bestFit="1" customWidth="1"/>
    <col min="3" max="3" width="9.140625" style="384"/>
    <col min="4" max="4" width="9.42578125" style="384" bestFit="1" customWidth="1"/>
    <col min="5" max="16384" width="9.140625" style="384"/>
  </cols>
  <sheetData>
    <row r="1" spans="1:9">
      <c r="A1" s="20" t="s">
        <v>1706</v>
      </c>
      <c r="H1" s="545" t="s">
        <v>38</v>
      </c>
      <c r="I1" s="545"/>
    </row>
    <row r="6" spans="1:9">
      <c r="A6" s="384" t="s">
        <v>1551</v>
      </c>
      <c r="B6" s="384" t="s">
        <v>562</v>
      </c>
      <c r="C6" s="384" t="s">
        <v>2</v>
      </c>
      <c r="D6" s="384" t="s">
        <v>1550</v>
      </c>
    </row>
    <row r="7" spans="1:9">
      <c r="A7" s="385">
        <v>56</v>
      </c>
      <c r="B7" s="386">
        <v>44440</v>
      </c>
      <c r="C7" s="384" t="s">
        <v>3</v>
      </c>
      <c r="D7" s="387">
        <v>-20.339492797851563</v>
      </c>
    </row>
    <row r="8" spans="1:9">
      <c r="A8" s="385">
        <v>56</v>
      </c>
      <c r="B8" s="386">
        <v>44440</v>
      </c>
      <c r="C8" s="384" t="s">
        <v>4</v>
      </c>
      <c r="D8" s="387">
        <v>-15.371068954467773</v>
      </c>
    </row>
    <row r="9" spans="1:9">
      <c r="A9" s="385">
        <v>56</v>
      </c>
      <c r="B9" s="386">
        <v>44440</v>
      </c>
      <c r="C9" s="384" t="s">
        <v>6</v>
      </c>
      <c r="D9" s="387">
        <v>-66.226783752441406</v>
      </c>
    </row>
    <row r="10" spans="1:9">
      <c r="A10" s="385">
        <v>56</v>
      </c>
      <c r="B10" s="386">
        <v>44440</v>
      </c>
      <c r="C10" s="384" t="s">
        <v>9</v>
      </c>
      <c r="D10" s="387">
        <v>-71.612861633300781</v>
      </c>
    </row>
    <row r="11" spans="1:9">
      <c r="A11" s="385">
        <v>56</v>
      </c>
      <c r="B11" s="386">
        <v>44440</v>
      </c>
      <c r="C11" s="384" t="s">
        <v>10</v>
      </c>
      <c r="D11" s="387">
        <v>-79.876365661621094</v>
      </c>
    </row>
    <row r="12" spans="1:9">
      <c r="A12" s="385">
        <v>56</v>
      </c>
      <c r="B12" s="386">
        <v>44440</v>
      </c>
      <c r="C12" s="384" t="s">
        <v>12</v>
      </c>
      <c r="D12" s="387">
        <v>-36.587856292724609</v>
      </c>
    </row>
    <row r="13" spans="1:9">
      <c r="A13" s="385">
        <v>56</v>
      </c>
      <c r="B13" s="386">
        <v>44440</v>
      </c>
      <c r="C13" s="384" t="s">
        <v>13</v>
      </c>
      <c r="D13" s="387">
        <v>-37.388690948486328</v>
      </c>
    </row>
    <row r="14" spans="1:9">
      <c r="A14" s="385">
        <v>56</v>
      </c>
      <c r="B14" s="386">
        <v>44440</v>
      </c>
      <c r="C14" s="384" t="s">
        <v>14</v>
      </c>
      <c r="D14" s="387">
        <v>-30.038202285766602</v>
      </c>
    </row>
    <row r="15" spans="1:9">
      <c r="A15" s="385">
        <v>56</v>
      </c>
      <c r="B15" s="386">
        <v>44440</v>
      </c>
      <c r="C15" s="384" t="s">
        <v>0</v>
      </c>
      <c r="D15" s="387">
        <v>-16.26898193359375</v>
      </c>
    </row>
    <row r="16" spans="1:9">
      <c r="A16" s="385">
        <v>56</v>
      </c>
      <c r="B16" s="386">
        <v>44440</v>
      </c>
      <c r="C16" s="384" t="s">
        <v>20</v>
      </c>
      <c r="D16" s="387">
        <v>-47.909172058105469</v>
      </c>
    </row>
    <row r="17" spans="1:4">
      <c r="A17" s="385">
        <v>56</v>
      </c>
      <c r="B17" s="386">
        <v>44440</v>
      </c>
      <c r="C17" s="384" t="s">
        <v>24</v>
      </c>
      <c r="D17" s="387">
        <v>-46.797019958496094</v>
      </c>
    </row>
    <row r="18" spans="1:4">
      <c r="A18" s="385">
        <v>56</v>
      </c>
      <c r="B18" s="386">
        <v>44440</v>
      </c>
      <c r="C18" s="384" t="s">
        <v>27</v>
      </c>
      <c r="D18" s="387">
        <v>-43.235157012939453</v>
      </c>
    </row>
    <row r="19" spans="1:4">
      <c r="A19" s="385">
        <v>56</v>
      </c>
      <c r="B19" s="386">
        <v>44440</v>
      </c>
      <c r="C19" s="384" t="s">
        <v>32</v>
      </c>
      <c r="D19" s="387">
        <v>-30.434648513793945</v>
      </c>
    </row>
    <row r="20" spans="1:4">
      <c r="A20" s="385">
        <v>56</v>
      </c>
      <c r="B20" s="386">
        <v>44440</v>
      </c>
      <c r="C20" s="384" t="s">
        <v>1</v>
      </c>
      <c r="D20" s="387">
        <v>-51.993858337402344</v>
      </c>
    </row>
  </sheetData>
  <mergeCells count="1">
    <mergeCell ref="H1:I1"/>
  </mergeCells>
  <hyperlinks>
    <hyperlink ref="H1:I1" location="Index!A1" display="Regresar al Índice" xr:uid="{B1B297AC-9962-4AF5-9290-B5E8F53D3107}"/>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0"/>
  <dimension ref="A1:V15"/>
  <sheetViews>
    <sheetView zoomScale="90" zoomScaleNormal="90" workbookViewId="0"/>
  </sheetViews>
  <sheetFormatPr baseColWidth="10" defaultRowHeight="14.25"/>
  <cols>
    <col min="1" max="1" width="34.42578125" style="20" customWidth="1"/>
    <col min="2" max="2" width="9.140625" style="20" bestFit="1" customWidth="1"/>
    <col min="3" max="3" width="13" style="20" customWidth="1"/>
    <col min="4" max="4" width="9.42578125" style="20" customWidth="1"/>
    <col min="5" max="5" width="10.5703125" style="20" customWidth="1"/>
    <col min="6" max="6" width="8" style="20" bestFit="1" customWidth="1"/>
    <col min="7" max="7" width="12.7109375" style="20" bestFit="1" customWidth="1"/>
    <col min="8" max="8" width="8" style="20" customWidth="1"/>
    <col min="9" max="9" width="8.140625" style="20" customWidth="1"/>
    <col min="10" max="16384" width="11.42578125" style="20"/>
  </cols>
  <sheetData>
    <row r="1" spans="1:22">
      <c r="A1" s="20" t="s">
        <v>1743</v>
      </c>
      <c r="H1" s="554" t="s">
        <v>38</v>
      </c>
      <c r="I1" s="554"/>
    </row>
    <row r="2" spans="1:22">
      <c r="A2" s="198" t="s">
        <v>1516</v>
      </c>
    </row>
    <row r="3" spans="1:22">
      <c r="A3" s="198"/>
    </row>
    <row r="4" spans="1:22">
      <c r="A4" s="198"/>
    </row>
    <row r="5" spans="1:22">
      <c r="A5" s="198"/>
    </row>
    <row r="8" spans="1:22" ht="12.75" customHeight="1">
      <c r="A8" s="555" t="s">
        <v>35</v>
      </c>
      <c r="B8" s="553">
        <v>2020</v>
      </c>
      <c r="C8" s="553"/>
      <c r="D8" s="553"/>
      <c r="E8" s="553"/>
      <c r="F8" s="553"/>
      <c r="G8" s="553"/>
      <c r="H8" s="553"/>
      <c r="I8" s="553"/>
      <c r="J8" s="556">
        <v>2021</v>
      </c>
      <c r="K8" s="556"/>
      <c r="L8" s="556"/>
      <c r="M8" s="556"/>
      <c r="N8" s="556"/>
      <c r="O8" s="556"/>
      <c r="P8" s="556"/>
      <c r="Q8" s="4"/>
      <c r="R8" s="4"/>
      <c r="S8" s="553" t="s">
        <v>281</v>
      </c>
      <c r="T8" s="553"/>
      <c r="U8" s="553" t="s">
        <v>786</v>
      </c>
      <c r="V8" s="553"/>
    </row>
    <row r="9" spans="1:22" ht="28.5" customHeight="1">
      <c r="A9" s="555"/>
      <c r="B9" s="5" t="s">
        <v>40</v>
      </c>
      <c r="C9" s="5" t="s">
        <v>44</v>
      </c>
      <c r="D9" s="5" t="s">
        <v>45</v>
      </c>
      <c r="E9" s="5" t="s">
        <v>46</v>
      </c>
      <c r="F9" s="5" t="s">
        <v>47</v>
      </c>
      <c r="G9" s="5" t="s">
        <v>48</v>
      </c>
      <c r="H9" s="5" t="s">
        <v>49</v>
      </c>
      <c r="I9" s="5" t="s">
        <v>50</v>
      </c>
      <c r="J9" s="5" t="s">
        <v>39</v>
      </c>
      <c r="K9" s="5" t="s">
        <v>40</v>
      </c>
      <c r="L9" s="5" t="s">
        <v>41</v>
      </c>
      <c r="M9" s="5" t="s">
        <v>43</v>
      </c>
      <c r="N9" s="5" t="s">
        <v>44</v>
      </c>
      <c r="O9" s="5" t="s">
        <v>45</v>
      </c>
      <c r="P9" s="5" t="s">
        <v>46</v>
      </c>
      <c r="Q9" s="5" t="s">
        <v>47</v>
      </c>
      <c r="R9" s="5" t="s">
        <v>48</v>
      </c>
      <c r="S9" s="5" t="s">
        <v>314</v>
      </c>
      <c r="T9" s="5" t="s">
        <v>495</v>
      </c>
      <c r="U9" s="5" t="s">
        <v>314</v>
      </c>
      <c r="V9" s="5" t="s">
        <v>495</v>
      </c>
    </row>
    <row r="10" spans="1:22" ht="30">
      <c r="A10" s="6" t="s">
        <v>36</v>
      </c>
      <c r="B10" s="7">
        <v>41.838602329450907</v>
      </c>
      <c r="C10" s="7">
        <v>35.235715067593461</v>
      </c>
      <c r="D10" s="7">
        <v>32.712146422628948</v>
      </c>
      <c r="E10" s="7">
        <v>33.68552412645591</v>
      </c>
      <c r="F10" s="7">
        <v>33.815609090054785</v>
      </c>
      <c r="G10" s="7">
        <v>32.251655629139073</v>
      </c>
      <c r="H10" s="7">
        <v>32.138103161397666</v>
      </c>
      <c r="I10" s="7">
        <v>32.371048252911812</v>
      </c>
      <c r="J10" s="7">
        <v>33.760399334442596</v>
      </c>
      <c r="K10" s="7">
        <v>34.134775374376041</v>
      </c>
      <c r="L10" s="7">
        <v>37.868988391376448</v>
      </c>
      <c r="M10" s="7">
        <v>38.885191347753747</v>
      </c>
      <c r="N10" s="7">
        <v>41.229235880398669</v>
      </c>
      <c r="O10" s="7">
        <v>37.034883720930239</v>
      </c>
      <c r="P10" s="7">
        <v>36.608623548922054</v>
      </c>
      <c r="Q10" s="7">
        <v>38.843594009983363</v>
      </c>
      <c r="R10" s="7">
        <v>38.928571428571431</v>
      </c>
      <c r="S10" s="8">
        <f>R10/Q10-1</f>
        <v>2.1876816693693346E-3</v>
      </c>
      <c r="T10" s="7">
        <f>R10-Q10</f>
        <v>8.4977418588067621E-2</v>
      </c>
      <c r="U10" s="8">
        <f>R10/G10-1</f>
        <v>0.20702552068055158</v>
      </c>
      <c r="V10" s="7">
        <f>R10-G10</f>
        <v>6.6769157994323578</v>
      </c>
    </row>
    <row r="11" spans="1:22" ht="57">
      <c r="A11" s="9" t="s">
        <v>517</v>
      </c>
      <c r="B11" s="10">
        <v>40.557404326123127</v>
      </c>
      <c r="C11" s="10">
        <v>30.504966887417218</v>
      </c>
      <c r="D11" s="10">
        <v>28.868552412645592</v>
      </c>
      <c r="E11" s="10">
        <v>29.118136439267886</v>
      </c>
      <c r="F11" s="10">
        <v>30.897009966777407</v>
      </c>
      <c r="G11" s="10">
        <v>31.125827814569536</v>
      </c>
      <c r="H11" s="10">
        <v>30.199667221297837</v>
      </c>
      <c r="I11" s="10">
        <v>29.700499168053245</v>
      </c>
      <c r="J11" s="10">
        <v>31.447587354409318</v>
      </c>
      <c r="K11" s="10">
        <v>30.865224625623959</v>
      </c>
      <c r="L11" s="10">
        <v>33.540630182421225</v>
      </c>
      <c r="M11" s="10">
        <v>36.938435940099836</v>
      </c>
      <c r="N11" s="10">
        <v>39.036544850498338</v>
      </c>
      <c r="O11" s="10">
        <v>35.963455149501662</v>
      </c>
      <c r="P11" s="10">
        <v>36.442786069651739</v>
      </c>
      <c r="Q11" s="10">
        <v>36.980033277870213</v>
      </c>
      <c r="R11" s="10">
        <v>38.455149501661133</v>
      </c>
      <c r="S11" s="11">
        <f t="shared" ref="S11:S15" si="0">R11/Q11-1</f>
        <v>3.9889532080915391E-2</v>
      </c>
      <c r="T11" s="10">
        <f t="shared" ref="T11:T15" si="1">R11-Q11</f>
        <v>1.4751162237909199</v>
      </c>
      <c r="U11" s="11">
        <f t="shared" ref="U11:U15" si="2">R11/G11-1</f>
        <v>0.23547395207464494</v>
      </c>
      <c r="V11" s="10">
        <f t="shared" ref="V11:V15" si="3">R11-G11</f>
        <v>7.3293216870915963</v>
      </c>
    </row>
    <row r="12" spans="1:22" ht="42.75">
      <c r="A12" s="12" t="s">
        <v>518</v>
      </c>
      <c r="B12" s="13">
        <v>48.211314475873543</v>
      </c>
      <c r="C12" s="13">
        <v>50.703642384105962</v>
      </c>
      <c r="D12" s="13">
        <v>49.667221297836939</v>
      </c>
      <c r="E12" s="13">
        <v>53.078202995008319</v>
      </c>
      <c r="F12" s="13">
        <v>50.166112956810629</v>
      </c>
      <c r="G12" s="13">
        <v>47.226821192052981</v>
      </c>
      <c r="H12" s="13">
        <v>46.339434276206326</v>
      </c>
      <c r="I12" s="13">
        <v>48.336106489184694</v>
      </c>
      <c r="J12" s="13">
        <v>49.084858569051583</v>
      </c>
      <c r="K12" s="13">
        <v>48.960066555740433</v>
      </c>
      <c r="L12" s="13">
        <v>54.892205638474294</v>
      </c>
      <c r="M12" s="13">
        <v>53.577371048252914</v>
      </c>
      <c r="N12" s="13">
        <v>57.973421926910298</v>
      </c>
      <c r="O12" s="13">
        <v>50.747508305647841</v>
      </c>
      <c r="P12" s="13">
        <v>49.087893864013267</v>
      </c>
      <c r="Q12" s="13">
        <v>54.700499168053241</v>
      </c>
      <c r="R12" s="13">
        <v>52.616279069767444</v>
      </c>
      <c r="S12" s="14">
        <f t="shared" si="0"/>
        <v>-3.8102396321513798E-2</v>
      </c>
      <c r="T12" s="13">
        <f t="shared" si="1"/>
        <v>-2.0842200982857975</v>
      </c>
      <c r="U12" s="14">
        <f t="shared" si="2"/>
        <v>0.11411858223100912</v>
      </c>
      <c r="V12" s="13">
        <f t="shared" si="3"/>
        <v>5.3894578777144631</v>
      </c>
    </row>
    <row r="13" spans="1:22" ht="42.75">
      <c r="A13" s="9" t="s">
        <v>519</v>
      </c>
      <c r="B13" s="10">
        <v>40.806988352745421</v>
      </c>
      <c r="C13" s="10">
        <v>28.766556291390728</v>
      </c>
      <c r="D13" s="10">
        <v>24.292845257903494</v>
      </c>
      <c r="E13" s="10">
        <v>22.795341098169718</v>
      </c>
      <c r="F13" s="10">
        <v>25.498338870431894</v>
      </c>
      <c r="G13" s="10">
        <v>25.082781456953644</v>
      </c>
      <c r="H13" s="10">
        <v>25.623960066555739</v>
      </c>
      <c r="I13" s="10">
        <v>24.916805324459233</v>
      </c>
      <c r="J13" s="10">
        <v>27.495840266222963</v>
      </c>
      <c r="K13" s="10">
        <v>25.9567387687188</v>
      </c>
      <c r="L13" s="10">
        <v>32.048092868988391</v>
      </c>
      <c r="M13" s="10">
        <v>35.024958402662229</v>
      </c>
      <c r="N13" s="10">
        <v>37.043189368770761</v>
      </c>
      <c r="O13" s="10">
        <v>36.544850498338867</v>
      </c>
      <c r="P13" s="10">
        <v>36.235489220563849</v>
      </c>
      <c r="Q13" s="10">
        <v>37.853577371048253</v>
      </c>
      <c r="R13" s="10">
        <v>38.538205980066444</v>
      </c>
      <c r="S13" s="11">
        <f t="shared" si="0"/>
        <v>1.8086232704172867E-2</v>
      </c>
      <c r="T13" s="10">
        <f t="shared" si="1"/>
        <v>0.68462860901819056</v>
      </c>
      <c r="U13" s="11">
        <f t="shared" si="2"/>
        <v>0.53644068725809446</v>
      </c>
      <c r="V13" s="10">
        <f t="shared" si="3"/>
        <v>13.4554245231128</v>
      </c>
    </row>
    <row r="14" spans="1:22" ht="42.75">
      <c r="A14" s="12" t="s">
        <v>520</v>
      </c>
      <c r="B14" s="13">
        <v>52.163061564059902</v>
      </c>
      <c r="C14" s="13">
        <v>53.062913907284766</v>
      </c>
      <c r="D14" s="13">
        <v>49.500831946755405</v>
      </c>
      <c r="E14" s="13">
        <v>53.785357737104825</v>
      </c>
      <c r="F14" s="13">
        <v>52.533222591362126</v>
      </c>
      <c r="G14" s="13">
        <v>47.309602649006621</v>
      </c>
      <c r="H14" s="13">
        <v>47.712146422628955</v>
      </c>
      <c r="I14" s="13">
        <v>48.336106489184694</v>
      </c>
      <c r="J14" s="13">
        <v>49.0432612312812</v>
      </c>
      <c r="K14" s="13">
        <v>52.246256239600669</v>
      </c>
      <c r="L14" s="13">
        <v>56.923714759535656</v>
      </c>
      <c r="M14" s="13">
        <v>54.742096505823625</v>
      </c>
      <c r="N14" s="13">
        <v>58.471760797342192</v>
      </c>
      <c r="O14" s="13">
        <v>52.699335548172755</v>
      </c>
      <c r="P14" s="13">
        <v>50.082918739635154</v>
      </c>
      <c r="Q14" s="13">
        <v>55.282861896838604</v>
      </c>
      <c r="R14" s="13">
        <v>52.823920265780728</v>
      </c>
      <c r="S14" s="14">
        <f t="shared" si="0"/>
        <v>-4.4479275252544248E-2</v>
      </c>
      <c r="T14" s="13">
        <f t="shared" si="1"/>
        <v>-2.4589416310578756</v>
      </c>
      <c r="U14" s="14">
        <f t="shared" si="2"/>
        <v>0.11655810465552263</v>
      </c>
      <c r="V14" s="13">
        <f t="shared" si="3"/>
        <v>5.5143176167741075</v>
      </c>
    </row>
    <row r="15" spans="1:22" ht="85.5">
      <c r="A15" s="9" t="s">
        <v>37</v>
      </c>
      <c r="B15" s="10">
        <v>27.45424292845258</v>
      </c>
      <c r="C15" s="10">
        <v>13.16225165562914</v>
      </c>
      <c r="D15" s="10">
        <v>11.231281198003328</v>
      </c>
      <c r="E15" s="10">
        <v>9.6505823627287857</v>
      </c>
      <c r="F15" s="10">
        <v>9.9833610648918469</v>
      </c>
      <c r="G15" s="10">
        <v>10.513245033112582</v>
      </c>
      <c r="H15" s="10">
        <v>10.8153078202995</v>
      </c>
      <c r="I15" s="10">
        <v>10.565723793677204</v>
      </c>
      <c r="J15" s="10">
        <v>11.73044925124792</v>
      </c>
      <c r="K15" s="10">
        <v>12.645590682196339</v>
      </c>
      <c r="L15" s="10">
        <v>11.940298507462687</v>
      </c>
      <c r="M15" s="10">
        <v>14.143094841930116</v>
      </c>
      <c r="N15" s="10">
        <v>13.621262458471762</v>
      </c>
      <c r="O15" s="10">
        <v>9.2192691029900331</v>
      </c>
      <c r="P15" s="10">
        <v>11.194029850746269</v>
      </c>
      <c r="Q15" s="10">
        <v>9.4009983361064897</v>
      </c>
      <c r="R15" s="10">
        <v>12.209302325581396</v>
      </c>
      <c r="S15" s="11">
        <f t="shared" si="0"/>
        <v>0.29872401728750764</v>
      </c>
      <c r="T15" s="10">
        <f t="shared" si="1"/>
        <v>2.808303989474906</v>
      </c>
      <c r="U15" s="11">
        <f t="shared" si="2"/>
        <v>0.16132576451199432</v>
      </c>
      <c r="V15" s="10">
        <f t="shared" si="3"/>
        <v>1.6960572924688133</v>
      </c>
    </row>
  </sheetData>
  <mergeCells count="6">
    <mergeCell ref="U8:V8"/>
    <mergeCell ref="H1:I1"/>
    <mergeCell ref="A8:A9"/>
    <mergeCell ref="B8:I8"/>
    <mergeCell ref="J8:P8"/>
    <mergeCell ref="S8:T8"/>
  </mergeCells>
  <hyperlinks>
    <hyperlink ref="H1:I1" location="Index!A1" display="Regresar al Índice" xr:uid="{00000000-0004-0000-0100-000000000000}"/>
  </hyperlinks>
  <pageMargins left="0.7" right="0.7" top="0.75" bottom="0.75" header="0.3" footer="0.3"/>
  <pageSetup orientation="portrait" horizontalDpi="4294967295" verticalDpi="4294967295"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A8156-CC07-4043-8A4C-B92B0312C084}">
  <sheetPr codeName="Hoja247"/>
  <dimension ref="A1:I99"/>
  <sheetViews>
    <sheetView workbookViewId="0"/>
  </sheetViews>
  <sheetFormatPr baseColWidth="10" defaultColWidth="9.140625" defaultRowHeight="14.25"/>
  <cols>
    <col min="1" max="1" width="11.28515625" style="384" bestFit="1" customWidth="1"/>
    <col min="2" max="3" width="9.42578125" style="384" bestFit="1" customWidth="1"/>
    <col min="4" max="16384" width="9.140625" style="384"/>
  </cols>
  <sheetData>
    <row r="1" spans="1:9">
      <c r="A1" s="20" t="s">
        <v>1707</v>
      </c>
      <c r="H1" s="545" t="s">
        <v>38</v>
      </c>
      <c r="I1" s="545"/>
    </row>
    <row r="6" spans="1:9">
      <c r="A6" s="384" t="s">
        <v>562</v>
      </c>
      <c r="B6" s="384" t="s">
        <v>1549</v>
      </c>
      <c r="C6" s="384" t="s">
        <v>1550</v>
      </c>
    </row>
    <row r="7" spans="1:9">
      <c r="A7" s="386">
        <v>41640</v>
      </c>
      <c r="B7" s="387">
        <v>101.91416931152344</v>
      </c>
      <c r="C7" s="387">
        <v>-3.3287026882171631</v>
      </c>
    </row>
    <row r="8" spans="1:9">
      <c r="A8" s="386">
        <v>41671</v>
      </c>
      <c r="B8" s="387">
        <v>99.794792175292969</v>
      </c>
      <c r="C8" s="387">
        <v>1.3468592166900635</v>
      </c>
    </row>
    <row r="9" spans="1:9">
      <c r="A9" s="386">
        <v>41699</v>
      </c>
      <c r="B9" s="387">
        <v>97.460960388183594</v>
      </c>
      <c r="C9" s="387">
        <v>-8.2798881530761719</v>
      </c>
    </row>
    <row r="10" spans="1:9">
      <c r="A10" s="386">
        <v>41730</v>
      </c>
      <c r="B10" s="387">
        <v>95.370681762695313</v>
      </c>
      <c r="C10" s="387">
        <v>-0.16105470061302185</v>
      </c>
    </row>
    <row r="11" spans="1:9">
      <c r="A11" s="386">
        <v>41760</v>
      </c>
      <c r="B11" s="387">
        <v>89.634254455566406</v>
      </c>
      <c r="C11" s="387">
        <v>-4.9593515396118164</v>
      </c>
    </row>
    <row r="12" spans="1:9">
      <c r="A12" s="386">
        <v>41791</v>
      </c>
      <c r="B12" s="387">
        <v>87.055229187011719</v>
      </c>
      <c r="C12" s="387">
        <v>-4.1895289421081543</v>
      </c>
    </row>
    <row r="13" spans="1:9">
      <c r="A13" s="386">
        <v>41821</v>
      </c>
      <c r="B13" s="387">
        <v>94.793121337890625</v>
      </c>
      <c r="C13" s="387">
        <v>-11.982660293579102</v>
      </c>
    </row>
    <row r="14" spans="1:9">
      <c r="A14" s="386">
        <v>41852</v>
      </c>
      <c r="B14" s="387">
        <v>90.809288024902344</v>
      </c>
      <c r="C14" s="387">
        <v>-9.6889276504516602</v>
      </c>
    </row>
    <row r="15" spans="1:9">
      <c r="A15" s="386">
        <v>41883</v>
      </c>
      <c r="B15" s="387">
        <v>81.183914184570313</v>
      </c>
      <c r="C15" s="387">
        <v>-10.597316741943359</v>
      </c>
    </row>
    <row r="16" spans="1:9">
      <c r="A16" s="386">
        <v>41913</v>
      </c>
      <c r="B16" s="387">
        <v>82.463737487792969</v>
      </c>
      <c r="C16" s="387">
        <v>-12.137125015258789</v>
      </c>
    </row>
    <row r="17" spans="1:3">
      <c r="A17" s="386">
        <v>41944</v>
      </c>
      <c r="B17" s="387">
        <v>92.231727600097656</v>
      </c>
      <c r="C17" s="387">
        <v>-9.0566616058349609</v>
      </c>
    </row>
    <row r="18" spans="1:3">
      <c r="A18" s="386">
        <v>41974</v>
      </c>
      <c r="B18" s="387">
        <v>105.08033752441406</v>
      </c>
      <c r="C18" s="387">
        <v>-8.4843425750732422</v>
      </c>
    </row>
    <row r="19" spans="1:3">
      <c r="A19" s="386">
        <v>42005</v>
      </c>
      <c r="B19" s="387">
        <v>103.96440887451172</v>
      </c>
      <c r="C19" s="387">
        <v>2.0117316246032715</v>
      </c>
    </row>
    <row r="20" spans="1:3">
      <c r="A20" s="386">
        <v>42036</v>
      </c>
      <c r="B20" s="387">
        <v>100.50040435791016</v>
      </c>
      <c r="C20" s="387">
        <v>0.70706313848495483</v>
      </c>
    </row>
    <row r="21" spans="1:3">
      <c r="A21" s="386">
        <v>42064</v>
      </c>
      <c r="B21" s="387">
        <v>103.0010986328125</v>
      </c>
      <c r="C21" s="387">
        <v>5.6844692230224609</v>
      </c>
    </row>
    <row r="22" spans="1:3">
      <c r="A22" s="386">
        <v>42095</v>
      </c>
      <c r="B22" s="387">
        <v>95.748512268066406</v>
      </c>
      <c r="C22" s="387">
        <v>0.39617049694061279</v>
      </c>
    </row>
    <row r="23" spans="1:3">
      <c r="A23" s="386">
        <v>42125</v>
      </c>
      <c r="B23" s="387">
        <v>90.75579833984375</v>
      </c>
      <c r="C23" s="387">
        <v>1.2512447834014893</v>
      </c>
    </row>
    <row r="24" spans="1:3">
      <c r="A24" s="386">
        <v>42156</v>
      </c>
      <c r="B24" s="387">
        <v>91.226158142089844</v>
      </c>
      <c r="C24" s="387">
        <v>4.7911295890808105</v>
      </c>
    </row>
    <row r="25" spans="1:3">
      <c r="A25" s="386">
        <v>42186</v>
      </c>
      <c r="B25" s="387">
        <v>101.79060363769531</v>
      </c>
      <c r="C25" s="387">
        <v>7.3818459510803223</v>
      </c>
    </row>
    <row r="26" spans="1:3">
      <c r="A26" s="386">
        <v>42217</v>
      </c>
      <c r="B26" s="387">
        <v>96.23858642578125</v>
      </c>
      <c r="C26" s="387">
        <v>5.9787917137145996</v>
      </c>
    </row>
    <row r="27" spans="1:3">
      <c r="A27" s="386">
        <v>42248</v>
      </c>
      <c r="B27" s="387">
        <v>85.420448303222656</v>
      </c>
      <c r="C27" s="387">
        <v>5.2184405326843262</v>
      </c>
    </row>
    <row r="28" spans="1:3">
      <c r="A28" s="386">
        <v>42278</v>
      </c>
      <c r="B28" s="387">
        <v>93.260978698730469</v>
      </c>
      <c r="C28" s="387">
        <v>13.093319892883301</v>
      </c>
    </row>
    <row r="29" spans="1:3">
      <c r="A29" s="386">
        <v>42309</v>
      </c>
      <c r="B29" s="387">
        <v>99.746307373046875</v>
      </c>
      <c r="C29" s="387">
        <v>8.1475000381469727</v>
      </c>
    </row>
    <row r="30" spans="1:3">
      <c r="A30" s="386">
        <v>42339</v>
      </c>
      <c r="B30" s="387">
        <v>117.50725555419922</v>
      </c>
      <c r="C30" s="387">
        <v>11.826111793518066</v>
      </c>
    </row>
    <row r="31" spans="1:3">
      <c r="A31" s="386">
        <v>42370</v>
      </c>
      <c r="B31" s="387">
        <v>107.72454833984375</v>
      </c>
      <c r="C31" s="387">
        <v>3.6167564392089844</v>
      </c>
    </row>
    <row r="32" spans="1:3">
      <c r="A32" s="386">
        <v>42401</v>
      </c>
      <c r="B32" s="387">
        <v>108.71148681640625</v>
      </c>
      <c r="C32" s="387">
        <v>8.1701984405517578</v>
      </c>
    </row>
    <row r="33" spans="1:3">
      <c r="A33" s="386">
        <v>42430</v>
      </c>
      <c r="B33" s="387">
        <v>105.81368255615234</v>
      </c>
      <c r="C33" s="387">
        <v>2.7306349277496338</v>
      </c>
    </row>
    <row r="34" spans="1:3">
      <c r="A34" s="386">
        <v>42461</v>
      </c>
      <c r="B34" s="387">
        <v>96.358612060546875</v>
      </c>
      <c r="C34" s="387">
        <v>0.63718986511230469</v>
      </c>
    </row>
    <row r="35" spans="1:3">
      <c r="A35" s="386">
        <v>42491</v>
      </c>
      <c r="B35" s="387">
        <v>86.735366821289063</v>
      </c>
      <c r="C35" s="387">
        <v>-4.4299445152282715</v>
      </c>
    </row>
    <row r="36" spans="1:3">
      <c r="A36" s="386">
        <v>42522</v>
      </c>
      <c r="B36" s="387">
        <v>87.30401611328125</v>
      </c>
      <c r="C36" s="387">
        <v>-4.2993612289428711</v>
      </c>
    </row>
    <row r="37" spans="1:3">
      <c r="A37" s="386">
        <v>42552</v>
      </c>
      <c r="B37" s="387">
        <v>97.941749572753906</v>
      </c>
      <c r="C37" s="387">
        <v>-3.7811486721038818</v>
      </c>
    </row>
    <row r="38" spans="1:3">
      <c r="A38" s="386">
        <v>42583</v>
      </c>
      <c r="B38" s="387">
        <v>94.453262329101563</v>
      </c>
      <c r="C38" s="387">
        <v>-1.8551021814346313</v>
      </c>
    </row>
    <row r="39" spans="1:3">
      <c r="A39" s="386">
        <v>42614</v>
      </c>
      <c r="B39" s="387">
        <v>88.846343994140625</v>
      </c>
      <c r="C39" s="387">
        <v>4.010627269744873</v>
      </c>
    </row>
    <row r="40" spans="1:3">
      <c r="A40" s="386">
        <v>42644</v>
      </c>
      <c r="B40" s="387">
        <v>88.847152709960938</v>
      </c>
      <c r="C40" s="387">
        <v>-4.7327680587768555</v>
      </c>
    </row>
    <row r="41" spans="1:3">
      <c r="A41" s="386">
        <v>42675</v>
      </c>
      <c r="B41" s="387">
        <v>99.241233825683594</v>
      </c>
      <c r="C41" s="387">
        <v>-0.50635814666748047</v>
      </c>
    </row>
    <row r="42" spans="1:3">
      <c r="A42" s="386">
        <v>42705</v>
      </c>
      <c r="B42" s="387">
        <v>118.50834655761719</v>
      </c>
      <c r="C42" s="387">
        <v>0.85193973779678345</v>
      </c>
    </row>
    <row r="43" spans="1:3">
      <c r="A43" s="386">
        <v>42736</v>
      </c>
      <c r="B43" s="387">
        <v>106.69865417480469</v>
      </c>
      <c r="C43" s="387">
        <v>-0.95233088731765747</v>
      </c>
    </row>
    <row r="44" spans="1:3">
      <c r="A44" s="386">
        <v>42767</v>
      </c>
      <c r="B44" s="387">
        <v>104.35185241699219</v>
      </c>
      <c r="C44" s="387">
        <v>-4.010279655456543</v>
      </c>
    </row>
    <row r="45" spans="1:3">
      <c r="A45" s="386">
        <v>42795</v>
      </c>
      <c r="B45" s="387">
        <v>103.14277648925781</v>
      </c>
      <c r="C45" s="387">
        <v>-2.5241594314575195</v>
      </c>
    </row>
    <row r="46" spans="1:3">
      <c r="A46" s="386">
        <v>42826</v>
      </c>
      <c r="B46" s="387">
        <v>95.351539611816406</v>
      </c>
      <c r="C46" s="387">
        <v>-1.045129656791687</v>
      </c>
    </row>
    <row r="47" spans="1:3">
      <c r="A47" s="386">
        <v>42856</v>
      </c>
      <c r="B47" s="387">
        <v>87.095832824707031</v>
      </c>
      <c r="C47" s="387">
        <v>0.41559287905693054</v>
      </c>
    </row>
    <row r="48" spans="1:3">
      <c r="A48" s="386">
        <v>42887</v>
      </c>
      <c r="B48" s="387">
        <v>86.554916381835938</v>
      </c>
      <c r="C48" s="387">
        <v>-0.85803580284118652</v>
      </c>
    </row>
    <row r="49" spans="1:3">
      <c r="A49" s="386">
        <v>42917</v>
      </c>
      <c r="B49" s="387">
        <v>98.888832092285156</v>
      </c>
      <c r="C49" s="387">
        <v>0.96698552370071411</v>
      </c>
    </row>
    <row r="50" spans="1:3">
      <c r="A50" s="386">
        <v>42948</v>
      </c>
      <c r="B50" s="387">
        <v>84.454925537109375</v>
      </c>
      <c r="C50" s="387">
        <v>-10.585485458374023</v>
      </c>
    </row>
    <row r="51" spans="1:3">
      <c r="A51" s="386">
        <v>42979</v>
      </c>
      <c r="B51" s="387">
        <v>82.630226135253906</v>
      </c>
      <c r="C51" s="387">
        <v>-6.9964814186096191</v>
      </c>
    </row>
    <row r="52" spans="1:3">
      <c r="A52" s="386">
        <v>43009</v>
      </c>
      <c r="B52" s="387">
        <v>87.964111328125</v>
      </c>
      <c r="C52" s="387">
        <v>-0.99388819932937622</v>
      </c>
    </row>
    <row r="53" spans="1:3">
      <c r="A53" s="386">
        <v>43040</v>
      </c>
      <c r="B53" s="387">
        <v>95.618621826171875</v>
      </c>
      <c r="C53" s="387">
        <v>-3.6503093242645264</v>
      </c>
    </row>
    <row r="54" spans="1:3">
      <c r="A54" s="386">
        <v>43070</v>
      </c>
      <c r="B54" s="387">
        <v>112.30415344238281</v>
      </c>
      <c r="C54" s="387">
        <v>-5.2352371215820313</v>
      </c>
    </row>
    <row r="55" spans="1:3">
      <c r="A55" s="386">
        <v>43101</v>
      </c>
      <c r="B55" s="387">
        <v>102.61171722412109</v>
      </c>
      <c r="C55" s="387">
        <v>-3.8303546905517578</v>
      </c>
    </row>
    <row r="56" spans="1:3">
      <c r="A56" s="386">
        <v>43132</v>
      </c>
      <c r="B56" s="387">
        <v>100.82351684570313</v>
      </c>
      <c r="C56" s="387">
        <v>-3.3811910152435303</v>
      </c>
    </row>
    <row r="57" spans="1:3">
      <c r="A57" s="386">
        <v>43160</v>
      </c>
      <c r="B57" s="387">
        <v>106.29385375976563</v>
      </c>
      <c r="C57" s="387">
        <v>3.0550634860992432</v>
      </c>
    </row>
    <row r="58" spans="1:3">
      <c r="A58" s="386">
        <v>43191</v>
      </c>
      <c r="B58" s="387">
        <v>90.626716613769531</v>
      </c>
      <c r="C58" s="387">
        <v>-4.9551615715026855</v>
      </c>
    </row>
    <row r="59" spans="1:3">
      <c r="A59" s="386">
        <v>43221</v>
      </c>
      <c r="B59" s="387">
        <v>87.050460815429688</v>
      </c>
      <c r="C59" s="387">
        <v>-5.2094351500272751E-2</v>
      </c>
    </row>
    <row r="60" spans="1:3">
      <c r="A60" s="386">
        <v>43252</v>
      </c>
      <c r="B60" s="387">
        <v>84.842750549316406</v>
      </c>
      <c r="C60" s="387">
        <v>-1.9781266450881958</v>
      </c>
    </row>
    <row r="61" spans="1:3">
      <c r="A61" s="386">
        <v>43282</v>
      </c>
      <c r="B61" s="387">
        <v>94.238197326660156</v>
      </c>
      <c r="C61" s="387">
        <v>-4.7028918266296387</v>
      </c>
    </row>
    <row r="62" spans="1:3">
      <c r="A62" s="386">
        <v>43313</v>
      </c>
      <c r="B62" s="387">
        <v>91.7010498046875</v>
      </c>
      <c r="C62" s="387">
        <v>8.5798721313476563</v>
      </c>
    </row>
    <row r="63" spans="1:3">
      <c r="A63" s="386">
        <v>43344</v>
      </c>
      <c r="B63" s="387">
        <v>83.543968200683594</v>
      </c>
      <c r="C63" s="387">
        <v>1.1058206558227539</v>
      </c>
    </row>
    <row r="64" spans="1:3">
      <c r="A64" s="386">
        <v>43374</v>
      </c>
      <c r="B64" s="387">
        <v>92.088020324707031</v>
      </c>
      <c r="C64" s="387">
        <v>4.6881723403930664</v>
      </c>
    </row>
    <row r="65" spans="1:3">
      <c r="A65" s="386">
        <v>43405</v>
      </c>
      <c r="B65" s="387">
        <v>94.666488647460938</v>
      </c>
      <c r="C65" s="387">
        <v>-0.9957612156867981</v>
      </c>
    </row>
    <row r="66" spans="1:3">
      <c r="A66" s="386">
        <v>43435</v>
      </c>
      <c r="B66" s="387">
        <v>99.517616271972656</v>
      </c>
      <c r="C66" s="387">
        <v>-11.385631561279297</v>
      </c>
    </row>
    <row r="67" spans="1:3">
      <c r="A67" s="386">
        <v>43466</v>
      </c>
      <c r="B67" s="387">
        <v>97.415824890136719</v>
      </c>
      <c r="C67" s="387">
        <v>-5.0636444091796875</v>
      </c>
    </row>
    <row r="68" spans="1:3">
      <c r="A68" s="386">
        <v>43497</v>
      </c>
      <c r="B68" s="387">
        <v>99.430458068847656</v>
      </c>
      <c r="C68" s="387">
        <v>-1.3816803693771362</v>
      </c>
    </row>
    <row r="69" spans="1:3">
      <c r="A69" s="386">
        <v>43525</v>
      </c>
      <c r="B69" s="387">
        <v>99.965950012207031</v>
      </c>
      <c r="C69" s="387">
        <v>-5.9532170295715332</v>
      </c>
    </row>
    <row r="70" spans="1:3">
      <c r="A70" s="386">
        <v>43556</v>
      </c>
      <c r="B70" s="387">
        <v>88.893508911132813</v>
      </c>
      <c r="C70" s="387">
        <v>-1.9124687910079956</v>
      </c>
    </row>
    <row r="71" spans="1:3">
      <c r="A71" s="386">
        <v>43586</v>
      </c>
      <c r="B71" s="387">
        <v>87.368865966796875</v>
      </c>
      <c r="C71" s="387">
        <v>0.36577078700065613</v>
      </c>
    </row>
    <row r="72" spans="1:3">
      <c r="A72" s="386">
        <v>43617</v>
      </c>
      <c r="B72" s="387">
        <v>83.520668029785156</v>
      </c>
      <c r="C72" s="387">
        <v>-1.5582740306854248</v>
      </c>
    </row>
    <row r="73" spans="1:3">
      <c r="A73" s="386">
        <v>43647</v>
      </c>
      <c r="B73" s="387">
        <v>90.057830810546875</v>
      </c>
      <c r="C73" s="387">
        <v>-4.4359574317932129</v>
      </c>
    </row>
    <row r="74" spans="1:3">
      <c r="A74" s="386">
        <v>43678</v>
      </c>
      <c r="B74" s="387">
        <v>86.218170166015625</v>
      </c>
      <c r="C74" s="387">
        <v>-5.9790806770324707</v>
      </c>
    </row>
    <row r="75" spans="1:3">
      <c r="A75" s="386">
        <v>43709</v>
      </c>
      <c r="B75" s="387">
        <v>80.105239868164063</v>
      </c>
      <c r="C75" s="387">
        <v>-4.1160702705383301</v>
      </c>
    </row>
    <row r="76" spans="1:3">
      <c r="A76" s="386">
        <v>43739</v>
      </c>
      <c r="B76" s="387">
        <v>81.489906311035156</v>
      </c>
      <c r="C76" s="387">
        <v>-11.508678436279297</v>
      </c>
    </row>
    <row r="77" spans="1:3">
      <c r="A77" s="386">
        <v>43770</v>
      </c>
      <c r="B77" s="387">
        <v>95.057754516601563</v>
      </c>
      <c r="C77" s="387">
        <v>0.41330978274345398</v>
      </c>
    </row>
    <row r="78" spans="1:3">
      <c r="A78" s="386">
        <v>43800</v>
      </c>
      <c r="B78" s="387">
        <v>101.17148590087891</v>
      </c>
      <c r="C78" s="387">
        <v>1.6618863344192505</v>
      </c>
    </row>
    <row r="79" spans="1:3">
      <c r="A79" s="386">
        <v>43831</v>
      </c>
      <c r="B79" s="387">
        <v>87.784843444824219</v>
      </c>
      <c r="C79" s="387">
        <v>-9.8864650726318359</v>
      </c>
    </row>
    <row r="80" spans="1:3">
      <c r="A80" s="386">
        <v>43862</v>
      </c>
      <c r="B80" s="387">
        <v>86.1873779296875</v>
      </c>
      <c r="C80" s="387">
        <v>-13.318937301635742</v>
      </c>
    </row>
    <row r="81" spans="1:3">
      <c r="A81" s="386">
        <v>43891</v>
      </c>
      <c r="B81" s="387">
        <v>61.731967926025391</v>
      </c>
      <c r="C81" s="387">
        <v>-38.247005462646484</v>
      </c>
    </row>
    <row r="82" spans="1:3">
      <c r="A82" s="386">
        <v>43922</v>
      </c>
      <c r="B82" s="387">
        <v>24.027351379394531</v>
      </c>
      <c r="C82" s="387">
        <v>-72.970634460449219</v>
      </c>
    </row>
    <row r="83" spans="1:3">
      <c r="A83" s="386">
        <v>43952</v>
      </c>
      <c r="B83" s="387">
        <v>20.149017333984375</v>
      </c>
      <c r="C83" s="387">
        <v>-76.93798828125</v>
      </c>
    </row>
    <row r="84" spans="1:3">
      <c r="A84" s="386">
        <v>43983</v>
      </c>
      <c r="B84" s="387">
        <v>28.556161880493164</v>
      </c>
      <c r="C84" s="387">
        <v>-65.809463500976563</v>
      </c>
    </row>
    <row r="85" spans="1:3">
      <c r="A85" s="386">
        <v>44013</v>
      </c>
      <c r="B85" s="387">
        <v>37.133941650390625</v>
      </c>
      <c r="C85" s="387">
        <v>-58.766559600830078</v>
      </c>
    </row>
    <row r="86" spans="1:3">
      <c r="A86" s="386">
        <v>44044</v>
      </c>
      <c r="B86" s="387">
        <v>41.179752349853516</v>
      </c>
      <c r="C86" s="387">
        <v>-52.23773193359375</v>
      </c>
    </row>
    <row r="87" spans="1:3">
      <c r="A87" s="386">
        <v>44075</v>
      </c>
      <c r="B87" s="387">
        <v>43.704170227050781</v>
      </c>
      <c r="C87" s="387">
        <v>-45.441558837890625</v>
      </c>
    </row>
    <row r="88" spans="1:3">
      <c r="A88" s="386">
        <v>44105</v>
      </c>
      <c r="B88" s="387">
        <v>47.196708679199219</v>
      </c>
      <c r="C88" s="387">
        <v>-42.082756042480469</v>
      </c>
    </row>
    <row r="89" spans="1:3">
      <c r="A89" s="386">
        <v>44136</v>
      </c>
      <c r="B89" s="387">
        <v>51.061977386474609</v>
      </c>
      <c r="C89" s="387">
        <v>-46.283206939697266</v>
      </c>
    </row>
    <row r="90" spans="1:3">
      <c r="A90" s="386">
        <v>44166</v>
      </c>
      <c r="B90" s="387">
        <v>56.875705718994141</v>
      </c>
      <c r="C90" s="387">
        <v>-43.782871246337891</v>
      </c>
    </row>
    <row r="91" spans="1:3">
      <c r="A91" s="386">
        <v>44197</v>
      </c>
      <c r="B91" s="387">
        <v>48.112148284912109</v>
      </c>
      <c r="C91" s="387">
        <v>-45.193103790283203</v>
      </c>
    </row>
    <row r="92" spans="1:3">
      <c r="A92" s="386">
        <v>44228</v>
      </c>
      <c r="B92" s="387">
        <v>48.197463989257813</v>
      </c>
      <c r="C92" s="387">
        <v>-44.078281402587891</v>
      </c>
    </row>
    <row r="93" spans="1:3">
      <c r="A93" s="386">
        <v>44256</v>
      </c>
      <c r="B93" s="387">
        <v>58.772235870361328</v>
      </c>
      <c r="C93" s="387">
        <v>-4.7944884300231934</v>
      </c>
    </row>
    <row r="94" spans="1:3">
      <c r="A94" s="386">
        <v>44287</v>
      </c>
      <c r="B94" s="387">
        <v>59.668903350830078</v>
      </c>
      <c r="C94" s="387">
        <v>148.33741760253906</v>
      </c>
    </row>
    <row r="95" spans="1:3">
      <c r="A95" s="386">
        <v>44317</v>
      </c>
      <c r="B95" s="387">
        <v>65.659774780273438</v>
      </c>
      <c r="C95" s="387">
        <v>225.870849609375</v>
      </c>
    </row>
    <row r="96" spans="1:3">
      <c r="A96" s="386">
        <v>44348</v>
      </c>
      <c r="B96" s="387">
        <v>66.290809631347656</v>
      </c>
      <c r="C96" s="387">
        <v>132.14187622070313</v>
      </c>
    </row>
    <row r="97" spans="1:3">
      <c r="A97" s="386">
        <v>44378</v>
      </c>
      <c r="B97" s="387">
        <v>66.888809204101563</v>
      </c>
      <c r="C97" s="387">
        <v>80.128494262695313</v>
      </c>
    </row>
    <row r="98" spans="1:3">
      <c r="A98" s="386">
        <v>44409</v>
      </c>
      <c r="B98" s="387">
        <v>62.596897125244141</v>
      </c>
      <c r="C98" s="387">
        <v>52.008922576904297</v>
      </c>
    </row>
    <row r="99" spans="1:3">
      <c r="A99" s="386">
        <v>44440</v>
      </c>
      <c r="B99" s="387">
        <v>62.617835998535156</v>
      </c>
      <c r="C99" s="387">
        <v>43.276569366455078</v>
      </c>
    </row>
  </sheetData>
  <mergeCells count="1">
    <mergeCell ref="H1:I1"/>
  </mergeCells>
  <hyperlinks>
    <hyperlink ref="H1:I1" location="Index!A1" display="Regresar al Índice" xr:uid="{CBD36A15-BCFD-4DF6-A728-C42599243FCF}"/>
  </hyperlinks>
  <pageMargins left="0.7" right="0.7" top="0.75" bottom="0.75" header="0.3" footer="0.3"/>
  <drawing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67D68-EAB3-4CCC-B523-29B4FD0F7269}">
  <sheetPr codeName="Hoja248"/>
  <dimension ref="A1:I39"/>
  <sheetViews>
    <sheetView workbookViewId="0"/>
  </sheetViews>
  <sheetFormatPr baseColWidth="10" defaultColWidth="9.140625" defaultRowHeight="14.25"/>
  <cols>
    <col min="1" max="1" width="9.42578125" style="384" bestFit="1" customWidth="1"/>
    <col min="2" max="2" width="11.28515625" style="384" bestFit="1" customWidth="1"/>
    <col min="3" max="3" width="9.140625" style="384"/>
    <col min="4" max="4" width="9.42578125" style="384" bestFit="1" customWidth="1"/>
    <col min="5" max="16384" width="9.140625" style="384"/>
  </cols>
  <sheetData>
    <row r="1" spans="1:9">
      <c r="A1" s="20" t="s">
        <v>1708</v>
      </c>
      <c r="H1" s="545" t="s">
        <v>38</v>
      </c>
      <c r="I1" s="545"/>
    </row>
    <row r="6" spans="1:9">
      <c r="A6" s="384" t="s">
        <v>1551</v>
      </c>
      <c r="B6" s="384" t="s">
        <v>562</v>
      </c>
      <c r="C6" s="384" t="s">
        <v>2</v>
      </c>
      <c r="D6" s="384" t="s">
        <v>1550</v>
      </c>
    </row>
    <row r="7" spans="1:9">
      <c r="A7" s="385">
        <v>72</v>
      </c>
      <c r="B7" s="386">
        <v>44440</v>
      </c>
      <c r="C7" s="384" t="s">
        <v>3</v>
      </c>
      <c r="D7" s="387">
        <v>63.7542724609375</v>
      </c>
    </row>
    <row r="8" spans="1:9">
      <c r="A8" s="385">
        <v>72</v>
      </c>
      <c r="B8" s="386">
        <v>44440</v>
      </c>
      <c r="C8" s="384" t="s">
        <v>5</v>
      </c>
      <c r="D8" s="387">
        <v>136.94534301757813</v>
      </c>
    </row>
    <row r="9" spans="1:9">
      <c r="A9" s="385">
        <v>72</v>
      </c>
      <c r="B9" s="386">
        <v>44440</v>
      </c>
      <c r="C9" s="384" t="s">
        <v>4</v>
      </c>
      <c r="D9" s="387">
        <v>40.195930480957031</v>
      </c>
    </row>
    <row r="10" spans="1:9">
      <c r="A10" s="385">
        <v>72</v>
      </c>
      <c r="B10" s="386">
        <v>44440</v>
      </c>
      <c r="C10" s="384" t="s">
        <v>6</v>
      </c>
      <c r="D10" s="387">
        <v>20.147712707519531</v>
      </c>
    </row>
    <row r="11" spans="1:9">
      <c r="A11" s="385">
        <v>72</v>
      </c>
      <c r="B11" s="386">
        <v>44440</v>
      </c>
      <c r="C11" s="384" t="s">
        <v>7</v>
      </c>
      <c r="D11" s="387">
        <v>2.4032680988311768</v>
      </c>
    </row>
    <row r="12" spans="1:9">
      <c r="A12" s="385">
        <v>72</v>
      </c>
      <c r="B12" s="386">
        <v>44440</v>
      </c>
      <c r="C12" s="384" t="s">
        <v>8</v>
      </c>
      <c r="D12" s="387">
        <v>9.0849924087524414</v>
      </c>
    </row>
    <row r="13" spans="1:9">
      <c r="A13" s="385">
        <v>72</v>
      </c>
      <c r="B13" s="386">
        <v>44440</v>
      </c>
      <c r="C13" s="384" t="s">
        <v>9</v>
      </c>
      <c r="D13" s="387">
        <v>34.661338806152344</v>
      </c>
    </row>
    <row r="14" spans="1:9">
      <c r="A14" s="385">
        <v>72</v>
      </c>
      <c r="B14" s="386">
        <v>44440</v>
      </c>
      <c r="C14" s="384" t="s">
        <v>10</v>
      </c>
      <c r="D14" s="387">
        <v>58.871700286865234</v>
      </c>
    </row>
    <row r="15" spans="1:9">
      <c r="A15" s="385">
        <v>72</v>
      </c>
      <c r="B15" s="386">
        <v>44440</v>
      </c>
      <c r="C15" s="384" t="s">
        <v>11</v>
      </c>
      <c r="D15" s="387">
        <v>15.982660293579102</v>
      </c>
    </row>
    <row r="16" spans="1:9">
      <c r="A16" s="385">
        <v>72</v>
      </c>
      <c r="B16" s="386">
        <v>44440</v>
      </c>
      <c r="C16" s="384" t="s">
        <v>12</v>
      </c>
      <c r="D16" s="387">
        <v>25.74006462097168</v>
      </c>
    </row>
    <row r="17" spans="1:4">
      <c r="A17" s="385">
        <v>72</v>
      </c>
      <c r="B17" s="386">
        <v>44440</v>
      </c>
      <c r="C17" s="384" t="s">
        <v>13</v>
      </c>
      <c r="D17" s="387">
        <v>-9.0271749496459961</v>
      </c>
    </row>
    <row r="18" spans="1:4">
      <c r="A18" s="385">
        <v>72</v>
      </c>
      <c r="B18" s="386">
        <v>44440</v>
      </c>
      <c r="C18" s="384" t="s">
        <v>14</v>
      </c>
      <c r="D18" s="387">
        <v>42.695400238037109</v>
      </c>
    </row>
    <row r="19" spans="1:4">
      <c r="A19" s="385">
        <v>72</v>
      </c>
      <c r="B19" s="386">
        <v>44440</v>
      </c>
      <c r="C19" s="384" t="s">
        <v>15</v>
      </c>
      <c r="D19" s="387">
        <v>-27.106611251831055</v>
      </c>
    </row>
    <row r="20" spans="1:4">
      <c r="A20" s="385">
        <v>72</v>
      </c>
      <c r="B20" s="386">
        <v>44440</v>
      </c>
      <c r="C20" s="384" t="s">
        <v>16</v>
      </c>
      <c r="D20" s="387">
        <v>58.692253112792969</v>
      </c>
    </row>
    <row r="21" spans="1:4">
      <c r="A21" s="385">
        <v>72</v>
      </c>
      <c r="B21" s="386">
        <v>44440</v>
      </c>
      <c r="C21" s="384" t="s">
        <v>0</v>
      </c>
      <c r="D21" s="387">
        <v>43.276569366455078</v>
      </c>
    </row>
    <row r="22" spans="1:4">
      <c r="A22" s="385">
        <v>72</v>
      </c>
      <c r="B22" s="386">
        <v>44440</v>
      </c>
      <c r="C22" s="384" t="s">
        <v>17</v>
      </c>
      <c r="D22" s="387">
        <v>21.161258697509766</v>
      </c>
    </row>
    <row r="23" spans="1:4">
      <c r="A23" s="385">
        <v>72</v>
      </c>
      <c r="B23" s="386">
        <v>44440</v>
      </c>
      <c r="C23" s="384" t="s">
        <v>18</v>
      </c>
      <c r="D23" s="387">
        <v>31.702098846435547</v>
      </c>
    </row>
    <row r="24" spans="1:4">
      <c r="A24" s="385">
        <v>72</v>
      </c>
      <c r="B24" s="386">
        <v>44440</v>
      </c>
      <c r="C24" s="384" t="s">
        <v>19</v>
      </c>
      <c r="D24" s="387">
        <v>19.263065338134766</v>
      </c>
    </row>
    <row r="25" spans="1:4">
      <c r="A25" s="385">
        <v>72</v>
      </c>
      <c r="B25" s="386">
        <v>44440</v>
      </c>
      <c r="C25" s="384" t="s">
        <v>20</v>
      </c>
      <c r="D25" s="387">
        <v>31.871416091918945</v>
      </c>
    </row>
    <row r="26" spans="1:4">
      <c r="A26" s="385">
        <v>72</v>
      </c>
      <c r="B26" s="386">
        <v>44440</v>
      </c>
      <c r="C26" s="384" t="s">
        <v>21</v>
      </c>
      <c r="D26" s="387">
        <v>33.85699462890625</v>
      </c>
    </row>
    <row r="27" spans="1:4">
      <c r="A27" s="385">
        <v>72</v>
      </c>
      <c r="B27" s="386">
        <v>44440</v>
      </c>
      <c r="C27" s="384" t="s">
        <v>22</v>
      </c>
      <c r="D27" s="387">
        <v>29.020599365234375</v>
      </c>
    </row>
    <row r="28" spans="1:4">
      <c r="A28" s="385">
        <v>72</v>
      </c>
      <c r="B28" s="386">
        <v>44440</v>
      </c>
      <c r="C28" s="384" t="s">
        <v>23</v>
      </c>
      <c r="D28" s="387">
        <v>12.96577262878418</v>
      </c>
    </row>
    <row r="29" spans="1:4">
      <c r="A29" s="385">
        <v>72</v>
      </c>
      <c r="B29" s="386">
        <v>44440</v>
      </c>
      <c r="C29" s="384" t="s">
        <v>24</v>
      </c>
      <c r="D29" s="387">
        <v>114.15387725830078</v>
      </c>
    </row>
    <row r="30" spans="1:4">
      <c r="A30" s="385">
        <v>72</v>
      </c>
      <c r="B30" s="386">
        <v>44440</v>
      </c>
      <c r="C30" s="384" t="s">
        <v>25</v>
      </c>
      <c r="D30" s="387">
        <v>25.336921691894531</v>
      </c>
    </row>
    <row r="31" spans="1:4">
      <c r="A31" s="385">
        <v>72</v>
      </c>
      <c r="B31" s="386">
        <v>44440</v>
      </c>
      <c r="C31" s="384" t="s">
        <v>26</v>
      </c>
      <c r="D31" s="387">
        <v>38.830699920654297</v>
      </c>
    </row>
    <row r="32" spans="1:4">
      <c r="A32" s="385">
        <v>72</v>
      </c>
      <c r="B32" s="386">
        <v>44440</v>
      </c>
      <c r="C32" s="384" t="s">
        <v>27</v>
      </c>
      <c r="D32" s="387">
        <v>31.547290802001953</v>
      </c>
    </row>
    <row r="33" spans="1:4">
      <c r="A33" s="385">
        <v>72</v>
      </c>
      <c r="B33" s="386">
        <v>44440</v>
      </c>
      <c r="C33" s="384" t="s">
        <v>28</v>
      </c>
      <c r="D33" s="387">
        <v>19.399751663208008</v>
      </c>
    </row>
    <row r="34" spans="1:4">
      <c r="A34" s="385">
        <v>72</v>
      </c>
      <c r="B34" s="386">
        <v>44440</v>
      </c>
      <c r="C34" s="384" t="s">
        <v>29</v>
      </c>
      <c r="D34" s="387">
        <v>2.9036462306976318</v>
      </c>
    </row>
    <row r="35" spans="1:4">
      <c r="A35" s="385">
        <v>72</v>
      </c>
      <c r="B35" s="386">
        <v>44440</v>
      </c>
      <c r="C35" s="384" t="s">
        <v>30</v>
      </c>
      <c r="D35" s="387">
        <v>5.5507326126098633</v>
      </c>
    </row>
    <row r="36" spans="1:4">
      <c r="A36" s="385">
        <v>72</v>
      </c>
      <c r="B36" s="386">
        <v>44440</v>
      </c>
      <c r="C36" s="384" t="s">
        <v>31</v>
      </c>
      <c r="D36" s="387">
        <v>14.278265953063965</v>
      </c>
    </row>
    <row r="37" spans="1:4">
      <c r="A37" s="385">
        <v>72</v>
      </c>
      <c r="B37" s="386">
        <v>44440</v>
      </c>
      <c r="C37" s="384" t="s">
        <v>32</v>
      </c>
      <c r="D37" s="387">
        <v>51.316631317138672</v>
      </c>
    </row>
    <row r="38" spans="1:4">
      <c r="A38" s="385">
        <v>72</v>
      </c>
      <c r="B38" s="386">
        <v>44440</v>
      </c>
      <c r="C38" s="384" t="s">
        <v>33</v>
      </c>
      <c r="D38" s="387">
        <v>21.468036651611328</v>
      </c>
    </row>
    <row r="39" spans="1:4">
      <c r="A39" s="385">
        <v>72</v>
      </c>
      <c r="B39" s="386">
        <v>44440</v>
      </c>
      <c r="C39" s="384" t="s">
        <v>1</v>
      </c>
      <c r="D39" s="387">
        <v>27.670562744140625</v>
      </c>
    </row>
  </sheetData>
  <mergeCells count="1">
    <mergeCell ref="H1:I1"/>
  </mergeCells>
  <hyperlinks>
    <hyperlink ref="H1:I1" location="Index!A1" display="Regresar al Índice" xr:uid="{8A4256EA-17EA-4027-B8F7-D9F96418CAD9}"/>
  </hyperlinks>
  <pageMargins left="0.7" right="0.7" top="0.75" bottom="0.75" header="0.3" footer="0.3"/>
  <drawing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C3EDE-D432-4A99-9BCC-BC7BE0762468}">
  <sheetPr codeName="Hoja249"/>
  <dimension ref="A1:I99"/>
  <sheetViews>
    <sheetView workbookViewId="0"/>
  </sheetViews>
  <sheetFormatPr baseColWidth="10" defaultColWidth="9.140625" defaultRowHeight="14.25"/>
  <cols>
    <col min="1" max="1" width="11.28515625" style="384" bestFit="1" customWidth="1"/>
    <col min="2" max="3" width="9.42578125" style="384" bestFit="1" customWidth="1"/>
    <col min="4" max="16384" width="9.140625" style="384"/>
  </cols>
  <sheetData>
    <row r="1" spans="1:9">
      <c r="A1" s="20" t="s">
        <v>1709</v>
      </c>
      <c r="H1" s="545" t="s">
        <v>38</v>
      </c>
      <c r="I1" s="545"/>
    </row>
    <row r="6" spans="1:9">
      <c r="A6" s="384" t="s">
        <v>562</v>
      </c>
      <c r="B6" s="384" t="s">
        <v>1552</v>
      </c>
      <c r="C6" s="384" t="s">
        <v>1550</v>
      </c>
    </row>
    <row r="7" spans="1:9">
      <c r="A7" s="386">
        <v>41640</v>
      </c>
      <c r="B7" s="387">
        <v>96.914787292480469</v>
      </c>
      <c r="C7" s="387">
        <v>-3.3949601650238037</v>
      </c>
    </row>
    <row r="8" spans="1:9">
      <c r="A8" s="386">
        <v>41671</v>
      </c>
      <c r="B8" s="387">
        <v>97.342681884765625</v>
      </c>
      <c r="C8" s="387">
        <v>-3.2043488025665283</v>
      </c>
    </row>
    <row r="9" spans="1:9">
      <c r="A9" s="386">
        <v>41699</v>
      </c>
      <c r="B9" s="387">
        <v>97.004753112792969</v>
      </c>
      <c r="C9" s="387">
        <v>-4.0646529197692871</v>
      </c>
    </row>
    <row r="10" spans="1:9">
      <c r="A10" s="386">
        <v>41730</v>
      </c>
      <c r="B10" s="387">
        <v>97.947616577148438</v>
      </c>
      <c r="C10" s="387">
        <v>-2.3581326007843018</v>
      </c>
    </row>
    <row r="11" spans="1:9">
      <c r="A11" s="386">
        <v>41760</v>
      </c>
      <c r="B11" s="387">
        <v>96.713531494140625</v>
      </c>
      <c r="C11" s="387">
        <v>-2.9405639171600342</v>
      </c>
    </row>
    <row r="12" spans="1:9">
      <c r="A12" s="386">
        <v>41791</v>
      </c>
      <c r="B12" s="387">
        <v>98.129264831542969</v>
      </c>
      <c r="C12" s="387">
        <v>-2.1753623485565186</v>
      </c>
    </row>
    <row r="13" spans="1:9">
      <c r="A13" s="386">
        <v>41821</v>
      </c>
      <c r="B13" s="387">
        <v>95.434463500976563</v>
      </c>
      <c r="C13" s="387">
        <v>-5.0403132438659668</v>
      </c>
    </row>
    <row r="14" spans="1:9">
      <c r="A14" s="386">
        <v>41852</v>
      </c>
      <c r="B14" s="387">
        <v>94.822616577148438</v>
      </c>
      <c r="C14" s="387">
        <v>-5.222200870513916</v>
      </c>
    </row>
    <row r="15" spans="1:9">
      <c r="A15" s="386">
        <v>41883</v>
      </c>
      <c r="B15" s="387">
        <v>94.119071960449219</v>
      </c>
      <c r="C15" s="387">
        <v>-5.8679003715515137</v>
      </c>
    </row>
    <row r="16" spans="1:9">
      <c r="A16" s="386">
        <v>41913</v>
      </c>
      <c r="B16" s="387">
        <v>94.707855224609375</v>
      </c>
      <c r="C16" s="387">
        <v>-4.3037734031677246</v>
      </c>
    </row>
    <row r="17" spans="1:3">
      <c r="A17" s="386">
        <v>41944</v>
      </c>
      <c r="B17" s="387">
        <v>93.183708190917969</v>
      </c>
      <c r="C17" s="387">
        <v>-5.3058395385742188</v>
      </c>
    </row>
    <row r="18" spans="1:3">
      <c r="A18" s="386">
        <v>41974</v>
      </c>
      <c r="B18" s="387">
        <v>93.609291076660156</v>
      </c>
      <c r="C18" s="387">
        <v>-6.227942943572998</v>
      </c>
    </row>
    <row r="19" spans="1:3">
      <c r="A19" s="386">
        <v>42005</v>
      </c>
      <c r="B19" s="387">
        <v>95.033103942871094</v>
      </c>
      <c r="C19" s="387">
        <v>-1.9415854215621948</v>
      </c>
    </row>
    <row r="20" spans="1:3">
      <c r="A20" s="386">
        <v>42036</v>
      </c>
      <c r="B20" s="387">
        <v>97.088371276855469</v>
      </c>
      <c r="C20" s="387">
        <v>-0.26125293970108032</v>
      </c>
    </row>
    <row r="21" spans="1:3">
      <c r="A21" s="386">
        <v>42064</v>
      </c>
      <c r="B21" s="387">
        <v>97.017440795898438</v>
      </c>
      <c r="C21" s="387">
        <v>1.3079444877803326E-2</v>
      </c>
    </row>
    <row r="22" spans="1:3">
      <c r="A22" s="386">
        <v>42095</v>
      </c>
      <c r="B22" s="387">
        <v>95.506553649902344</v>
      </c>
      <c r="C22" s="387">
        <v>-2.4922127723693848</v>
      </c>
    </row>
    <row r="23" spans="1:3">
      <c r="A23" s="386">
        <v>42125</v>
      </c>
      <c r="B23" s="387">
        <v>97.011672973632813</v>
      </c>
      <c r="C23" s="387">
        <v>0.30827277898788452</v>
      </c>
    </row>
    <row r="24" spans="1:3">
      <c r="A24" s="386">
        <v>42156</v>
      </c>
      <c r="B24" s="387">
        <v>96.782157897949219</v>
      </c>
      <c r="C24" s="387">
        <v>-1.3727881908416748</v>
      </c>
    </row>
    <row r="25" spans="1:3">
      <c r="A25" s="386">
        <v>42186</v>
      </c>
      <c r="B25" s="387">
        <v>95.1651611328125</v>
      </c>
      <c r="C25" s="387">
        <v>-0.28218564391136169</v>
      </c>
    </row>
    <row r="26" spans="1:3">
      <c r="A26" s="386">
        <v>42217</v>
      </c>
      <c r="B26" s="387">
        <v>98.021430969238281</v>
      </c>
      <c r="C26" s="387">
        <v>3.3734719753265381</v>
      </c>
    </row>
    <row r="27" spans="1:3">
      <c r="A27" s="386">
        <v>42248</v>
      </c>
      <c r="B27" s="387">
        <v>94.208457946777344</v>
      </c>
      <c r="C27" s="387">
        <v>9.4971172511577606E-2</v>
      </c>
    </row>
    <row r="28" spans="1:3">
      <c r="A28" s="386">
        <v>42278</v>
      </c>
      <c r="B28" s="387">
        <v>95.1317138671875</v>
      </c>
      <c r="C28" s="387">
        <v>0.44754329323768616</v>
      </c>
    </row>
    <row r="29" spans="1:3">
      <c r="A29" s="386">
        <v>42309</v>
      </c>
      <c r="B29" s="387">
        <v>95.08673095703125</v>
      </c>
      <c r="C29" s="387">
        <v>2.042227029800415</v>
      </c>
    </row>
    <row r="30" spans="1:3">
      <c r="A30" s="386">
        <v>42339</v>
      </c>
      <c r="B30" s="387">
        <v>97.432647705078125</v>
      </c>
      <c r="C30" s="387">
        <v>4.0843772888183594</v>
      </c>
    </row>
    <row r="31" spans="1:3">
      <c r="A31" s="386">
        <v>42370</v>
      </c>
      <c r="B31" s="387">
        <v>96.879615783691406</v>
      </c>
      <c r="C31" s="387">
        <v>1.9430196285247803</v>
      </c>
    </row>
    <row r="32" spans="1:3">
      <c r="A32" s="386">
        <v>42401</v>
      </c>
      <c r="B32" s="387">
        <v>96.876731872558594</v>
      </c>
      <c r="C32" s="387">
        <v>-0.21798636019229889</v>
      </c>
    </row>
    <row r="33" spans="1:3">
      <c r="A33" s="386">
        <v>42430</v>
      </c>
      <c r="B33" s="387">
        <v>97.620063781738281</v>
      </c>
      <c r="C33" s="387">
        <v>0.62114912271499634</v>
      </c>
    </row>
    <row r="34" spans="1:3">
      <c r="A34" s="386">
        <v>42461</v>
      </c>
      <c r="B34" s="387">
        <v>96.959770202636719</v>
      </c>
      <c r="C34" s="387">
        <v>1.5215883255004883</v>
      </c>
    </row>
    <row r="35" spans="1:3">
      <c r="A35" s="386">
        <v>42491</v>
      </c>
      <c r="B35" s="387">
        <v>97.004173278808594</v>
      </c>
      <c r="C35" s="387">
        <v>-7.7307140454649925E-3</v>
      </c>
    </row>
    <row r="36" spans="1:3">
      <c r="A36" s="386">
        <v>42522</v>
      </c>
      <c r="B36" s="387">
        <v>95.831794738769531</v>
      </c>
      <c r="C36" s="387">
        <v>-0.98196113109588623</v>
      </c>
    </row>
    <row r="37" spans="1:3">
      <c r="A37" s="386">
        <v>42552</v>
      </c>
      <c r="B37" s="387">
        <v>95.195724487304688</v>
      </c>
      <c r="C37" s="387">
        <v>3.21161188185215E-2</v>
      </c>
    </row>
    <row r="38" spans="1:3">
      <c r="A38" s="386">
        <v>42583</v>
      </c>
      <c r="B38" s="387">
        <v>97.26483154296875</v>
      </c>
      <c r="C38" s="387">
        <v>-0.77187144756317139</v>
      </c>
    </row>
    <row r="39" spans="1:3">
      <c r="A39" s="386">
        <v>42614</v>
      </c>
      <c r="B39" s="387">
        <v>94.791473388671875</v>
      </c>
      <c r="C39" s="387">
        <v>0.61885678768157959</v>
      </c>
    </row>
    <row r="40" spans="1:3">
      <c r="A40" s="386">
        <v>42644</v>
      </c>
      <c r="B40" s="387">
        <v>98.04449462890625</v>
      </c>
      <c r="C40" s="387">
        <v>3.0618398189544678</v>
      </c>
    </row>
    <row r="41" spans="1:3">
      <c r="A41" s="386">
        <v>42675</v>
      </c>
      <c r="B41" s="387">
        <v>98.402610778808594</v>
      </c>
      <c r="C41" s="387">
        <v>3.4872162342071533</v>
      </c>
    </row>
    <row r="42" spans="1:3">
      <c r="A42" s="386">
        <v>42705</v>
      </c>
      <c r="B42" s="387">
        <v>97.9891357421875</v>
      </c>
      <c r="C42" s="387">
        <v>0.5711514949798584</v>
      </c>
    </row>
    <row r="43" spans="1:3">
      <c r="A43" s="386">
        <v>42736</v>
      </c>
      <c r="B43" s="387">
        <v>97.784996032714844</v>
      </c>
      <c r="C43" s="387">
        <v>0.93454152345657349</v>
      </c>
    </row>
    <row r="44" spans="1:3">
      <c r="A44" s="386">
        <v>42767</v>
      </c>
      <c r="B44" s="387">
        <v>98.023162841796875</v>
      </c>
      <c r="C44" s="387">
        <v>1.1833914518356323</v>
      </c>
    </row>
    <row r="45" spans="1:3">
      <c r="A45" s="386">
        <v>42795</v>
      </c>
      <c r="B45" s="387">
        <v>98.810317993164063</v>
      </c>
      <c r="C45" s="387">
        <v>1.2192721366882324</v>
      </c>
    </row>
    <row r="46" spans="1:3">
      <c r="A46" s="386">
        <v>42826</v>
      </c>
      <c r="B46" s="387">
        <v>99.388145446777344</v>
      </c>
      <c r="C46" s="387">
        <v>2.5045182704925537</v>
      </c>
    </row>
    <row r="47" spans="1:3">
      <c r="A47" s="386">
        <v>42856</v>
      </c>
      <c r="B47" s="387">
        <v>100.84425354003906</v>
      </c>
      <c r="C47" s="387">
        <v>3.9586753845214844</v>
      </c>
    </row>
    <row r="48" spans="1:3">
      <c r="A48" s="386">
        <v>42887</v>
      </c>
      <c r="B48" s="387">
        <v>100.22086334228516</v>
      </c>
      <c r="C48" s="387">
        <v>4.5799713134765625</v>
      </c>
    </row>
    <row r="49" spans="1:3">
      <c r="A49" s="386">
        <v>42917</v>
      </c>
      <c r="B49" s="387">
        <v>96.998985290527344</v>
      </c>
      <c r="C49" s="387">
        <v>1.8942666053771973</v>
      </c>
    </row>
    <row r="50" spans="1:3">
      <c r="A50" s="386">
        <v>42948</v>
      </c>
      <c r="B50" s="387">
        <v>99.905998229980469</v>
      </c>
      <c r="C50" s="387">
        <v>2.7154386043548584</v>
      </c>
    </row>
    <row r="51" spans="1:3">
      <c r="A51" s="386">
        <v>42979</v>
      </c>
      <c r="B51" s="387">
        <v>97.1927490234375</v>
      </c>
      <c r="C51" s="387">
        <v>2.5332190990447998</v>
      </c>
    </row>
    <row r="52" spans="1:3">
      <c r="A52" s="386">
        <v>43009</v>
      </c>
      <c r="B52" s="387">
        <v>101.26003265380859</v>
      </c>
      <c r="C52" s="387">
        <v>3.2796721458435059</v>
      </c>
    </row>
    <row r="53" spans="1:3">
      <c r="A53" s="386">
        <v>43040</v>
      </c>
      <c r="B53" s="387">
        <v>101.73348236083984</v>
      </c>
      <c r="C53" s="387">
        <v>3.3849422931671143</v>
      </c>
    </row>
    <row r="54" spans="1:3">
      <c r="A54" s="386">
        <v>43070</v>
      </c>
      <c r="B54" s="387">
        <v>99.562301635742188</v>
      </c>
      <c r="C54" s="387">
        <v>1.6054493188858032</v>
      </c>
    </row>
    <row r="55" spans="1:3">
      <c r="A55" s="386">
        <v>43101</v>
      </c>
      <c r="B55" s="387">
        <v>98.550819396972656</v>
      </c>
      <c r="C55" s="387">
        <v>0.78317064046859741</v>
      </c>
    </row>
    <row r="56" spans="1:3">
      <c r="A56" s="386">
        <v>43132</v>
      </c>
      <c r="B56" s="387">
        <v>99.870246887207031</v>
      </c>
      <c r="C56" s="387">
        <v>1.8843342065811157</v>
      </c>
    </row>
    <row r="57" spans="1:3">
      <c r="A57" s="386">
        <v>43160</v>
      </c>
      <c r="B57" s="387">
        <v>100.26181030273438</v>
      </c>
      <c r="C57" s="387">
        <v>1.468968391418457</v>
      </c>
    </row>
    <row r="58" spans="1:3">
      <c r="A58" s="386">
        <v>43191</v>
      </c>
      <c r="B58" s="387">
        <v>99.19842529296875</v>
      </c>
      <c r="C58" s="387">
        <v>-0.19088810682296753</v>
      </c>
    </row>
    <row r="59" spans="1:3">
      <c r="A59" s="386">
        <v>43221</v>
      </c>
      <c r="B59" s="387">
        <v>99.30914306640625</v>
      </c>
      <c r="C59" s="387">
        <v>-1.5222587585449219</v>
      </c>
    </row>
    <row r="60" spans="1:3">
      <c r="A60" s="386">
        <v>43252</v>
      </c>
      <c r="B60" s="387">
        <v>98.416450500488281</v>
      </c>
      <c r="C60" s="387">
        <v>-1.8004363775253296</v>
      </c>
    </row>
    <row r="61" spans="1:3">
      <c r="A61" s="386">
        <v>43282</v>
      </c>
      <c r="B61" s="387">
        <v>98.399154663085938</v>
      </c>
      <c r="C61" s="387">
        <v>1.4434887170791626</v>
      </c>
    </row>
    <row r="62" spans="1:3">
      <c r="A62" s="386">
        <v>43313</v>
      </c>
      <c r="B62" s="387">
        <v>98.876060485839844</v>
      </c>
      <c r="C62" s="387">
        <v>-1.0309067964553833</v>
      </c>
    </row>
    <row r="63" spans="1:3">
      <c r="A63" s="386">
        <v>43344</v>
      </c>
      <c r="B63" s="387">
        <v>97.055496215820313</v>
      </c>
      <c r="C63" s="387">
        <v>-0.14121712744235992</v>
      </c>
    </row>
    <row r="64" spans="1:3">
      <c r="A64" s="386">
        <v>43374</v>
      </c>
      <c r="B64" s="387">
        <v>98.118888854980469</v>
      </c>
      <c r="C64" s="387">
        <v>-3.1020569801330566</v>
      </c>
    </row>
    <row r="65" spans="1:3">
      <c r="A65" s="386">
        <v>43405</v>
      </c>
      <c r="B65" s="387">
        <v>99.607284545898438</v>
      </c>
      <c r="C65" s="387">
        <v>-2.0899686813354492</v>
      </c>
    </row>
    <row r="66" spans="1:3">
      <c r="A66" s="386">
        <v>43435</v>
      </c>
      <c r="B66" s="387">
        <v>99.715126037597656</v>
      </c>
      <c r="C66" s="387">
        <v>0.15349625051021576</v>
      </c>
    </row>
    <row r="67" spans="1:3">
      <c r="A67" s="386">
        <v>43466</v>
      </c>
      <c r="B67" s="387">
        <v>99.527702331542969</v>
      </c>
      <c r="C67" s="387">
        <v>0.99124789237976074</v>
      </c>
    </row>
    <row r="68" spans="1:3">
      <c r="A68" s="386">
        <v>43497</v>
      </c>
      <c r="B68" s="387">
        <v>99.891006469726563</v>
      </c>
      <c r="C68" s="387">
        <v>2.0786553621292114E-2</v>
      </c>
    </row>
    <row r="69" spans="1:3">
      <c r="A69" s="386">
        <v>43525</v>
      </c>
      <c r="B69" s="387">
        <v>98.619438171386719</v>
      </c>
      <c r="C69" s="387">
        <v>-1.6380834579467773</v>
      </c>
    </row>
    <row r="70" spans="1:3">
      <c r="A70" s="386">
        <v>43556</v>
      </c>
      <c r="B70" s="387">
        <v>96.958038330078125</v>
      </c>
      <c r="C70" s="387">
        <v>-2.2584905624389648</v>
      </c>
    </row>
    <row r="71" spans="1:3">
      <c r="A71" s="386">
        <v>43586</v>
      </c>
      <c r="B71" s="387">
        <v>96.357719421386719</v>
      </c>
      <c r="C71" s="387">
        <v>-2.9719555377960205</v>
      </c>
    </row>
    <row r="72" spans="1:3">
      <c r="A72" s="386">
        <v>43617</v>
      </c>
      <c r="B72" s="387">
        <v>96.117828369140625</v>
      </c>
      <c r="C72" s="387">
        <v>-2.3356075286865234</v>
      </c>
    </row>
    <row r="73" spans="1:3">
      <c r="A73" s="386">
        <v>43647</v>
      </c>
      <c r="B73" s="387">
        <v>96.784461975097656</v>
      </c>
      <c r="C73" s="387">
        <v>-1.6409620046615601</v>
      </c>
    </row>
    <row r="74" spans="1:3">
      <c r="A74" s="386">
        <v>43678</v>
      </c>
      <c r="B74" s="387">
        <v>95.484062194824219</v>
      </c>
      <c r="C74" s="387">
        <v>-3.4305555820465088</v>
      </c>
    </row>
    <row r="75" spans="1:3">
      <c r="A75" s="386">
        <v>43709</v>
      </c>
      <c r="B75" s="387">
        <v>96.313896179199219</v>
      </c>
      <c r="C75" s="387">
        <v>-0.76409894227981567</v>
      </c>
    </row>
    <row r="76" spans="1:3">
      <c r="A76" s="386">
        <v>43739</v>
      </c>
      <c r="B76" s="387">
        <v>96.839820861816406</v>
      </c>
      <c r="C76" s="387">
        <v>-1.303589940071106</v>
      </c>
    </row>
    <row r="77" spans="1:3">
      <c r="A77" s="386">
        <v>43770</v>
      </c>
      <c r="B77" s="387">
        <v>98.045074462890625</v>
      </c>
      <c r="C77" s="387">
        <v>-1.5683692693710327</v>
      </c>
    </row>
    <row r="78" spans="1:3">
      <c r="A78" s="386">
        <v>43800</v>
      </c>
      <c r="B78" s="387">
        <v>95.594207763671875</v>
      </c>
      <c r="C78" s="387">
        <v>-4.1326913833618164</v>
      </c>
    </row>
    <row r="79" spans="1:3">
      <c r="A79" s="386">
        <v>43831</v>
      </c>
      <c r="B79" s="387">
        <v>94.320907592773438</v>
      </c>
      <c r="C79" s="387">
        <v>-5.2315030097961426</v>
      </c>
    </row>
    <row r="80" spans="1:3">
      <c r="A80" s="386">
        <v>43862</v>
      </c>
      <c r="B80" s="387">
        <v>94.108688354492188</v>
      </c>
      <c r="C80" s="387">
        <v>-5.7886271476745605</v>
      </c>
    </row>
    <row r="81" spans="1:3">
      <c r="A81" s="386">
        <v>43891</v>
      </c>
      <c r="B81" s="387">
        <v>93.874565124511719</v>
      </c>
      <c r="C81" s="387">
        <v>-4.8112959861755371</v>
      </c>
    </row>
    <row r="82" spans="1:3">
      <c r="A82" s="386">
        <v>43922</v>
      </c>
      <c r="B82" s="387">
        <v>88.138381958007813</v>
      </c>
      <c r="C82" s="387">
        <v>-9.0963640213012695</v>
      </c>
    </row>
    <row r="83" spans="1:3">
      <c r="A83" s="386">
        <v>43952</v>
      </c>
      <c r="B83" s="387">
        <v>86.376060485839844</v>
      </c>
      <c r="C83" s="387">
        <v>-10.35896110534668</v>
      </c>
    </row>
    <row r="84" spans="1:3">
      <c r="A84" s="386">
        <v>43983</v>
      </c>
      <c r="B84" s="387">
        <v>81.845130920410156</v>
      </c>
      <c r="C84" s="387">
        <v>-14.849167823791504</v>
      </c>
    </row>
    <row r="85" spans="1:3">
      <c r="A85" s="386">
        <v>44013</v>
      </c>
      <c r="B85" s="387">
        <v>80.921295166015625</v>
      </c>
      <c r="C85" s="387">
        <v>-16.390199661254883</v>
      </c>
    </row>
    <row r="86" spans="1:3">
      <c r="A86" s="386">
        <v>44044</v>
      </c>
      <c r="B86" s="387">
        <v>81.219436645507813</v>
      </c>
      <c r="C86" s="387">
        <v>-14.939273834228516</v>
      </c>
    </row>
    <row r="87" spans="1:3">
      <c r="A87" s="386">
        <v>44075</v>
      </c>
      <c r="B87" s="387">
        <v>85.185226440429688</v>
      </c>
      <c r="C87" s="387">
        <v>-11.554583549499512</v>
      </c>
    </row>
    <row r="88" spans="1:3">
      <c r="A88" s="386">
        <v>44105</v>
      </c>
      <c r="B88" s="387">
        <v>83.161674499511719</v>
      </c>
      <c r="C88" s="387">
        <v>-14.124505996704102</v>
      </c>
    </row>
    <row r="89" spans="1:3">
      <c r="A89" s="386">
        <v>44136</v>
      </c>
      <c r="B89" s="387">
        <v>86.431999206542969</v>
      </c>
      <c r="C89" s="387">
        <v>-11.844629287719727</v>
      </c>
    </row>
    <row r="90" spans="1:3">
      <c r="A90" s="386">
        <v>44166</v>
      </c>
      <c r="B90" s="387">
        <v>85.838020324707031</v>
      </c>
      <c r="C90" s="387">
        <v>-10.205835342407227</v>
      </c>
    </row>
    <row r="91" spans="1:3">
      <c r="A91" s="386">
        <v>44197</v>
      </c>
      <c r="B91" s="387">
        <v>85.632148742675781</v>
      </c>
      <c r="C91" s="387">
        <v>-9.2119121551513672</v>
      </c>
    </row>
    <row r="92" spans="1:3">
      <c r="A92" s="386">
        <v>44228</v>
      </c>
      <c r="B92" s="387">
        <v>85.167350769042969</v>
      </c>
      <c r="C92" s="387">
        <v>-9.5010757446289063</v>
      </c>
    </row>
    <row r="93" spans="1:3">
      <c r="A93" s="386">
        <v>44256</v>
      </c>
      <c r="B93" s="387">
        <v>87.206474304199219</v>
      </c>
      <c r="C93" s="387">
        <v>-7.1031923294067383</v>
      </c>
    </row>
    <row r="94" spans="1:3">
      <c r="A94" s="386">
        <v>44287</v>
      </c>
      <c r="B94" s="387">
        <v>88.103775024414063</v>
      </c>
      <c r="C94" s="387">
        <v>-3.9264317601919174E-2</v>
      </c>
    </row>
    <row r="95" spans="1:3">
      <c r="A95" s="386">
        <v>44317</v>
      </c>
      <c r="B95" s="387">
        <v>88.546905517578125</v>
      </c>
      <c r="C95" s="387">
        <v>2.5132484436035156</v>
      </c>
    </row>
    <row r="96" spans="1:3">
      <c r="A96" s="386">
        <v>44348</v>
      </c>
      <c r="B96" s="387">
        <v>88.870933532714844</v>
      </c>
      <c r="C96" s="387">
        <v>8.5842647552490234</v>
      </c>
    </row>
    <row r="97" spans="1:3">
      <c r="A97" s="386">
        <v>44378</v>
      </c>
      <c r="B97" s="387">
        <v>88.514945983886719</v>
      </c>
      <c r="C97" s="387">
        <v>9.3839960098266602</v>
      </c>
    </row>
    <row r="98" spans="1:3">
      <c r="A98" s="386">
        <v>44409</v>
      </c>
      <c r="B98" s="387">
        <v>89.6279296875</v>
      </c>
      <c r="C98" s="387">
        <v>10.352808952331543</v>
      </c>
    </row>
    <row r="99" spans="1:3">
      <c r="A99" s="386">
        <v>44440</v>
      </c>
      <c r="B99" s="387">
        <v>89.092201232910156</v>
      </c>
      <c r="C99" s="387">
        <v>4.5864462852478027</v>
      </c>
    </row>
  </sheetData>
  <mergeCells count="1">
    <mergeCell ref="H1:I1"/>
  </mergeCells>
  <hyperlinks>
    <hyperlink ref="H1:I1" location="Index!A1" display="Regresar al Índice" xr:uid="{2DA8D27F-4D62-4BD7-B028-506572E162F4}"/>
  </hyperlinks>
  <pageMargins left="0.7" right="0.7" top="0.75" bottom="0.75" header="0.3" footer="0.3"/>
  <drawing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EA042-1E9A-44A5-96AD-A795C5357309}">
  <sheetPr codeName="Hoja250"/>
  <dimension ref="A1:I39"/>
  <sheetViews>
    <sheetView workbookViewId="0"/>
  </sheetViews>
  <sheetFormatPr baseColWidth="10" defaultColWidth="9.140625" defaultRowHeight="14.25"/>
  <cols>
    <col min="1" max="1" width="9.42578125" style="384" bestFit="1" customWidth="1"/>
    <col min="2" max="2" width="11.28515625" style="384" bestFit="1" customWidth="1"/>
    <col min="3" max="3" width="9.140625" style="384"/>
    <col min="4" max="4" width="9.42578125" style="384" bestFit="1" customWidth="1"/>
    <col min="5" max="16384" width="9.140625" style="384"/>
  </cols>
  <sheetData>
    <row r="1" spans="1:9">
      <c r="A1" s="20" t="s">
        <v>1710</v>
      </c>
      <c r="H1" s="545" t="s">
        <v>38</v>
      </c>
      <c r="I1" s="545"/>
    </row>
    <row r="6" spans="1:9">
      <c r="A6" s="384" t="s">
        <v>1551</v>
      </c>
      <c r="B6" s="384" t="s">
        <v>562</v>
      </c>
      <c r="C6" s="384" t="s">
        <v>2</v>
      </c>
      <c r="D6" s="384" t="s">
        <v>1550</v>
      </c>
    </row>
    <row r="7" spans="1:9">
      <c r="A7" s="385">
        <v>72</v>
      </c>
      <c r="B7" s="386">
        <v>44440</v>
      </c>
      <c r="C7" s="384" t="s">
        <v>3</v>
      </c>
      <c r="D7" s="387">
        <v>-19.854373931884766</v>
      </c>
    </row>
    <row r="8" spans="1:9">
      <c r="A8" s="385">
        <v>72</v>
      </c>
      <c r="B8" s="386">
        <v>44440</v>
      </c>
      <c r="C8" s="384" t="s">
        <v>5</v>
      </c>
      <c r="D8" s="387">
        <v>11.901838302612305</v>
      </c>
    </row>
    <row r="9" spans="1:9">
      <c r="A9" s="385">
        <v>72</v>
      </c>
      <c r="B9" s="386">
        <v>44440</v>
      </c>
      <c r="C9" s="384" t="s">
        <v>4</v>
      </c>
      <c r="D9" s="387">
        <v>5.6995668411254883</v>
      </c>
    </row>
    <row r="10" spans="1:9">
      <c r="A10" s="385">
        <v>72</v>
      </c>
      <c r="B10" s="386">
        <v>44440</v>
      </c>
      <c r="C10" s="384" t="s">
        <v>6</v>
      </c>
      <c r="D10" s="387">
        <v>7.8735451698303223</v>
      </c>
    </row>
    <row r="11" spans="1:9">
      <c r="A11" s="385">
        <v>72</v>
      </c>
      <c r="B11" s="386">
        <v>44440</v>
      </c>
      <c r="C11" s="384" t="s">
        <v>7</v>
      </c>
      <c r="D11" s="387">
        <v>-3.8361423015594482</v>
      </c>
    </row>
    <row r="12" spans="1:9">
      <c r="A12" s="385">
        <v>72</v>
      </c>
      <c r="B12" s="386">
        <v>44440</v>
      </c>
      <c r="C12" s="384" t="s">
        <v>8</v>
      </c>
      <c r="D12" s="387">
        <v>-1.0943717956542969</v>
      </c>
    </row>
    <row r="13" spans="1:9">
      <c r="A13" s="385">
        <v>72</v>
      </c>
      <c r="B13" s="386">
        <v>44440</v>
      </c>
      <c r="C13" s="384" t="s">
        <v>9</v>
      </c>
      <c r="D13" s="387">
        <v>-5.9968147277832031</v>
      </c>
    </row>
    <row r="14" spans="1:9">
      <c r="A14" s="385">
        <v>72</v>
      </c>
      <c r="B14" s="386">
        <v>44440</v>
      </c>
      <c r="C14" s="384" t="s">
        <v>10</v>
      </c>
      <c r="D14" s="387">
        <v>-2.5642435550689697</v>
      </c>
    </row>
    <row r="15" spans="1:9">
      <c r="A15" s="385">
        <v>72</v>
      </c>
      <c r="B15" s="386">
        <v>44440</v>
      </c>
      <c r="C15" s="384" t="s">
        <v>11</v>
      </c>
      <c r="D15" s="387">
        <v>4.396721363067627</v>
      </c>
    </row>
    <row r="16" spans="1:9">
      <c r="A16" s="385">
        <v>72</v>
      </c>
      <c r="B16" s="386">
        <v>44440</v>
      </c>
      <c r="C16" s="384" t="s">
        <v>12</v>
      </c>
      <c r="D16" s="387">
        <v>-3.9742741584777832</v>
      </c>
    </row>
    <row r="17" spans="1:4">
      <c r="A17" s="385">
        <v>72</v>
      </c>
      <c r="B17" s="386">
        <v>44440</v>
      </c>
      <c r="C17" s="384" t="s">
        <v>13</v>
      </c>
      <c r="D17" s="387">
        <v>-6.4909005165100098</v>
      </c>
    </row>
    <row r="18" spans="1:4">
      <c r="A18" s="385">
        <v>72</v>
      </c>
      <c r="B18" s="386">
        <v>44440</v>
      </c>
      <c r="C18" s="384" t="s">
        <v>14</v>
      </c>
      <c r="D18" s="387">
        <v>-0.91690206527709961</v>
      </c>
    </row>
    <row r="19" spans="1:4">
      <c r="A19" s="385">
        <v>72</v>
      </c>
      <c r="B19" s="386">
        <v>44440</v>
      </c>
      <c r="C19" s="384" t="s">
        <v>15</v>
      </c>
      <c r="D19" s="387">
        <v>-4.2316160202026367</v>
      </c>
    </row>
    <row r="20" spans="1:4">
      <c r="A20" s="385">
        <v>72</v>
      </c>
      <c r="B20" s="386">
        <v>44440</v>
      </c>
      <c r="C20" s="384" t="s">
        <v>16</v>
      </c>
      <c r="D20" s="387">
        <v>-4.1678581237792969</v>
      </c>
    </row>
    <row r="21" spans="1:4">
      <c r="A21" s="385">
        <v>72</v>
      </c>
      <c r="B21" s="386">
        <v>44440</v>
      </c>
      <c r="C21" s="384" t="s">
        <v>0</v>
      </c>
      <c r="D21" s="387">
        <v>4.5864462852478027</v>
      </c>
    </row>
    <row r="22" spans="1:4">
      <c r="A22" s="385">
        <v>72</v>
      </c>
      <c r="B22" s="386">
        <v>44440</v>
      </c>
      <c r="C22" s="384" t="s">
        <v>17</v>
      </c>
      <c r="D22" s="387">
        <v>-1.221558690071106</v>
      </c>
    </row>
    <row r="23" spans="1:4">
      <c r="A23" s="385">
        <v>72</v>
      </c>
      <c r="B23" s="386">
        <v>44440</v>
      </c>
      <c r="C23" s="384" t="s">
        <v>18</v>
      </c>
      <c r="D23" s="387">
        <v>4.1318120956420898</v>
      </c>
    </row>
    <row r="24" spans="1:4">
      <c r="A24" s="385">
        <v>72</v>
      </c>
      <c r="B24" s="386">
        <v>44440</v>
      </c>
      <c r="C24" s="384" t="s">
        <v>19</v>
      </c>
      <c r="D24" s="387">
        <v>-5.0113916397094727</v>
      </c>
    </row>
    <row r="25" spans="1:4">
      <c r="A25" s="385">
        <v>72</v>
      </c>
      <c r="B25" s="386">
        <v>44440</v>
      </c>
      <c r="C25" s="384" t="s">
        <v>20</v>
      </c>
      <c r="D25" s="387">
        <v>1.8503925800323486</v>
      </c>
    </row>
    <row r="26" spans="1:4">
      <c r="A26" s="385">
        <v>72</v>
      </c>
      <c r="B26" s="386">
        <v>44440</v>
      </c>
      <c r="C26" s="384" t="s">
        <v>21</v>
      </c>
      <c r="D26" s="387">
        <v>-0.78672242164611816</v>
      </c>
    </row>
    <row r="27" spans="1:4">
      <c r="A27" s="385">
        <v>72</v>
      </c>
      <c r="B27" s="386">
        <v>44440</v>
      </c>
      <c r="C27" s="384" t="s">
        <v>22</v>
      </c>
      <c r="D27" s="387">
        <v>10.03806209564209</v>
      </c>
    </row>
    <row r="28" spans="1:4">
      <c r="A28" s="385">
        <v>72</v>
      </c>
      <c r="B28" s="386">
        <v>44440</v>
      </c>
      <c r="C28" s="384" t="s">
        <v>23</v>
      </c>
      <c r="D28" s="387">
        <v>3.0507407188415527</v>
      </c>
    </row>
    <row r="29" spans="1:4">
      <c r="A29" s="385">
        <v>72</v>
      </c>
      <c r="B29" s="386">
        <v>44440</v>
      </c>
      <c r="C29" s="384" t="s">
        <v>24</v>
      </c>
      <c r="D29" s="387">
        <v>19.214279174804688</v>
      </c>
    </row>
    <row r="30" spans="1:4">
      <c r="A30" s="385">
        <v>72</v>
      </c>
      <c r="B30" s="386">
        <v>44440</v>
      </c>
      <c r="C30" s="384" t="s">
        <v>25</v>
      </c>
      <c r="D30" s="387">
        <v>-0.97919201850891113</v>
      </c>
    </row>
    <row r="31" spans="1:4">
      <c r="A31" s="385">
        <v>72</v>
      </c>
      <c r="B31" s="386">
        <v>44440</v>
      </c>
      <c r="C31" s="384" t="s">
        <v>26</v>
      </c>
      <c r="D31" s="387">
        <v>9.6968050003051758</v>
      </c>
    </row>
    <row r="32" spans="1:4">
      <c r="A32" s="385">
        <v>72</v>
      </c>
      <c r="B32" s="386">
        <v>44440</v>
      </c>
      <c r="C32" s="384" t="s">
        <v>27</v>
      </c>
      <c r="D32" s="387">
        <v>2.777940034866333</v>
      </c>
    </row>
    <row r="33" spans="1:4">
      <c r="A33" s="385">
        <v>72</v>
      </c>
      <c r="B33" s="386">
        <v>44440</v>
      </c>
      <c r="C33" s="384" t="s">
        <v>28</v>
      </c>
      <c r="D33" s="387">
        <v>-2.2890844345092773</v>
      </c>
    </row>
    <row r="34" spans="1:4">
      <c r="A34" s="385">
        <v>72</v>
      </c>
      <c r="B34" s="386">
        <v>44440</v>
      </c>
      <c r="C34" s="384" t="s">
        <v>29</v>
      </c>
      <c r="D34" s="387">
        <v>-12.439968109130859</v>
      </c>
    </row>
    <row r="35" spans="1:4">
      <c r="A35" s="385">
        <v>72</v>
      </c>
      <c r="B35" s="386">
        <v>44440</v>
      </c>
      <c r="C35" s="384" t="s">
        <v>30</v>
      </c>
      <c r="D35" s="387">
        <v>0.3720054030418396</v>
      </c>
    </row>
    <row r="36" spans="1:4">
      <c r="A36" s="385">
        <v>72</v>
      </c>
      <c r="B36" s="386">
        <v>44440</v>
      </c>
      <c r="C36" s="384" t="s">
        <v>31</v>
      </c>
      <c r="D36" s="387">
        <v>20.942476272583008</v>
      </c>
    </row>
    <row r="37" spans="1:4">
      <c r="A37" s="385">
        <v>72</v>
      </c>
      <c r="B37" s="386">
        <v>44440</v>
      </c>
      <c r="C37" s="384" t="s">
        <v>32</v>
      </c>
      <c r="D37" s="387">
        <v>0.91322129964828491</v>
      </c>
    </row>
    <row r="38" spans="1:4">
      <c r="A38" s="385">
        <v>72</v>
      </c>
      <c r="B38" s="386">
        <v>44440</v>
      </c>
      <c r="C38" s="384" t="s">
        <v>33</v>
      </c>
      <c r="D38" s="387">
        <v>-3.4724845886230469</v>
      </c>
    </row>
    <row r="39" spans="1:4">
      <c r="A39" s="385">
        <v>72</v>
      </c>
      <c r="B39" s="386">
        <v>44440</v>
      </c>
      <c r="C39" s="384" t="s">
        <v>1</v>
      </c>
      <c r="D39" s="387">
        <v>-2.3591997623443604</v>
      </c>
    </row>
  </sheetData>
  <mergeCells count="1">
    <mergeCell ref="H1:I1"/>
  </mergeCells>
  <hyperlinks>
    <hyperlink ref="H1:I1" location="Index!A1" display="Regresar al Índice" xr:uid="{CA3664C1-614E-4780-A38D-725EAC4AFE3E}"/>
  </hyperlinks>
  <pageMargins left="0.7" right="0.7" top="0.75" bottom="0.75" header="0.3" footer="0.3"/>
  <drawing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524BC-3240-4064-A6E7-C781B2E892D1}">
  <sheetPr codeName="Hoja251"/>
  <dimension ref="A1:I73"/>
  <sheetViews>
    <sheetView workbookViewId="0"/>
  </sheetViews>
  <sheetFormatPr baseColWidth="10" defaultRowHeight="14.25"/>
  <cols>
    <col min="1" max="16384" width="11.42578125" style="16"/>
  </cols>
  <sheetData>
    <row r="1" spans="1:9">
      <c r="A1" s="20" t="s">
        <v>1711</v>
      </c>
      <c r="H1" s="545" t="s">
        <v>38</v>
      </c>
      <c r="I1" s="545"/>
    </row>
    <row r="2" spans="1:9">
      <c r="A2" s="382" t="s">
        <v>550</v>
      </c>
    </row>
    <row r="4" spans="1:9">
      <c r="C4" s="383"/>
    </row>
    <row r="5" spans="1:9" ht="15">
      <c r="D5" s="83" t="s">
        <v>551</v>
      </c>
      <c r="E5" s="83" t="s">
        <v>552</v>
      </c>
      <c r="F5" s="83" t="s">
        <v>553</v>
      </c>
      <c r="G5" s="83" t="s">
        <v>554</v>
      </c>
      <c r="H5" s="83" t="s">
        <v>555</v>
      </c>
      <c r="I5" s="83" t="s">
        <v>556</v>
      </c>
    </row>
    <row r="6" spans="1:9">
      <c r="A6" s="601">
        <v>2016</v>
      </c>
      <c r="B6" s="84" t="s">
        <v>39</v>
      </c>
      <c r="C6" s="84" t="s">
        <v>0</v>
      </c>
      <c r="D6" s="85">
        <v>2</v>
      </c>
      <c r="E6" s="85">
        <v>0</v>
      </c>
      <c r="F6" s="85">
        <v>7</v>
      </c>
      <c r="G6" s="85">
        <v>9</v>
      </c>
      <c r="H6" s="86">
        <v>4.4400000000000004</v>
      </c>
      <c r="I6" s="85">
        <v>142</v>
      </c>
    </row>
    <row r="7" spans="1:9">
      <c r="A7" s="601"/>
      <c r="B7" s="87" t="s">
        <v>40</v>
      </c>
      <c r="C7" s="87" t="s">
        <v>0</v>
      </c>
      <c r="D7" s="88">
        <v>5</v>
      </c>
      <c r="E7" s="88">
        <v>0</v>
      </c>
      <c r="F7" s="88">
        <v>6</v>
      </c>
      <c r="G7" s="88">
        <v>11</v>
      </c>
      <c r="H7" s="89">
        <v>3.78</v>
      </c>
      <c r="I7" s="88">
        <v>121</v>
      </c>
    </row>
    <row r="8" spans="1:9">
      <c r="A8" s="601"/>
      <c r="B8" s="84" t="s">
        <v>41</v>
      </c>
      <c r="C8" s="84" t="s">
        <v>0</v>
      </c>
      <c r="D8" s="85">
        <v>4</v>
      </c>
      <c r="E8" s="85">
        <v>0</v>
      </c>
      <c r="F8" s="85">
        <v>30</v>
      </c>
      <c r="G8" s="85">
        <v>34</v>
      </c>
      <c r="H8" s="86">
        <v>19.78</v>
      </c>
      <c r="I8" s="85">
        <v>633</v>
      </c>
    </row>
    <row r="9" spans="1:9">
      <c r="A9" s="601"/>
      <c r="B9" s="87" t="s">
        <v>42</v>
      </c>
      <c r="C9" s="87" t="s">
        <v>0</v>
      </c>
      <c r="D9" s="88">
        <v>2</v>
      </c>
      <c r="E9" s="88">
        <v>1</v>
      </c>
      <c r="F9" s="88">
        <v>30</v>
      </c>
      <c r="G9" s="88">
        <v>33</v>
      </c>
      <c r="H9" s="89">
        <v>13.53</v>
      </c>
      <c r="I9" s="88">
        <v>433</v>
      </c>
    </row>
    <row r="10" spans="1:9">
      <c r="A10" s="601"/>
      <c r="B10" s="84" t="s">
        <v>43</v>
      </c>
      <c r="C10" s="84" t="s">
        <v>0</v>
      </c>
      <c r="D10" s="85">
        <v>2</v>
      </c>
      <c r="E10" s="85">
        <v>4</v>
      </c>
      <c r="F10" s="85">
        <v>56</v>
      </c>
      <c r="G10" s="85">
        <v>62</v>
      </c>
      <c r="H10" s="86">
        <v>13.63</v>
      </c>
      <c r="I10" s="85">
        <v>436</v>
      </c>
    </row>
    <row r="11" spans="1:9">
      <c r="A11" s="601"/>
      <c r="B11" s="87" t="s">
        <v>44</v>
      </c>
      <c r="C11" s="87" t="s">
        <v>0</v>
      </c>
      <c r="D11" s="88">
        <v>3</v>
      </c>
      <c r="E11" s="88">
        <v>6</v>
      </c>
      <c r="F11" s="88">
        <v>128</v>
      </c>
      <c r="G11" s="88">
        <v>137</v>
      </c>
      <c r="H11" s="89">
        <v>33.53</v>
      </c>
      <c r="I11" s="89">
        <v>1073</v>
      </c>
    </row>
    <row r="12" spans="1:9">
      <c r="A12" s="601"/>
      <c r="B12" s="84" t="s">
        <v>45</v>
      </c>
      <c r="C12" s="84" t="s">
        <v>0</v>
      </c>
      <c r="D12" s="85">
        <v>2</v>
      </c>
      <c r="E12" s="85">
        <v>2</v>
      </c>
      <c r="F12" s="85">
        <v>64</v>
      </c>
      <c r="G12" s="85">
        <v>68</v>
      </c>
      <c r="H12" s="86">
        <v>27.94</v>
      </c>
      <c r="I12" s="85">
        <v>894</v>
      </c>
    </row>
    <row r="13" spans="1:9">
      <c r="A13" s="601"/>
      <c r="B13" s="87" t="s">
        <v>46</v>
      </c>
      <c r="C13" s="87" t="s">
        <v>0</v>
      </c>
      <c r="D13" s="88">
        <v>1</v>
      </c>
      <c r="E13" s="88">
        <v>8</v>
      </c>
      <c r="F13" s="88">
        <v>43</v>
      </c>
      <c r="G13" s="88">
        <v>52</v>
      </c>
      <c r="H13" s="89">
        <v>27.91</v>
      </c>
      <c r="I13" s="88">
        <v>893</v>
      </c>
    </row>
    <row r="14" spans="1:9">
      <c r="A14" s="601"/>
      <c r="B14" s="84" t="s">
        <v>47</v>
      </c>
      <c r="C14" s="84" t="s">
        <v>0</v>
      </c>
      <c r="D14" s="85">
        <v>1</v>
      </c>
      <c r="E14" s="85">
        <v>9</v>
      </c>
      <c r="F14" s="85">
        <v>28</v>
      </c>
      <c r="G14" s="85">
        <v>38</v>
      </c>
      <c r="H14" s="86">
        <v>27.34</v>
      </c>
      <c r="I14" s="85">
        <v>875</v>
      </c>
    </row>
    <row r="15" spans="1:9">
      <c r="A15" s="601"/>
      <c r="B15" s="87" t="s">
        <v>48</v>
      </c>
      <c r="C15" s="87" t="s">
        <v>0</v>
      </c>
      <c r="D15" s="88">
        <v>20</v>
      </c>
      <c r="E15" s="88">
        <v>5</v>
      </c>
      <c r="F15" s="88">
        <v>28</v>
      </c>
      <c r="G15" s="88">
        <v>53</v>
      </c>
      <c r="H15" s="89">
        <v>22.88</v>
      </c>
      <c r="I15" s="88">
        <v>732</v>
      </c>
    </row>
    <row r="16" spans="1:9">
      <c r="A16" s="601"/>
      <c r="B16" s="84" t="s">
        <v>49</v>
      </c>
      <c r="C16" s="84" t="s">
        <v>0</v>
      </c>
      <c r="D16" s="85">
        <v>8</v>
      </c>
      <c r="E16" s="85">
        <v>6</v>
      </c>
      <c r="F16" s="85">
        <v>51</v>
      </c>
      <c r="G16" s="85">
        <v>65</v>
      </c>
      <c r="H16" s="86">
        <v>29</v>
      </c>
      <c r="I16" s="85">
        <v>928</v>
      </c>
    </row>
    <row r="17" spans="1:9">
      <c r="A17" s="601"/>
      <c r="B17" s="87" t="s">
        <v>50</v>
      </c>
      <c r="C17" s="87" t="s">
        <v>0</v>
      </c>
      <c r="D17" s="88">
        <v>1</v>
      </c>
      <c r="E17" s="88">
        <v>10</v>
      </c>
      <c r="F17" s="88">
        <v>51</v>
      </c>
      <c r="G17" s="88">
        <v>62</v>
      </c>
      <c r="H17" s="89">
        <v>34.53</v>
      </c>
      <c r="I17" s="89">
        <v>1105</v>
      </c>
    </row>
    <row r="18" spans="1:9">
      <c r="A18" s="601">
        <v>2017</v>
      </c>
      <c r="B18" s="84" t="s">
        <v>39</v>
      </c>
      <c r="C18" s="84" t="s">
        <v>0</v>
      </c>
      <c r="D18" s="85">
        <v>15</v>
      </c>
      <c r="E18" s="85">
        <v>6</v>
      </c>
      <c r="F18" s="85">
        <v>21</v>
      </c>
      <c r="G18" s="85">
        <v>42</v>
      </c>
      <c r="H18" s="86">
        <v>18.66</v>
      </c>
      <c r="I18" s="85">
        <v>597</v>
      </c>
    </row>
    <row r="19" spans="1:9">
      <c r="A19" s="601"/>
      <c r="B19" s="87" t="s">
        <v>40</v>
      </c>
      <c r="C19" s="87" t="s">
        <v>0</v>
      </c>
      <c r="D19" s="88">
        <v>3</v>
      </c>
      <c r="E19" s="88">
        <v>4</v>
      </c>
      <c r="F19" s="88">
        <v>29</v>
      </c>
      <c r="G19" s="88">
        <v>36</v>
      </c>
      <c r="H19" s="89">
        <v>23.44</v>
      </c>
      <c r="I19" s="88">
        <v>750</v>
      </c>
    </row>
    <row r="20" spans="1:9">
      <c r="A20" s="601"/>
      <c r="B20" s="84" t="s">
        <v>41</v>
      </c>
      <c r="C20" s="84" t="s">
        <v>0</v>
      </c>
      <c r="D20" s="85">
        <v>1</v>
      </c>
      <c r="E20" s="85">
        <v>7</v>
      </c>
      <c r="F20" s="85">
        <v>61</v>
      </c>
      <c r="G20" s="85">
        <v>69</v>
      </c>
      <c r="H20" s="86">
        <v>35.630000000000003</v>
      </c>
      <c r="I20" s="86">
        <v>1140</v>
      </c>
    </row>
    <row r="21" spans="1:9">
      <c r="A21" s="601"/>
      <c r="B21" s="87" t="s">
        <v>42</v>
      </c>
      <c r="C21" s="87" t="s">
        <v>0</v>
      </c>
      <c r="D21" s="88">
        <v>1</v>
      </c>
      <c r="E21" s="88">
        <v>1</v>
      </c>
      <c r="F21" s="88">
        <v>57</v>
      </c>
      <c r="G21" s="88">
        <v>59</v>
      </c>
      <c r="H21" s="89">
        <v>28.63</v>
      </c>
      <c r="I21" s="88">
        <v>916</v>
      </c>
    </row>
    <row r="22" spans="1:9">
      <c r="A22" s="601"/>
      <c r="B22" s="84" t="s">
        <v>43</v>
      </c>
      <c r="C22" s="84" t="s">
        <v>0</v>
      </c>
      <c r="D22" s="85">
        <v>0</v>
      </c>
      <c r="E22" s="85">
        <v>4</v>
      </c>
      <c r="F22" s="85">
        <v>107</v>
      </c>
      <c r="G22" s="85">
        <v>111</v>
      </c>
      <c r="H22" s="86">
        <v>26.41</v>
      </c>
      <c r="I22" s="85">
        <v>845</v>
      </c>
    </row>
    <row r="23" spans="1:9">
      <c r="A23" s="601"/>
      <c r="B23" s="87" t="s">
        <v>44</v>
      </c>
      <c r="C23" s="87" t="s">
        <v>0</v>
      </c>
      <c r="D23" s="88">
        <v>0</v>
      </c>
      <c r="E23" s="88">
        <v>6</v>
      </c>
      <c r="F23" s="88">
        <v>41</v>
      </c>
      <c r="G23" s="88">
        <v>47</v>
      </c>
      <c r="H23" s="89">
        <v>24.72</v>
      </c>
      <c r="I23" s="88">
        <v>791</v>
      </c>
    </row>
    <row r="24" spans="1:9">
      <c r="A24" s="601"/>
      <c r="B24" s="84" t="s">
        <v>45</v>
      </c>
      <c r="C24" s="84" t="s">
        <v>0</v>
      </c>
      <c r="D24" s="85">
        <v>1</v>
      </c>
      <c r="E24" s="85">
        <v>3</v>
      </c>
      <c r="F24" s="85">
        <v>45</v>
      </c>
      <c r="G24" s="85">
        <v>49</v>
      </c>
      <c r="H24" s="86">
        <v>21.03</v>
      </c>
      <c r="I24" s="85">
        <v>673</v>
      </c>
    </row>
    <row r="25" spans="1:9">
      <c r="A25" s="601"/>
      <c r="B25" s="87" t="s">
        <v>46</v>
      </c>
      <c r="C25" s="87" t="s">
        <v>0</v>
      </c>
      <c r="D25" s="88">
        <v>3</v>
      </c>
      <c r="E25" s="88">
        <v>5</v>
      </c>
      <c r="F25" s="88">
        <v>37</v>
      </c>
      <c r="G25" s="88">
        <v>45</v>
      </c>
      <c r="H25" s="89">
        <v>24.03</v>
      </c>
      <c r="I25" s="88">
        <v>769</v>
      </c>
    </row>
    <row r="26" spans="1:9">
      <c r="A26" s="601"/>
      <c r="B26" s="84" t="s">
        <v>47</v>
      </c>
      <c r="C26" s="84" t="s">
        <v>0</v>
      </c>
      <c r="D26" s="85">
        <v>2</v>
      </c>
      <c r="E26" s="85">
        <v>7</v>
      </c>
      <c r="F26" s="85">
        <v>49</v>
      </c>
      <c r="G26" s="85">
        <v>58</v>
      </c>
      <c r="H26" s="86">
        <v>25.5</v>
      </c>
      <c r="I26" s="85">
        <v>816</v>
      </c>
    </row>
    <row r="27" spans="1:9">
      <c r="A27" s="601"/>
      <c r="B27" s="87" t="s">
        <v>48</v>
      </c>
      <c r="C27" s="87" t="s">
        <v>0</v>
      </c>
      <c r="D27" s="88">
        <v>0</v>
      </c>
      <c r="E27" s="88">
        <v>5</v>
      </c>
      <c r="F27" s="88">
        <v>77</v>
      </c>
      <c r="G27" s="88">
        <v>82</v>
      </c>
      <c r="H27" s="89">
        <v>30.97</v>
      </c>
      <c r="I27" s="88">
        <v>991</v>
      </c>
    </row>
    <row r="28" spans="1:9">
      <c r="A28" s="601"/>
      <c r="B28" s="84" t="s">
        <v>49</v>
      </c>
      <c r="C28" s="84" t="s">
        <v>0</v>
      </c>
      <c r="D28" s="85">
        <v>1</v>
      </c>
      <c r="E28" s="85">
        <v>6</v>
      </c>
      <c r="F28" s="85">
        <v>55</v>
      </c>
      <c r="G28" s="85">
        <v>62</v>
      </c>
      <c r="H28" s="86">
        <v>28.59</v>
      </c>
      <c r="I28" s="85">
        <v>915</v>
      </c>
    </row>
    <row r="29" spans="1:9">
      <c r="A29" s="601"/>
      <c r="B29" s="87" t="s">
        <v>50</v>
      </c>
      <c r="C29" s="87" t="s">
        <v>0</v>
      </c>
      <c r="D29" s="88">
        <v>3</v>
      </c>
      <c r="E29" s="88">
        <v>7</v>
      </c>
      <c r="F29" s="88">
        <v>130</v>
      </c>
      <c r="G29" s="88">
        <v>140</v>
      </c>
      <c r="H29" s="89">
        <v>42.22</v>
      </c>
      <c r="I29" s="89">
        <v>1351</v>
      </c>
    </row>
    <row r="30" spans="1:9">
      <c r="A30" s="601">
        <v>2018</v>
      </c>
      <c r="B30" s="84" t="s">
        <v>39</v>
      </c>
      <c r="C30" s="84" t="s">
        <v>0</v>
      </c>
      <c r="D30" s="85">
        <v>1</v>
      </c>
      <c r="E30" s="85">
        <v>8</v>
      </c>
      <c r="F30" s="85">
        <v>70</v>
      </c>
      <c r="G30" s="85">
        <v>79</v>
      </c>
      <c r="H30" s="86">
        <v>31.28</v>
      </c>
      <c r="I30" s="86">
        <v>1001</v>
      </c>
    </row>
    <row r="31" spans="1:9">
      <c r="A31" s="601"/>
      <c r="B31" s="87" t="s">
        <v>40</v>
      </c>
      <c r="C31" s="87" t="s">
        <v>0</v>
      </c>
      <c r="D31" s="88">
        <v>0</v>
      </c>
      <c r="E31" s="88">
        <v>8</v>
      </c>
      <c r="F31" s="88">
        <v>93</v>
      </c>
      <c r="G31" s="88">
        <v>101</v>
      </c>
      <c r="H31" s="89">
        <v>40.909999999999997</v>
      </c>
      <c r="I31" s="89">
        <v>1309</v>
      </c>
    </row>
    <row r="32" spans="1:9">
      <c r="A32" s="601"/>
      <c r="B32" s="84" t="s">
        <v>41</v>
      </c>
      <c r="C32" s="84" t="s">
        <v>0</v>
      </c>
      <c r="D32" s="85">
        <v>4</v>
      </c>
      <c r="E32" s="85">
        <v>22</v>
      </c>
      <c r="F32" s="85">
        <v>100</v>
      </c>
      <c r="G32" s="85">
        <v>126</v>
      </c>
      <c r="H32" s="86">
        <v>40.94</v>
      </c>
      <c r="I32" s="86">
        <v>1310</v>
      </c>
    </row>
    <row r="33" spans="1:9">
      <c r="A33" s="601"/>
      <c r="B33" s="87" t="s">
        <v>42</v>
      </c>
      <c r="C33" s="87" t="s">
        <v>0</v>
      </c>
      <c r="D33" s="88">
        <v>0</v>
      </c>
      <c r="E33" s="88">
        <v>19</v>
      </c>
      <c r="F33" s="88">
        <v>91</v>
      </c>
      <c r="G33" s="88">
        <v>110</v>
      </c>
      <c r="H33" s="89">
        <v>43.22</v>
      </c>
      <c r="I33" s="89">
        <v>1383</v>
      </c>
    </row>
    <row r="34" spans="1:9">
      <c r="A34" s="601"/>
      <c r="B34" s="84" t="s">
        <v>43</v>
      </c>
      <c r="C34" s="84" t="s">
        <v>0</v>
      </c>
      <c r="D34" s="85">
        <v>0</v>
      </c>
      <c r="E34" s="85">
        <v>21</v>
      </c>
      <c r="F34" s="85">
        <v>125</v>
      </c>
      <c r="G34" s="85">
        <v>146</v>
      </c>
      <c r="H34" s="86">
        <v>46.5</v>
      </c>
      <c r="I34" s="86">
        <v>1488</v>
      </c>
    </row>
    <row r="35" spans="1:9">
      <c r="A35" s="601"/>
      <c r="B35" s="87" t="s">
        <v>44</v>
      </c>
      <c r="C35" s="87" t="s">
        <v>0</v>
      </c>
      <c r="D35" s="88">
        <v>0</v>
      </c>
      <c r="E35" s="88">
        <v>26</v>
      </c>
      <c r="F35" s="88">
        <v>96</v>
      </c>
      <c r="G35" s="88">
        <v>122</v>
      </c>
      <c r="H35" s="89">
        <v>49.72</v>
      </c>
      <c r="I35" s="89">
        <v>1591</v>
      </c>
    </row>
    <row r="36" spans="1:9">
      <c r="A36" s="601"/>
      <c r="B36" s="84" t="s">
        <v>45</v>
      </c>
      <c r="C36" s="84" t="s">
        <v>0</v>
      </c>
      <c r="D36" s="85">
        <v>1</v>
      </c>
      <c r="E36" s="85">
        <v>7</v>
      </c>
      <c r="F36" s="85">
        <v>74</v>
      </c>
      <c r="G36" s="85">
        <v>82</v>
      </c>
      <c r="H36" s="86">
        <v>38.72</v>
      </c>
      <c r="I36" s="86">
        <v>1239</v>
      </c>
    </row>
    <row r="37" spans="1:9">
      <c r="A37" s="601"/>
      <c r="B37" s="87" t="s">
        <v>46</v>
      </c>
      <c r="C37" s="87" t="s">
        <v>0</v>
      </c>
      <c r="D37" s="88">
        <v>1</v>
      </c>
      <c r="E37" s="88">
        <v>2</v>
      </c>
      <c r="F37" s="88">
        <v>91</v>
      </c>
      <c r="G37" s="88">
        <v>94</v>
      </c>
      <c r="H37" s="89">
        <v>39.909999999999997</v>
      </c>
      <c r="I37" s="89">
        <v>1277</v>
      </c>
    </row>
    <row r="38" spans="1:9">
      <c r="A38" s="601"/>
      <c r="B38" s="84" t="s">
        <v>47</v>
      </c>
      <c r="C38" s="84" t="s">
        <v>0</v>
      </c>
      <c r="D38" s="85">
        <v>1</v>
      </c>
      <c r="E38" s="85">
        <v>11</v>
      </c>
      <c r="F38" s="85">
        <v>141</v>
      </c>
      <c r="G38" s="85">
        <v>153</v>
      </c>
      <c r="H38" s="86">
        <v>51.84</v>
      </c>
      <c r="I38" s="86">
        <v>1659</v>
      </c>
    </row>
    <row r="39" spans="1:9">
      <c r="A39" s="601"/>
      <c r="B39" s="87" t="s">
        <v>48</v>
      </c>
      <c r="C39" s="87" t="s">
        <v>0</v>
      </c>
      <c r="D39" s="88">
        <v>3</v>
      </c>
      <c r="E39" s="88">
        <v>8</v>
      </c>
      <c r="F39" s="88">
        <v>156</v>
      </c>
      <c r="G39" s="88">
        <v>167</v>
      </c>
      <c r="H39" s="89">
        <v>50.44</v>
      </c>
      <c r="I39" s="89">
        <v>1614</v>
      </c>
    </row>
    <row r="40" spans="1:9">
      <c r="A40" s="601"/>
      <c r="B40" s="84" t="s">
        <v>49</v>
      </c>
      <c r="C40" s="84" t="s">
        <v>0</v>
      </c>
      <c r="D40" s="85">
        <v>3</v>
      </c>
      <c r="E40" s="85">
        <v>9</v>
      </c>
      <c r="F40" s="85">
        <v>151</v>
      </c>
      <c r="G40" s="85">
        <v>163</v>
      </c>
      <c r="H40" s="86">
        <v>55.72</v>
      </c>
      <c r="I40" s="86">
        <v>1783</v>
      </c>
    </row>
    <row r="41" spans="1:9">
      <c r="A41" s="601"/>
      <c r="B41" s="87" t="s">
        <v>50</v>
      </c>
      <c r="C41" s="87" t="s">
        <v>0</v>
      </c>
      <c r="D41" s="88">
        <v>5</v>
      </c>
      <c r="E41" s="88">
        <v>11</v>
      </c>
      <c r="F41" s="88">
        <v>218</v>
      </c>
      <c r="G41" s="88">
        <v>234</v>
      </c>
      <c r="H41" s="89">
        <v>67.28</v>
      </c>
      <c r="I41" s="89">
        <v>2153</v>
      </c>
    </row>
    <row r="42" spans="1:9">
      <c r="A42" s="601">
        <v>2019</v>
      </c>
      <c r="B42" s="84" t="s">
        <v>39</v>
      </c>
      <c r="C42" s="84" t="s">
        <v>0</v>
      </c>
      <c r="D42" s="85">
        <v>16</v>
      </c>
      <c r="E42" s="85">
        <v>13</v>
      </c>
      <c r="F42" s="85">
        <v>148</v>
      </c>
      <c r="G42" s="85">
        <v>177</v>
      </c>
      <c r="H42" s="86">
        <v>57.78</v>
      </c>
      <c r="I42" s="86">
        <v>1849</v>
      </c>
    </row>
    <row r="43" spans="1:9">
      <c r="A43" s="601"/>
      <c r="B43" s="87" t="s">
        <v>40</v>
      </c>
      <c r="C43" s="87" t="s">
        <v>0</v>
      </c>
      <c r="D43" s="88">
        <v>5</v>
      </c>
      <c r="E43" s="88">
        <v>16</v>
      </c>
      <c r="F43" s="88">
        <v>107</v>
      </c>
      <c r="G43" s="88">
        <v>128</v>
      </c>
      <c r="H43" s="89">
        <v>45.47</v>
      </c>
      <c r="I43" s="89">
        <v>1455</v>
      </c>
    </row>
    <row r="44" spans="1:9">
      <c r="A44" s="601"/>
      <c r="B44" s="84" t="s">
        <v>41</v>
      </c>
      <c r="C44" s="84" t="s">
        <v>0</v>
      </c>
      <c r="D44" s="85">
        <v>2</v>
      </c>
      <c r="E44" s="85">
        <v>10</v>
      </c>
      <c r="F44" s="85">
        <v>159</v>
      </c>
      <c r="G44" s="85">
        <v>171</v>
      </c>
      <c r="H44" s="86">
        <v>67.5</v>
      </c>
      <c r="I44" s="86">
        <v>2160</v>
      </c>
    </row>
    <row r="45" spans="1:9">
      <c r="A45" s="601"/>
      <c r="B45" s="87" t="s">
        <v>42</v>
      </c>
      <c r="C45" s="87" t="s">
        <v>0</v>
      </c>
      <c r="D45" s="88">
        <v>5</v>
      </c>
      <c r="E45" s="88">
        <v>3</v>
      </c>
      <c r="F45" s="88">
        <v>98</v>
      </c>
      <c r="G45" s="88">
        <v>106</v>
      </c>
      <c r="H45" s="89">
        <v>39.06</v>
      </c>
      <c r="I45" s="89">
        <v>1250</v>
      </c>
    </row>
    <row r="46" spans="1:9">
      <c r="A46" s="601"/>
      <c r="B46" s="84" t="s">
        <v>43</v>
      </c>
      <c r="C46" s="84" t="s">
        <v>0</v>
      </c>
      <c r="D46" s="85">
        <v>4</v>
      </c>
      <c r="E46" s="85">
        <v>1</v>
      </c>
      <c r="F46" s="85">
        <v>97</v>
      </c>
      <c r="G46" s="85">
        <v>102</v>
      </c>
      <c r="H46" s="86">
        <v>35.47</v>
      </c>
      <c r="I46" s="86">
        <v>1135</v>
      </c>
    </row>
    <row r="47" spans="1:9">
      <c r="A47" s="601"/>
      <c r="B47" s="87" t="s">
        <v>44</v>
      </c>
      <c r="C47" s="87" t="s">
        <v>0</v>
      </c>
      <c r="D47" s="88">
        <v>2</v>
      </c>
      <c r="E47" s="88">
        <v>2</v>
      </c>
      <c r="F47" s="88">
        <v>217</v>
      </c>
      <c r="G47" s="88">
        <v>221</v>
      </c>
      <c r="H47" s="89">
        <v>77.84</v>
      </c>
      <c r="I47" s="89">
        <v>2491</v>
      </c>
    </row>
    <row r="48" spans="1:9">
      <c r="A48" s="601"/>
      <c r="B48" s="84" t="s">
        <v>45</v>
      </c>
      <c r="C48" s="84" t="s">
        <v>0</v>
      </c>
      <c r="D48" s="85">
        <v>1</v>
      </c>
      <c r="E48" s="85">
        <v>8</v>
      </c>
      <c r="F48" s="85">
        <v>176</v>
      </c>
      <c r="G48" s="85">
        <v>185</v>
      </c>
      <c r="H48" s="86">
        <v>64.63</v>
      </c>
      <c r="I48" s="86">
        <v>2068</v>
      </c>
    </row>
    <row r="49" spans="1:9">
      <c r="A49" s="601"/>
      <c r="B49" s="87" t="s">
        <v>46</v>
      </c>
      <c r="C49" s="87" t="s">
        <v>0</v>
      </c>
      <c r="D49" s="88">
        <v>1</v>
      </c>
      <c r="E49" s="88">
        <v>4</v>
      </c>
      <c r="F49" s="88">
        <v>156</v>
      </c>
      <c r="G49" s="88">
        <v>161</v>
      </c>
      <c r="H49" s="89">
        <v>57.09</v>
      </c>
      <c r="I49" s="89">
        <v>1827</v>
      </c>
    </row>
    <row r="50" spans="1:9">
      <c r="A50" s="601"/>
      <c r="B50" s="84" t="s">
        <v>47</v>
      </c>
      <c r="C50" s="84" t="s">
        <v>0</v>
      </c>
      <c r="D50" s="85">
        <v>2</v>
      </c>
      <c r="E50" s="85">
        <v>6</v>
      </c>
      <c r="F50" s="85">
        <v>238</v>
      </c>
      <c r="G50" s="85">
        <v>246</v>
      </c>
      <c r="H50" s="86">
        <v>77.06</v>
      </c>
      <c r="I50" s="86">
        <v>2466</v>
      </c>
    </row>
    <row r="51" spans="1:9">
      <c r="A51" s="601"/>
      <c r="B51" s="87" t="s">
        <v>48</v>
      </c>
      <c r="C51" s="87" t="s">
        <v>0</v>
      </c>
      <c r="D51" s="88">
        <v>0</v>
      </c>
      <c r="E51" s="88">
        <v>15</v>
      </c>
      <c r="F51" s="88">
        <v>244</v>
      </c>
      <c r="G51" s="88">
        <v>259</v>
      </c>
      <c r="H51" s="89">
        <v>90.44</v>
      </c>
      <c r="I51" s="89">
        <v>2894</v>
      </c>
    </row>
    <row r="52" spans="1:9">
      <c r="A52" s="601"/>
      <c r="B52" s="84" t="s">
        <v>49</v>
      </c>
      <c r="C52" s="84" t="s">
        <v>0</v>
      </c>
      <c r="D52" s="85">
        <v>4</v>
      </c>
      <c r="E52" s="85">
        <v>10</v>
      </c>
      <c r="F52" s="85">
        <v>293</v>
      </c>
      <c r="G52" s="85">
        <v>307</v>
      </c>
      <c r="H52" s="86">
        <v>96.56</v>
      </c>
      <c r="I52" s="86">
        <v>3090</v>
      </c>
    </row>
    <row r="53" spans="1:9">
      <c r="A53" s="601"/>
      <c r="B53" s="87" t="s">
        <v>50</v>
      </c>
      <c r="C53" s="87" t="s">
        <v>0</v>
      </c>
      <c r="D53" s="88">
        <v>3</v>
      </c>
      <c r="E53" s="88">
        <v>9</v>
      </c>
      <c r="F53" s="88">
        <v>302</v>
      </c>
      <c r="G53" s="88">
        <v>314</v>
      </c>
      <c r="H53" s="89">
        <v>91.34</v>
      </c>
      <c r="I53" s="89">
        <v>2923</v>
      </c>
    </row>
    <row r="54" spans="1:9">
      <c r="A54" s="602">
        <v>2020</v>
      </c>
      <c r="B54" s="84" t="s">
        <v>39</v>
      </c>
      <c r="C54" s="84" t="s">
        <v>0</v>
      </c>
      <c r="D54" s="85">
        <v>1</v>
      </c>
      <c r="E54" s="85">
        <v>19</v>
      </c>
      <c r="F54" s="85">
        <v>191</v>
      </c>
      <c r="G54" s="85">
        <v>211</v>
      </c>
      <c r="H54" s="86">
        <v>78.41</v>
      </c>
      <c r="I54" s="86">
        <v>2509</v>
      </c>
    </row>
    <row r="55" spans="1:9">
      <c r="A55" s="602"/>
      <c r="B55" s="87" t="s">
        <v>40</v>
      </c>
      <c r="C55" s="87" t="s">
        <v>0</v>
      </c>
      <c r="D55" s="88">
        <v>5</v>
      </c>
      <c r="E55" s="88">
        <v>13</v>
      </c>
      <c r="F55" s="88">
        <v>182</v>
      </c>
      <c r="G55" s="88">
        <v>200</v>
      </c>
      <c r="H55" s="89">
        <v>74.81</v>
      </c>
      <c r="I55" s="89">
        <v>2394</v>
      </c>
    </row>
    <row r="56" spans="1:9">
      <c r="A56" s="602"/>
      <c r="B56" s="84" t="s">
        <v>41</v>
      </c>
      <c r="C56" s="84" t="s">
        <v>0</v>
      </c>
      <c r="D56" s="85">
        <v>4</v>
      </c>
      <c r="E56" s="85">
        <v>23</v>
      </c>
      <c r="F56" s="85">
        <v>234</v>
      </c>
      <c r="G56" s="85">
        <v>261</v>
      </c>
      <c r="H56" s="86">
        <v>74.63</v>
      </c>
      <c r="I56" s="86">
        <v>2388</v>
      </c>
    </row>
    <row r="57" spans="1:9">
      <c r="A57" s="602"/>
      <c r="B57" s="87" t="s">
        <v>42</v>
      </c>
      <c r="C57" s="87" t="s">
        <v>0</v>
      </c>
      <c r="D57" s="88">
        <v>2</v>
      </c>
      <c r="E57" s="88">
        <v>10</v>
      </c>
      <c r="F57" s="88">
        <v>142</v>
      </c>
      <c r="G57" s="88">
        <v>154</v>
      </c>
      <c r="H57" s="89">
        <v>34.53</v>
      </c>
      <c r="I57" s="89">
        <v>1105</v>
      </c>
    </row>
    <row r="58" spans="1:9">
      <c r="A58" s="602"/>
      <c r="B58" s="84" t="s">
        <v>43</v>
      </c>
      <c r="C58" s="84" t="s">
        <v>0</v>
      </c>
      <c r="D58" s="85">
        <v>4</v>
      </c>
      <c r="E58" s="85">
        <v>6</v>
      </c>
      <c r="F58" s="85">
        <v>87</v>
      </c>
      <c r="G58" s="85">
        <v>97</v>
      </c>
      <c r="H58" s="86">
        <v>36.94</v>
      </c>
      <c r="I58" s="86">
        <v>1182</v>
      </c>
    </row>
    <row r="59" spans="1:9">
      <c r="A59" s="602"/>
      <c r="B59" s="87" t="s">
        <v>44</v>
      </c>
      <c r="C59" s="87" t="s">
        <v>0</v>
      </c>
      <c r="D59" s="88">
        <v>1</v>
      </c>
      <c r="E59" s="88">
        <v>10</v>
      </c>
      <c r="F59" s="88">
        <v>143</v>
      </c>
      <c r="G59" s="88">
        <v>154</v>
      </c>
      <c r="H59" s="89">
        <v>52.69</v>
      </c>
      <c r="I59" s="89">
        <v>1686</v>
      </c>
    </row>
    <row r="60" spans="1:9">
      <c r="A60" s="602"/>
      <c r="B60" s="84" t="s">
        <v>45</v>
      </c>
      <c r="C60" s="84" t="s">
        <v>0</v>
      </c>
      <c r="D60" s="85">
        <v>0</v>
      </c>
      <c r="E60" s="85">
        <v>11</v>
      </c>
      <c r="F60" s="85">
        <v>172</v>
      </c>
      <c r="G60" s="85">
        <v>183</v>
      </c>
      <c r="H60" s="86">
        <v>55.19</v>
      </c>
      <c r="I60" s="86">
        <v>1766</v>
      </c>
    </row>
    <row r="61" spans="1:9">
      <c r="A61" s="602"/>
      <c r="B61" s="87" t="s">
        <v>46</v>
      </c>
      <c r="C61" s="87" t="s">
        <v>0</v>
      </c>
      <c r="D61" s="88">
        <v>3</v>
      </c>
      <c r="E61" s="88">
        <v>9</v>
      </c>
      <c r="F61" s="88">
        <v>161</v>
      </c>
      <c r="G61" s="88">
        <v>173</v>
      </c>
      <c r="H61" s="89">
        <v>56.38</v>
      </c>
      <c r="I61" s="89">
        <v>1804</v>
      </c>
    </row>
    <row r="62" spans="1:9">
      <c r="A62" s="602"/>
      <c r="B62" s="84" t="s">
        <v>47</v>
      </c>
      <c r="C62" s="84" t="s">
        <v>0</v>
      </c>
      <c r="D62" s="85">
        <v>6</v>
      </c>
      <c r="E62" s="85">
        <v>3</v>
      </c>
      <c r="F62" s="85">
        <v>138</v>
      </c>
      <c r="G62" s="85">
        <v>147</v>
      </c>
      <c r="H62" s="86">
        <v>49.19</v>
      </c>
      <c r="I62" s="86">
        <v>1574</v>
      </c>
    </row>
    <row r="63" spans="1:9">
      <c r="A63" s="602"/>
      <c r="B63" s="87" t="s">
        <v>48</v>
      </c>
      <c r="C63" s="87" t="s">
        <v>0</v>
      </c>
      <c r="D63" s="88">
        <v>4</v>
      </c>
      <c r="E63" s="88">
        <v>7</v>
      </c>
      <c r="F63" s="88">
        <v>154</v>
      </c>
      <c r="G63" s="88">
        <v>165</v>
      </c>
      <c r="H63" s="89">
        <v>64.75</v>
      </c>
      <c r="I63" s="89">
        <v>2072</v>
      </c>
    </row>
    <row r="64" spans="1:9">
      <c r="A64" s="602"/>
      <c r="B64" s="84" t="s">
        <v>49</v>
      </c>
      <c r="C64" s="84" t="s">
        <v>0</v>
      </c>
      <c r="D64" s="85">
        <v>3</v>
      </c>
      <c r="E64" s="85">
        <v>7</v>
      </c>
      <c r="F64" s="85">
        <v>191</v>
      </c>
      <c r="G64" s="85">
        <v>201</v>
      </c>
      <c r="H64" s="86">
        <v>75.06</v>
      </c>
      <c r="I64" s="86">
        <v>2402</v>
      </c>
    </row>
    <row r="65" spans="1:9">
      <c r="A65" s="602"/>
      <c r="B65" s="87" t="s">
        <v>50</v>
      </c>
      <c r="C65" s="87" t="s">
        <v>0</v>
      </c>
      <c r="D65" s="88">
        <v>6</v>
      </c>
      <c r="E65" s="88">
        <v>15</v>
      </c>
      <c r="F65" s="88">
        <v>324</v>
      </c>
      <c r="G65" s="88">
        <v>345</v>
      </c>
      <c r="H65" s="89">
        <v>110.09</v>
      </c>
      <c r="I65" s="89">
        <v>3523</v>
      </c>
    </row>
    <row r="66" spans="1:9">
      <c r="A66" s="601">
        <v>2021</v>
      </c>
      <c r="B66" s="84" t="s">
        <v>39</v>
      </c>
      <c r="C66" s="84" t="s">
        <v>0</v>
      </c>
      <c r="D66" s="85">
        <v>1</v>
      </c>
      <c r="E66" s="85">
        <v>10</v>
      </c>
      <c r="F66" s="85">
        <v>215</v>
      </c>
      <c r="G66" s="85">
        <v>226</v>
      </c>
      <c r="H66" s="86">
        <v>83.94</v>
      </c>
      <c r="I66" s="86">
        <v>2686</v>
      </c>
    </row>
    <row r="67" spans="1:9">
      <c r="A67" s="601"/>
      <c r="B67" s="87" t="s">
        <v>40</v>
      </c>
      <c r="C67" s="87" t="s">
        <v>0</v>
      </c>
      <c r="D67" s="88">
        <v>6</v>
      </c>
      <c r="E67" s="88">
        <v>12</v>
      </c>
      <c r="F67" s="88">
        <v>278</v>
      </c>
      <c r="G67" s="88">
        <v>296</v>
      </c>
      <c r="H67" s="90">
        <v>98</v>
      </c>
      <c r="I67" s="89">
        <v>3136</v>
      </c>
    </row>
    <row r="68" spans="1:9">
      <c r="A68" s="601"/>
      <c r="B68" s="84" t="s">
        <v>41</v>
      </c>
      <c r="C68" s="84" t="s">
        <v>0</v>
      </c>
      <c r="D68" s="85">
        <v>6</v>
      </c>
      <c r="E68" s="85">
        <v>10</v>
      </c>
      <c r="F68" s="85">
        <v>359</v>
      </c>
      <c r="G68" s="85">
        <v>375</v>
      </c>
      <c r="H68" s="91">
        <v>126.22</v>
      </c>
      <c r="I68" s="86">
        <v>4039</v>
      </c>
    </row>
    <row r="69" spans="1:9">
      <c r="A69" s="601"/>
      <c r="B69" s="87" t="s">
        <v>42</v>
      </c>
      <c r="C69" s="87" t="s">
        <v>0</v>
      </c>
      <c r="D69" s="88">
        <v>6</v>
      </c>
      <c r="E69" s="88">
        <v>23</v>
      </c>
      <c r="F69" s="88">
        <v>470</v>
      </c>
      <c r="G69" s="88">
        <v>499</v>
      </c>
      <c r="H69" s="90">
        <v>142.59</v>
      </c>
      <c r="I69" s="89">
        <v>4563</v>
      </c>
    </row>
    <row r="70" spans="1:9">
      <c r="A70" s="601"/>
      <c r="B70" s="84" t="s">
        <v>43</v>
      </c>
      <c r="C70" s="84" t="s">
        <v>0</v>
      </c>
      <c r="D70" s="85">
        <v>7</v>
      </c>
      <c r="E70" s="85">
        <v>30</v>
      </c>
      <c r="F70" s="85">
        <v>431</v>
      </c>
      <c r="G70" s="85">
        <v>468</v>
      </c>
      <c r="H70" s="91">
        <v>136.72</v>
      </c>
      <c r="I70" s="86">
        <v>4375</v>
      </c>
    </row>
    <row r="71" spans="1:9">
      <c r="A71" s="601"/>
      <c r="B71" s="87" t="s">
        <v>44</v>
      </c>
      <c r="C71" s="87" t="s">
        <v>0</v>
      </c>
      <c r="D71" s="88">
        <v>1</v>
      </c>
      <c r="E71" s="88">
        <v>32</v>
      </c>
      <c r="F71" s="88">
        <v>359</v>
      </c>
      <c r="G71" s="88">
        <v>392</v>
      </c>
      <c r="H71" s="90">
        <v>135.75</v>
      </c>
      <c r="I71" s="89">
        <v>4344</v>
      </c>
    </row>
    <row r="72" spans="1:9">
      <c r="A72" s="601"/>
      <c r="B72" s="84" t="s">
        <v>45</v>
      </c>
      <c r="C72" s="84" t="s">
        <v>0</v>
      </c>
      <c r="D72" s="85">
        <v>12</v>
      </c>
      <c r="E72" s="85">
        <v>24</v>
      </c>
      <c r="F72" s="85">
        <v>409</v>
      </c>
      <c r="G72" s="85">
        <v>445</v>
      </c>
      <c r="H72" s="91">
        <v>141.22</v>
      </c>
      <c r="I72" s="86">
        <v>4519</v>
      </c>
    </row>
    <row r="73" spans="1:9">
      <c r="A73" s="601"/>
      <c r="B73" s="87" t="s">
        <v>46</v>
      </c>
      <c r="C73" s="87" t="s">
        <v>0</v>
      </c>
      <c r="D73" s="88">
        <v>5</v>
      </c>
      <c r="E73" s="88">
        <v>23</v>
      </c>
      <c r="F73" s="88">
        <v>321</v>
      </c>
      <c r="G73" s="88">
        <v>349</v>
      </c>
      <c r="H73" s="90">
        <v>124.5</v>
      </c>
      <c r="I73" s="89">
        <v>3984</v>
      </c>
    </row>
  </sheetData>
  <mergeCells count="7">
    <mergeCell ref="A66:A73"/>
    <mergeCell ref="H1:I1"/>
    <mergeCell ref="A6:A17"/>
    <mergeCell ref="A18:A29"/>
    <mergeCell ref="A30:A41"/>
    <mergeCell ref="A42:A53"/>
    <mergeCell ref="A54:A65"/>
  </mergeCells>
  <hyperlinks>
    <hyperlink ref="H1:I1" location="Index!A1" display="Regresar al Índice" xr:uid="{59C409DE-9745-428C-BCB5-2CFC6C7F4D43}"/>
  </hyperlinks>
  <pageMargins left="0.7" right="0.7" top="0.75" bottom="0.75" header="0.3" footer="0.3"/>
  <drawing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0EC61-A449-48CC-9E47-EAE0E69A910E}">
  <sheetPr codeName="Hoja252"/>
  <dimension ref="A1:I39"/>
  <sheetViews>
    <sheetView workbookViewId="0"/>
  </sheetViews>
  <sheetFormatPr baseColWidth="10" defaultRowHeight="14.25"/>
  <cols>
    <col min="1" max="16384" width="11.42578125" style="16"/>
  </cols>
  <sheetData>
    <row r="1" spans="1:9">
      <c r="A1" s="20" t="s">
        <v>1712</v>
      </c>
      <c r="H1" s="545" t="s">
        <v>38</v>
      </c>
      <c r="I1" s="545"/>
    </row>
    <row r="2" spans="1:9">
      <c r="A2" s="382" t="s">
        <v>550</v>
      </c>
    </row>
    <row r="6" spans="1:9">
      <c r="B6" s="16" t="s">
        <v>557</v>
      </c>
      <c r="C6" s="16" t="s">
        <v>551</v>
      </c>
      <c r="D6" s="16" t="s">
        <v>552</v>
      </c>
      <c r="E6" s="16" t="s">
        <v>553</v>
      </c>
    </row>
    <row r="7" spans="1:9">
      <c r="A7" s="16" t="s">
        <v>3</v>
      </c>
      <c r="B7" s="16">
        <v>55</v>
      </c>
      <c r="C7" s="16">
        <v>0</v>
      </c>
      <c r="D7" s="16">
        <v>1</v>
      </c>
      <c r="E7" s="16">
        <v>54</v>
      </c>
    </row>
    <row r="8" spans="1:9">
      <c r="A8" s="16" t="s">
        <v>4</v>
      </c>
      <c r="B8" s="16">
        <v>92</v>
      </c>
      <c r="C8" s="16">
        <v>1</v>
      </c>
      <c r="D8" s="16">
        <v>5</v>
      </c>
      <c r="E8" s="16">
        <v>86</v>
      </c>
    </row>
    <row r="9" spans="1:9">
      <c r="A9" s="16" t="s">
        <v>5</v>
      </c>
      <c r="B9" s="16">
        <v>35</v>
      </c>
      <c r="C9" s="16">
        <v>0</v>
      </c>
      <c r="D9" s="16">
        <v>0</v>
      </c>
      <c r="E9" s="16">
        <v>35</v>
      </c>
    </row>
    <row r="10" spans="1:9">
      <c r="A10" s="16" t="s">
        <v>6</v>
      </c>
      <c r="B10" s="16">
        <v>11</v>
      </c>
      <c r="C10" s="16">
        <v>0</v>
      </c>
      <c r="D10" s="16">
        <v>0</v>
      </c>
      <c r="E10" s="16">
        <v>11</v>
      </c>
    </row>
    <row r="11" spans="1:9">
      <c r="A11" s="16" t="s">
        <v>10</v>
      </c>
      <c r="B11" s="16">
        <v>93</v>
      </c>
      <c r="C11" s="16">
        <v>2</v>
      </c>
      <c r="D11" s="16">
        <v>6</v>
      </c>
      <c r="E11" s="16">
        <v>85</v>
      </c>
    </row>
    <row r="12" spans="1:9">
      <c r="A12" s="16" t="s">
        <v>11</v>
      </c>
      <c r="B12" s="16">
        <v>30</v>
      </c>
      <c r="C12" s="16">
        <v>0</v>
      </c>
      <c r="D12" s="16">
        <v>0</v>
      </c>
      <c r="E12" s="16">
        <v>30</v>
      </c>
    </row>
    <row r="13" spans="1:9">
      <c r="A13" s="16" t="s">
        <v>7</v>
      </c>
      <c r="B13" s="16">
        <v>23</v>
      </c>
      <c r="C13" s="16">
        <v>0</v>
      </c>
      <c r="D13" s="16">
        <v>0</v>
      </c>
      <c r="E13" s="16">
        <v>23</v>
      </c>
    </row>
    <row r="14" spans="1:9">
      <c r="A14" s="16" t="s">
        <v>8</v>
      </c>
      <c r="B14" s="16">
        <v>90</v>
      </c>
      <c r="C14" s="16">
        <v>0</v>
      </c>
      <c r="D14" s="16">
        <v>1</v>
      </c>
      <c r="E14" s="16">
        <v>89</v>
      </c>
    </row>
    <row r="15" spans="1:9">
      <c r="A15" s="16" t="s">
        <v>9</v>
      </c>
      <c r="B15" s="16">
        <v>973</v>
      </c>
      <c r="C15" s="16">
        <v>23</v>
      </c>
      <c r="D15" s="16">
        <v>128</v>
      </c>
      <c r="E15" s="16">
        <v>822</v>
      </c>
    </row>
    <row r="16" spans="1:9">
      <c r="A16" s="16" t="s">
        <v>12</v>
      </c>
      <c r="B16" s="16">
        <v>25</v>
      </c>
      <c r="C16" s="16">
        <v>0</v>
      </c>
      <c r="D16" s="16">
        <v>0</v>
      </c>
      <c r="E16" s="16">
        <v>25</v>
      </c>
    </row>
    <row r="17" spans="1:5">
      <c r="A17" s="16" t="s">
        <v>14</v>
      </c>
      <c r="B17" s="16">
        <v>147</v>
      </c>
      <c r="C17" s="16">
        <v>1</v>
      </c>
      <c r="D17" s="16">
        <v>4</v>
      </c>
      <c r="E17" s="16">
        <v>142</v>
      </c>
    </row>
    <row r="18" spans="1:5">
      <c r="A18" s="16" t="s">
        <v>15</v>
      </c>
      <c r="B18" s="16">
        <v>21</v>
      </c>
      <c r="C18" s="16">
        <v>0</v>
      </c>
      <c r="D18" s="16">
        <v>0</v>
      </c>
      <c r="E18" s="16">
        <v>21</v>
      </c>
    </row>
    <row r="19" spans="1:5">
      <c r="A19" s="16" t="s">
        <v>16</v>
      </c>
      <c r="B19" s="16">
        <v>51</v>
      </c>
      <c r="C19" s="16">
        <v>0</v>
      </c>
      <c r="D19" s="16">
        <v>0</v>
      </c>
      <c r="E19" s="16">
        <v>51</v>
      </c>
    </row>
    <row r="20" spans="1:5">
      <c r="A20" s="82" t="s">
        <v>0</v>
      </c>
      <c r="B20" s="82">
        <v>349</v>
      </c>
      <c r="C20" s="82">
        <v>5</v>
      </c>
      <c r="D20" s="82">
        <v>23</v>
      </c>
      <c r="E20" s="82">
        <v>321</v>
      </c>
    </row>
    <row r="21" spans="1:5">
      <c r="A21" s="16" t="s">
        <v>13</v>
      </c>
      <c r="B21" s="16">
        <v>554</v>
      </c>
      <c r="C21" s="16">
        <v>32</v>
      </c>
      <c r="D21" s="16">
        <v>21</v>
      </c>
      <c r="E21" s="16">
        <v>501</v>
      </c>
    </row>
    <row r="22" spans="1:5">
      <c r="A22" s="16" t="s">
        <v>17</v>
      </c>
      <c r="B22" s="16">
        <v>105</v>
      </c>
      <c r="C22" s="16">
        <v>0</v>
      </c>
      <c r="D22" s="16">
        <v>5</v>
      </c>
      <c r="E22" s="16">
        <v>100</v>
      </c>
    </row>
    <row r="23" spans="1:5">
      <c r="A23" s="16" t="s">
        <v>18</v>
      </c>
      <c r="B23" s="16">
        <v>78</v>
      </c>
      <c r="C23" s="16">
        <v>0</v>
      </c>
      <c r="D23" s="16">
        <v>5</v>
      </c>
      <c r="E23" s="16">
        <v>73</v>
      </c>
    </row>
    <row r="24" spans="1:5">
      <c r="A24" s="16" t="s">
        <v>19</v>
      </c>
      <c r="B24" s="16">
        <v>3</v>
      </c>
      <c r="C24" s="16">
        <v>0</v>
      </c>
      <c r="D24" s="16">
        <v>0</v>
      </c>
      <c r="E24" s="16">
        <v>3</v>
      </c>
    </row>
    <row r="25" spans="1:5">
      <c r="A25" s="16" t="s">
        <v>20</v>
      </c>
      <c r="B25" s="16">
        <v>359</v>
      </c>
      <c r="C25" s="16">
        <v>5</v>
      </c>
      <c r="D25" s="16">
        <v>21</v>
      </c>
      <c r="E25" s="16">
        <v>333</v>
      </c>
    </row>
    <row r="26" spans="1:5">
      <c r="A26" s="16" t="s">
        <v>21</v>
      </c>
      <c r="B26" s="16">
        <v>24</v>
      </c>
      <c r="C26" s="16">
        <v>0</v>
      </c>
      <c r="D26" s="16">
        <v>1</v>
      </c>
      <c r="E26" s="16">
        <v>23</v>
      </c>
    </row>
    <row r="27" spans="1:5">
      <c r="A27" s="16" t="s">
        <v>22</v>
      </c>
      <c r="B27" s="16">
        <v>175</v>
      </c>
      <c r="C27" s="16">
        <v>1</v>
      </c>
      <c r="D27" s="16">
        <v>8</v>
      </c>
      <c r="E27" s="16">
        <v>166</v>
      </c>
    </row>
    <row r="28" spans="1:5">
      <c r="A28" s="16" t="s">
        <v>23</v>
      </c>
      <c r="B28" s="16">
        <v>76</v>
      </c>
      <c r="C28" s="16">
        <v>0</v>
      </c>
      <c r="D28" s="16">
        <v>9</v>
      </c>
      <c r="E28" s="16">
        <v>67</v>
      </c>
    </row>
    <row r="29" spans="1:5">
      <c r="A29" s="16" t="s">
        <v>24</v>
      </c>
      <c r="B29" s="16">
        <v>46</v>
      </c>
      <c r="C29" s="16">
        <v>0</v>
      </c>
      <c r="D29" s="16">
        <v>0</v>
      </c>
      <c r="E29" s="16">
        <v>46</v>
      </c>
    </row>
    <row r="30" spans="1:5">
      <c r="A30" s="16" t="s">
        <v>25</v>
      </c>
      <c r="B30" s="16">
        <v>63</v>
      </c>
      <c r="C30" s="16">
        <v>2</v>
      </c>
      <c r="D30" s="16">
        <v>2</v>
      </c>
      <c r="E30" s="16">
        <v>59</v>
      </c>
    </row>
    <row r="31" spans="1:5">
      <c r="A31" s="16" t="s">
        <v>26</v>
      </c>
      <c r="B31" s="16">
        <v>162</v>
      </c>
      <c r="C31" s="16">
        <v>2</v>
      </c>
      <c r="D31" s="16">
        <v>2</v>
      </c>
      <c r="E31" s="16">
        <v>158</v>
      </c>
    </row>
    <row r="32" spans="1:5">
      <c r="A32" s="16" t="s">
        <v>27</v>
      </c>
      <c r="B32" s="16">
        <v>71</v>
      </c>
      <c r="C32" s="16">
        <v>0</v>
      </c>
      <c r="D32" s="16">
        <v>4</v>
      </c>
      <c r="E32" s="16">
        <v>67</v>
      </c>
    </row>
    <row r="33" spans="1:5">
      <c r="A33" s="16" t="s">
        <v>28</v>
      </c>
      <c r="B33" s="16">
        <v>22</v>
      </c>
      <c r="C33" s="16">
        <v>0</v>
      </c>
      <c r="D33" s="16">
        <v>0</v>
      </c>
      <c r="E33" s="16">
        <v>22</v>
      </c>
    </row>
    <row r="34" spans="1:5">
      <c r="A34" s="16" t="s">
        <v>29</v>
      </c>
      <c r="B34" s="16">
        <v>48</v>
      </c>
      <c r="C34" s="16">
        <v>0</v>
      </c>
      <c r="D34" s="16">
        <v>1</v>
      </c>
      <c r="E34" s="16">
        <v>47</v>
      </c>
    </row>
    <row r="35" spans="1:5">
      <c r="A35" s="16" t="s">
        <v>30</v>
      </c>
      <c r="B35" s="16">
        <v>22</v>
      </c>
      <c r="C35" s="16">
        <v>0</v>
      </c>
      <c r="D35" s="16">
        <v>0</v>
      </c>
      <c r="E35" s="16">
        <v>22</v>
      </c>
    </row>
    <row r="36" spans="1:5">
      <c r="A36" s="16" t="s">
        <v>31</v>
      </c>
      <c r="B36" s="16">
        <v>120</v>
      </c>
      <c r="C36" s="16">
        <v>0</v>
      </c>
      <c r="D36" s="16">
        <v>2</v>
      </c>
      <c r="E36" s="16">
        <v>118</v>
      </c>
    </row>
    <row r="37" spans="1:5">
      <c r="A37" s="16" t="s">
        <v>32</v>
      </c>
      <c r="B37" s="16">
        <v>45</v>
      </c>
      <c r="C37" s="16">
        <v>0</v>
      </c>
      <c r="D37" s="16">
        <v>4</v>
      </c>
      <c r="E37" s="16">
        <v>41</v>
      </c>
    </row>
    <row r="38" spans="1:5">
      <c r="A38" s="16" t="s">
        <v>33</v>
      </c>
      <c r="B38" s="16">
        <v>11</v>
      </c>
      <c r="C38" s="16">
        <v>0</v>
      </c>
      <c r="D38" s="16">
        <v>1</v>
      </c>
      <c r="E38" s="16">
        <v>10</v>
      </c>
    </row>
    <row r="39" spans="1:5" ht="15">
      <c r="A39" s="78" t="s">
        <v>1</v>
      </c>
      <c r="B39" s="80">
        <v>3979</v>
      </c>
      <c r="C39" s="80">
        <v>74</v>
      </c>
      <c r="D39" s="80">
        <v>254</v>
      </c>
      <c r="E39" s="80">
        <v>3651</v>
      </c>
    </row>
  </sheetData>
  <mergeCells count="1">
    <mergeCell ref="H1:I1"/>
  </mergeCells>
  <hyperlinks>
    <hyperlink ref="H1:I1" location="Index!A1" display="Regresar al Índice" xr:uid="{EF64BE3E-7882-476C-8840-C46212727244}"/>
  </hyperlinks>
  <pageMargins left="0.7" right="0.7" top="0.75" bottom="0.75" header="0.3" footer="0.3"/>
  <drawing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EACB4-72C8-40B4-908A-CB77D94D3957}">
  <sheetPr codeName="Hoja253"/>
  <dimension ref="A1:I39"/>
  <sheetViews>
    <sheetView workbookViewId="0"/>
  </sheetViews>
  <sheetFormatPr baseColWidth="10" defaultRowHeight="14.25"/>
  <cols>
    <col min="1" max="16384" width="11.42578125" style="16"/>
  </cols>
  <sheetData>
    <row r="1" spans="1:9">
      <c r="A1" s="20" t="s">
        <v>1713</v>
      </c>
      <c r="H1" s="545" t="s">
        <v>38</v>
      </c>
      <c r="I1" s="545"/>
    </row>
    <row r="2" spans="1:9">
      <c r="A2" s="382" t="s">
        <v>550</v>
      </c>
    </row>
    <row r="6" spans="1:9">
      <c r="B6" s="16" t="s">
        <v>557</v>
      </c>
      <c r="C6" s="16" t="s">
        <v>551</v>
      </c>
      <c r="D6" s="16" t="s">
        <v>552</v>
      </c>
      <c r="E6" s="16" t="s">
        <v>553</v>
      </c>
    </row>
    <row r="7" spans="1:9">
      <c r="A7" s="16" t="s">
        <v>19</v>
      </c>
      <c r="B7" s="16">
        <v>3</v>
      </c>
      <c r="C7" s="16">
        <v>0</v>
      </c>
      <c r="D7" s="16">
        <v>0</v>
      </c>
      <c r="E7" s="16">
        <v>3</v>
      </c>
    </row>
    <row r="8" spans="1:9">
      <c r="A8" s="16" t="s">
        <v>6</v>
      </c>
      <c r="B8" s="16">
        <v>11</v>
      </c>
      <c r="C8" s="16">
        <v>0</v>
      </c>
      <c r="D8" s="16">
        <v>0</v>
      </c>
      <c r="E8" s="16">
        <v>11</v>
      </c>
    </row>
    <row r="9" spans="1:9">
      <c r="A9" s="16" t="s">
        <v>33</v>
      </c>
      <c r="B9" s="16">
        <v>11</v>
      </c>
      <c r="C9" s="16">
        <v>0</v>
      </c>
      <c r="D9" s="16">
        <v>1</v>
      </c>
      <c r="E9" s="16">
        <v>10</v>
      </c>
    </row>
    <row r="10" spans="1:9">
      <c r="A10" s="16" t="s">
        <v>15</v>
      </c>
      <c r="B10" s="16">
        <v>21</v>
      </c>
      <c r="C10" s="16">
        <v>0</v>
      </c>
      <c r="D10" s="16">
        <v>0</v>
      </c>
      <c r="E10" s="16">
        <v>21</v>
      </c>
    </row>
    <row r="11" spans="1:9">
      <c r="A11" s="16" t="s">
        <v>28</v>
      </c>
      <c r="B11" s="16">
        <v>22</v>
      </c>
      <c r="C11" s="16">
        <v>0</v>
      </c>
      <c r="D11" s="16">
        <v>0</v>
      </c>
      <c r="E11" s="16">
        <v>22</v>
      </c>
    </row>
    <row r="12" spans="1:9">
      <c r="A12" s="16" t="s">
        <v>30</v>
      </c>
      <c r="B12" s="16">
        <v>22</v>
      </c>
      <c r="C12" s="16">
        <v>0</v>
      </c>
      <c r="D12" s="16">
        <v>0</v>
      </c>
      <c r="E12" s="16">
        <v>22</v>
      </c>
    </row>
    <row r="13" spans="1:9">
      <c r="A13" s="16" t="s">
        <v>7</v>
      </c>
      <c r="B13" s="16">
        <v>23</v>
      </c>
      <c r="C13" s="16">
        <v>0</v>
      </c>
      <c r="D13" s="16">
        <v>0</v>
      </c>
      <c r="E13" s="16">
        <v>23</v>
      </c>
    </row>
    <row r="14" spans="1:9">
      <c r="A14" s="16" t="s">
        <v>21</v>
      </c>
      <c r="B14" s="16">
        <v>24</v>
      </c>
      <c r="C14" s="16">
        <v>0</v>
      </c>
      <c r="D14" s="16">
        <v>1</v>
      </c>
      <c r="E14" s="16">
        <v>23</v>
      </c>
    </row>
    <row r="15" spans="1:9">
      <c r="A15" s="16" t="s">
        <v>12</v>
      </c>
      <c r="B15" s="16">
        <v>25</v>
      </c>
      <c r="C15" s="16">
        <v>0</v>
      </c>
      <c r="D15" s="16">
        <v>0</v>
      </c>
      <c r="E15" s="16">
        <v>25</v>
      </c>
    </row>
    <row r="16" spans="1:9">
      <c r="A16" s="16" t="s">
        <v>11</v>
      </c>
      <c r="B16" s="16">
        <v>30</v>
      </c>
      <c r="C16" s="16">
        <v>0</v>
      </c>
      <c r="D16" s="16">
        <v>0</v>
      </c>
      <c r="E16" s="16">
        <v>30</v>
      </c>
    </row>
    <row r="17" spans="1:5">
      <c r="A17" s="16" t="s">
        <v>5</v>
      </c>
      <c r="B17" s="16">
        <v>35</v>
      </c>
      <c r="C17" s="16">
        <v>0</v>
      </c>
      <c r="D17" s="16">
        <v>0</v>
      </c>
      <c r="E17" s="16">
        <v>35</v>
      </c>
    </row>
    <row r="18" spans="1:5">
      <c r="A18" s="16" t="s">
        <v>32</v>
      </c>
      <c r="B18" s="16">
        <v>45</v>
      </c>
      <c r="C18" s="16">
        <v>0</v>
      </c>
      <c r="D18" s="16">
        <v>4</v>
      </c>
      <c r="E18" s="16">
        <v>41</v>
      </c>
    </row>
    <row r="19" spans="1:5">
      <c r="A19" s="16" t="s">
        <v>24</v>
      </c>
      <c r="B19" s="16">
        <v>46</v>
      </c>
      <c r="C19" s="16">
        <v>0</v>
      </c>
      <c r="D19" s="16">
        <v>0</v>
      </c>
      <c r="E19" s="16">
        <v>46</v>
      </c>
    </row>
    <row r="20" spans="1:5">
      <c r="A20" s="16" t="s">
        <v>29</v>
      </c>
      <c r="B20" s="16">
        <v>48</v>
      </c>
      <c r="C20" s="16">
        <v>0</v>
      </c>
      <c r="D20" s="16">
        <v>1</v>
      </c>
      <c r="E20" s="16">
        <v>47</v>
      </c>
    </row>
    <row r="21" spans="1:5">
      <c r="A21" s="16" t="s">
        <v>16</v>
      </c>
      <c r="B21" s="16">
        <v>51</v>
      </c>
      <c r="C21" s="16">
        <v>0</v>
      </c>
      <c r="D21" s="16">
        <v>0</v>
      </c>
      <c r="E21" s="16">
        <v>51</v>
      </c>
    </row>
    <row r="22" spans="1:5">
      <c r="A22" s="16" t="s">
        <v>3</v>
      </c>
      <c r="B22" s="16">
        <v>55</v>
      </c>
      <c r="C22" s="16">
        <v>0</v>
      </c>
      <c r="D22" s="16">
        <v>1</v>
      </c>
      <c r="E22" s="16">
        <v>54</v>
      </c>
    </row>
    <row r="23" spans="1:5">
      <c r="A23" s="16" t="s">
        <v>25</v>
      </c>
      <c r="B23" s="16">
        <v>63</v>
      </c>
      <c r="C23" s="16">
        <v>2</v>
      </c>
      <c r="D23" s="16">
        <v>2</v>
      </c>
      <c r="E23" s="16">
        <v>59</v>
      </c>
    </row>
    <row r="24" spans="1:5">
      <c r="A24" s="16" t="s">
        <v>27</v>
      </c>
      <c r="B24" s="16">
        <v>71</v>
      </c>
      <c r="C24" s="16">
        <v>0</v>
      </c>
      <c r="D24" s="16">
        <v>4</v>
      </c>
      <c r="E24" s="16">
        <v>67</v>
      </c>
    </row>
    <row r="25" spans="1:5">
      <c r="A25" s="16" t="s">
        <v>23</v>
      </c>
      <c r="B25" s="16">
        <v>76</v>
      </c>
      <c r="C25" s="16">
        <v>0</v>
      </c>
      <c r="D25" s="16">
        <v>9</v>
      </c>
      <c r="E25" s="16">
        <v>67</v>
      </c>
    </row>
    <row r="26" spans="1:5">
      <c r="A26" s="16" t="s">
        <v>18</v>
      </c>
      <c r="B26" s="16">
        <v>78</v>
      </c>
      <c r="C26" s="16">
        <v>0</v>
      </c>
      <c r="D26" s="16">
        <v>5</v>
      </c>
      <c r="E26" s="16">
        <v>73</v>
      </c>
    </row>
    <row r="27" spans="1:5">
      <c r="A27" s="16" t="s">
        <v>8</v>
      </c>
      <c r="B27" s="16">
        <v>90</v>
      </c>
      <c r="C27" s="16">
        <v>0</v>
      </c>
      <c r="D27" s="16">
        <v>1</v>
      </c>
      <c r="E27" s="16">
        <v>89</v>
      </c>
    </row>
    <row r="28" spans="1:5">
      <c r="A28" s="16" t="s">
        <v>4</v>
      </c>
      <c r="B28" s="16">
        <v>92</v>
      </c>
      <c r="C28" s="16">
        <v>1</v>
      </c>
      <c r="D28" s="16">
        <v>5</v>
      </c>
      <c r="E28" s="16">
        <v>86</v>
      </c>
    </row>
    <row r="29" spans="1:5">
      <c r="A29" s="16" t="s">
        <v>10</v>
      </c>
      <c r="B29" s="16">
        <v>93</v>
      </c>
      <c r="C29" s="16">
        <v>2</v>
      </c>
      <c r="D29" s="16">
        <v>6</v>
      </c>
      <c r="E29" s="16">
        <v>85</v>
      </c>
    </row>
    <row r="30" spans="1:5">
      <c r="A30" s="16" t="s">
        <v>17</v>
      </c>
      <c r="B30" s="16">
        <v>105</v>
      </c>
      <c r="C30" s="16">
        <v>0</v>
      </c>
      <c r="D30" s="16">
        <v>5</v>
      </c>
      <c r="E30" s="16">
        <v>100</v>
      </c>
    </row>
    <row r="31" spans="1:5">
      <c r="A31" s="16" t="s">
        <v>31</v>
      </c>
      <c r="B31" s="16">
        <v>120</v>
      </c>
      <c r="C31" s="16">
        <v>0</v>
      </c>
      <c r="D31" s="16">
        <v>2</v>
      </c>
      <c r="E31" s="16">
        <v>118</v>
      </c>
    </row>
    <row r="32" spans="1:5">
      <c r="A32" s="16" t="s">
        <v>14</v>
      </c>
      <c r="B32" s="16">
        <v>147</v>
      </c>
      <c r="C32" s="16">
        <v>1</v>
      </c>
      <c r="D32" s="16">
        <v>4</v>
      </c>
      <c r="E32" s="16">
        <v>142</v>
      </c>
    </row>
    <row r="33" spans="1:5">
      <c r="A33" s="16" t="s">
        <v>26</v>
      </c>
      <c r="B33" s="16">
        <v>162</v>
      </c>
      <c r="C33" s="16">
        <v>2</v>
      </c>
      <c r="D33" s="16">
        <v>2</v>
      </c>
      <c r="E33" s="16">
        <v>158</v>
      </c>
    </row>
    <row r="34" spans="1:5">
      <c r="A34" s="16" t="s">
        <v>22</v>
      </c>
      <c r="B34" s="16">
        <v>175</v>
      </c>
      <c r="C34" s="16">
        <v>1</v>
      </c>
      <c r="D34" s="16">
        <v>8</v>
      </c>
      <c r="E34" s="16">
        <v>166</v>
      </c>
    </row>
    <row r="35" spans="1:5">
      <c r="A35" s="16" t="s">
        <v>0</v>
      </c>
      <c r="B35" s="16">
        <v>349</v>
      </c>
      <c r="C35" s="16">
        <v>5</v>
      </c>
      <c r="D35" s="16">
        <v>23</v>
      </c>
      <c r="E35" s="16">
        <v>321</v>
      </c>
    </row>
    <row r="36" spans="1:5">
      <c r="A36" s="16" t="s">
        <v>20</v>
      </c>
      <c r="B36" s="16">
        <v>359</v>
      </c>
      <c r="C36" s="16">
        <v>5</v>
      </c>
      <c r="D36" s="16">
        <v>21</v>
      </c>
      <c r="E36" s="16">
        <v>333</v>
      </c>
    </row>
    <row r="37" spans="1:5">
      <c r="A37" s="16" t="s">
        <v>13</v>
      </c>
      <c r="B37" s="16">
        <v>554</v>
      </c>
      <c r="C37" s="16">
        <v>32</v>
      </c>
      <c r="D37" s="16">
        <v>21</v>
      </c>
      <c r="E37" s="16">
        <v>501</v>
      </c>
    </row>
    <row r="38" spans="1:5">
      <c r="A38" s="16" t="s">
        <v>9</v>
      </c>
      <c r="B38" s="16">
        <v>973</v>
      </c>
      <c r="C38" s="16">
        <v>23</v>
      </c>
      <c r="D38" s="16">
        <v>128</v>
      </c>
      <c r="E38" s="16">
        <v>822</v>
      </c>
    </row>
    <row r="39" spans="1:5" ht="15">
      <c r="A39" s="78" t="s">
        <v>1</v>
      </c>
      <c r="B39" s="80">
        <v>3979</v>
      </c>
      <c r="C39" s="80">
        <v>74</v>
      </c>
      <c r="D39" s="80">
        <v>254</v>
      </c>
      <c r="E39" s="80">
        <v>3651</v>
      </c>
    </row>
  </sheetData>
  <mergeCells count="1">
    <mergeCell ref="H1:I1"/>
  </mergeCells>
  <hyperlinks>
    <hyperlink ref="H1:I1" location="Index!A1" display="Regresar al Índice" xr:uid="{2DD14785-7353-4A80-9536-0F49492389E2}"/>
  </hyperlinks>
  <pageMargins left="0.7" right="0.7" top="0.75" bottom="0.75" header="0.3" footer="0.3"/>
  <drawing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E5B80-967C-4163-BF2E-CC26C67F4FE9}">
  <sheetPr codeName="Hoja254"/>
  <dimension ref="A1:I40"/>
  <sheetViews>
    <sheetView workbookViewId="0"/>
  </sheetViews>
  <sheetFormatPr baseColWidth="10" defaultRowHeight="14.25"/>
  <cols>
    <col min="1" max="1" width="11.42578125" style="16"/>
    <col min="2" max="2" width="12.42578125" style="16" bestFit="1" customWidth="1"/>
    <col min="3" max="4" width="11.5703125" style="16" bestFit="1" customWidth="1"/>
    <col min="5" max="16384" width="11.42578125" style="16"/>
  </cols>
  <sheetData>
    <row r="1" spans="1:9">
      <c r="A1" s="20" t="s">
        <v>1714</v>
      </c>
      <c r="H1" s="545" t="s">
        <v>38</v>
      </c>
      <c r="I1" s="545"/>
    </row>
    <row r="2" spans="1:9">
      <c r="A2" s="382" t="s">
        <v>720</v>
      </c>
    </row>
    <row r="6" spans="1:9">
      <c r="B6" s="16" t="s">
        <v>558</v>
      </c>
      <c r="C6" s="16" t="s">
        <v>557</v>
      </c>
      <c r="D6" s="16" t="s">
        <v>559</v>
      </c>
    </row>
    <row r="7" spans="1:9">
      <c r="A7" s="16" t="s">
        <v>19</v>
      </c>
      <c r="B7" s="70">
        <v>1270646</v>
      </c>
      <c r="C7" s="16">
        <v>3</v>
      </c>
      <c r="D7" s="71">
        <v>2.361003772884029</v>
      </c>
    </row>
    <row r="8" spans="1:9">
      <c r="A8" s="16" t="s">
        <v>7</v>
      </c>
      <c r="B8" s="70">
        <v>5647532</v>
      </c>
      <c r="C8" s="16">
        <v>23</v>
      </c>
      <c r="D8" s="71">
        <v>4.0725754187847008</v>
      </c>
    </row>
    <row r="9" spans="1:9">
      <c r="A9" s="16" t="s">
        <v>15</v>
      </c>
      <c r="B9" s="70">
        <v>3643974</v>
      </c>
      <c r="C9" s="16">
        <v>21</v>
      </c>
      <c r="D9" s="71">
        <v>5.7629390330446926</v>
      </c>
    </row>
    <row r="10" spans="1:9">
      <c r="A10" s="16" t="s">
        <v>21</v>
      </c>
      <c r="B10" s="70">
        <v>4120741</v>
      </c>
      <c r="C10" s="16">
        <v>24</v>
      </c>
      <c r="D10" s="71">
        <v>5.8241952114923023</v>
      </c>
    </row>
    <row r="11" spans="1:9">
      <c r="A11" s="16" t="s">
        <v>33</v>
      </c>
      <c r="B11" s="70">
        <v>1654593</v>
      </c>
      <c r="C11" s="16">
        <v>11</v>
      </c>
      <c r="D11" s="71">
        <v>6.6481606050551401</v>
      </c>
    </row>
    <row r="12" spans="1:9">
      <c r="A12" s="16" t="s">
        <v>28</v>
      </c>
      <c r="B12" s="70">
        <v>2544372</v>
      </c>
      <c r="C12" s="16">
        <v>22</v>
      </c>
      <c r="D12" s="71">
        <v>8.6465343904114658</v>
      </c>
    </row>
    <row r="13" spans="1:9">
      <c r="A13" s="16" t="s">
        <v>6</v>
      </c>
      <c r="B13" s="70">
        <v>984046</v>
      </c>
      <c r="C13" s="16">
        <v>11</v>
      </c>
      <c r="D13" s="71">
        <v>11.178339223979366</v>
      </c>
    </row>
    <row r="14" spans="1:9">
      <c r="A14" s="16" t="s">
        <v>29</v>
      </c>
      <c r="B14" s="70">
        <v>3620910</v>
      </c>
      <c r="C14" s="16">
        <v>48</v>
      </c>
      <c r="D14" s="71">
        <v>13.256336114402181</v>
      </c>
    </row>
    <row r="15" spans="1:9">
      <c r="A15" s="16" t="s">
        <v>12</v>
      </c>
      <c r="B15" s="70">
        <v>1852952</v>
      </c>
      <c r="C15" s="16">
        <v>25</v>
      </c>
      <c r="D15" s="71">
        <v>13.491984681740272</v>
      </c>
    </row>
    <row r="16" spans="1:9">
      <c r="A16" s="16" t="s">
        <v>31</v>
      </c>
      <c r="B16" s="70">
        <v>8488447</v>
      </c>
      <c r="C16" s="16">
        <v>120</v>
      </c>
      <c r="D16" s="71">
        <v>14.136861548408088</v>
      </c>
    </row>
    <row r="17" spans="1:4">
      <c r="A17" s="16" t="s">
        <v>30</v>
      </c>
      <c r="B17" s="70">
        <v>1364147</v>
      </c>
      <c r="C17" s="16">
        <v>22</v>
      </c>
      <c r="D17" s="71">
        <v>16.127294199232196</v>
      </c>
    </row>
    <row r="18" spans="1:4">
      <c r="A18" s="16" t="s">
        <v>16</v>
      </c>
      <c r="B18" s="70">
        <v>3050720</v>
      </c>
      <c r="C18" s="16">
        <v>51</v>
      </c>
      <c r="D18" s="71">
        <v>16.717365081030053</v>
      </c>
    </row>
    <row r="19" spans="1:4">
      <c r="A19" s="16" t="s">
        <v>32</v>
      </c>
      <c r="B19" s="70">
        <v>2233866</v>
      </c>
      <c r="C19" s="16">
        <v>45</v>
      </c>
      <c r="D19" s="71">
        <v>20.144449129894095</v>
      </c>
    </row>
    <row r="20" spans="1:4">
      <c r="A20" s="16" t="s">
        <v>17</v>
      </c>
      <c r="B20" s="70">
        <v>4791977</v>
      </c>
      <c r="C20" s="16">
        <v>105</v>
      </c>
      <c r="D20" s="71">
        <v>21.911624367145333</v>
      </c>
    </row>
    <row r="21" spans="1:4">
      <c r="A21" s="16" t="s">
        <v>25</v>
      </c>
      <c r="B21" s="70">
        <v>2845959</v>
      </c>
      <c r="C21" s="16">
        <v>63</v>
      </c>
      <c r="D21" s="71">
        <v>22.136650598269338</v>
      </c>
    </row>
    <row r="22" spans="1:4">
      <c r="A22" s="16" t="s">
        <v>27</v>
      </c>
      <c r="B22" s="70">
        <v>3037752</v>
      </c>
      <c r="C22" s="16">
        <v>71</v>
      </c>
      <c r="D22" s="71">
        <v>23.37254654099479</v>
      </c>
    </row>
    <row r="23" spans="1:4">
      <c r="A23" s="16" t="s">
        <v>14</v>
      </c>
      <c r="B23" s="70">
        <v>6173718</v>
      </c>
      <c r="C23" s="16">
        <v>147</v>
      </c>
      <c r="D23" s="71">
        <v>23.810611369032408</v>
      </c>
    </row>
    <row r="24" spans="1:4">
      <c r="A24" s="16" t="s">
        <v>8</v>
      </c>
      <c r="B24" s="70">
        <v>3765325</v>
      </c>
      <c r="C24" s="16">
        <v>90</v>
      </c>
      <c r="D24" s="71">
        <v>23.902319188914635</v>
      </c>
    </row>
    <row r="25" spans="1:4">
      <c r="A25" s="16" t="s">
        <v>4</v>
      </c>
      <c r="B25" s="70">
        <v>3578561</v>
      </c>
      <c r="C25" s="16">
        <v>92</v>
      </c>
      <c r="D25" s="71">
        <v>25.708657753773092</v>
      </c>
    </row>
    <row r="26" spans="1:4">
      <c r="A26" s="16" t="s">
        <v>22</v>
      </c>
      <c r="B26" s="70">
        <v>6542484</v>
      </c>
      <c r="C26" s="16">
        <v>175</v>
      </c>
      <c r="D26" s="71">
        <v>26.74825035873225</v>
      </c>
    </row>
    <row r="27" spans="1:4">
      <c r="A27" s="16" t="s">
        <v>24</v>
      </c>
      <c r="B27" s="72">
        <v>1684541</v>
      </c>
      <c r="C27" s="16">
        <v>46</v>
      </c>
      <c r="D27" s="73">
        <v>27.307141826764678</v>
      </c>
    </row>
    <row r="28" spans="1:4">
      <c r="A28" s="16" t="s">
        <v>10</v>
      </c>
      <c r="B28" s="72">
        <v>3175643</v>
      </c>
      <c r="C28" s="16">
        <v>93</v>
      </c>
      <c r="D28" s="73">
        <v>29.285407711131256</v>
      </c>
    </row>
    <row r="29" spans="1:4">
      <c r="A29" s="16" t="s">
        <v>13</v>
      </c>
      <c r="B29" s="70">
        <v>17245551</v>
      </c>
      <c r="C29" s="16">
        <v>554</v>
      </c>
      <c r="D29" s="71">
        <v>32.124227286214285</v>
      </c>
    </row>
    <row r="30" spans="1:4">
      <c r="A30" s="16" t="s">
        <v>23</v>
      </c>
      <c r="B30" s="70">
        <v>2239112</v>
      </c>
      <c r="C30" s="16">
        <v>76</v>
      </c>
      <c r="D30" s="71">
        <v>33.942027017853505</v>
      </c>
    </row>
    <row r="31" spans="1:4">
      <c r="A31" s="16" t="s">
        <v>18</v>
      </c>
      <c r="B31" s="70">
        <v>2022568</v>
      </c>
      <c r="C31" s="16">
        <v>78</v>
      </c>
      <c r="D31" s="71">
        <v>38.564834408534104</v>
      </c>
    </row>
    <row r="32" spans="1:4">
      <c r="A32" s="16" t="s">
        <v>11</v>
      </c>
      <c r="B32" s="70">
        <v>772842</v>
      </c>
      <c r="C32" s="16">
        <v>30</v>
      </c>
      <c r="D32" s="71">
        <v>38.817766115195603</v>
      </c>
    </row>
    <row r="33" spans="1:4">
      <c r="A33" s="16" t="s">
        <v>3</v>
      </c>
      <c r="B33" s="70">
        <v>1415421</v>
      </c>
      <c r="C33" s="16">
        <v>55</v>
      </c>
      <c r="D33" s="71">
        <v>38.857696755947522</v>
      </c>
    </row>
    <row r="34" spans="1:4">
      <c r="A34" s="16" t="s">
        <v>0</v>
      </c>
      <c r="B34" s="70">
        <v>8325800</v>
      </c>
      <c r="C34" s="16">
        <v>349</v>
      </c>
      <c r="D34" s="71">
        <v>41.917893775973475</v>
      </c>
    </row>
    <row r="35" spans="1:4">
      <c r="A35" s="16" t="s">
        <v>5</v>
      </c>
      <c r="B35" s="70">
        <v>788119</v>
      </c>
      <c r="C35" s="16">
        <v>35</v>
      </c>
      <c r="D35" s="71">
        <v>44.409537138427069</v>
      </c>
    </row>
    <row r="36" spans="1:4">
      <c r="A36" s="16" t="s">
        <v>26</v>
      </c>
      <c r="B36" s="70">
        <v>3131012</v>
      </c>
      <c r="C36" s="16">
        <v>162</v>
      </c>
      <c r="D36" s="71">
        <v>51.740459634137459</v>
      </c>
    </row>
    <row r="37" spans="1:4">
      <c r="A37" s="16" t="s">
        <v>20</v>
      </c>
      <c r="B37" s="70">
        <v>5533147</v>
      </c>
      <c r="C37" s="16">
        <v>359</v>
      </c>
      <c r="D37" s="71">
        <v>64.881702944093121</v>
      </c>
    </row>
    <row r="38" spans="1:4">
      <c r="A38" s="16" t="s">
        <v>9</v>
      </c>
      <c r="B38" s="70">
        <v>9031213</v>
      </c>
      <c r="C38" s="16">
        <v>973</v>
      </c>
      <c r="D38" s="71">
        <v>107.7374656095477</v>
      </c>
    </row>
    <row r="39" spans="1:4" ht="15">
      <c r="A39" s="74" t="s">
        <v>1</v>
      </c>
      <c r="B39" s="75">
        <v>126577691</v>
      </c>
      <c r="C39" s="76">
        <v>3979</v>
      </c>
      <c r="D39" s="77">
        <v>31.435239247649097</v>
      </c>
    </row>
    <row r="40" spans="1:4" ht="15">
      <c r="A40" s="78" t="s">
        <v>1</v>
      </c>
      <c r="B40" s="79">
        <v>126577691</v>
      </c>
      <c r="C40" s="80">
        <v>4039</v>
      </c>
      <c r="D40" s="81">
        <v>31.909256426553082</v>
      </c>
    </row>
  </sheetData>
  <mergeCells count="1">
    <mergeCell ref="H1:I1"/>
  </mergeCells>
  <hyperlinks>
    <hyperlink ref="H1:I1" location="Index!A1" display="Regresar al Índice" xr:uid="{6BD3A1C9-DA88-4F39-8AAE-825D7E8FAFF8}"/>
  </hyperlinks>
  <pageMargins left="0.7" right="0.7" top="0.75" bottom="0.75" header="0.3" footer="0.3"/>
  <drawing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Hoja155"/>
  <dimension ref="A1:P35"/>
  <sheetViews>
    <sheetView zoomScale="106" zoomScaleNormal="106" workbookViewId="0"/>
  </sheetViews>
  <sheetFormatPr baseColWidth="10" defaultColWidth="11.42578125" defaultRowHeight="14.25"/>
  <cols>
    <col min="1" max="16384" width="11.42578125" style="24"/>
  </cols>
  <sheetData>
    <row r="1" spans="1:16">
      <c r="A1" s="20" t="s">
        <v>1715</v>
      </c>
      <c r="H1" s="545" t="s">
        <v>38</v>
      </c>
      <c r="I1" s="545"/>
    </row>
    <row r="2" spans="1:16">
      <c r="A2" s="25" t="s">
        <v>414</v>
      </c>
    </row>
    <row r="3" spans="1:16" ht="15">
      <c r="E3" s="38"/>
    </row>
    <row r="4" spans="1:16">
      <c r="A4" s="24" t="s">
        <v>768</v>
      </c>
      <c r="P4" s="56"/>
    </row>
    <row r="5" spans="1:16">
      <c r="A5" s="28" t="s">
        <v>53</v>
      </c>
      <c r="B5" s="57" t="s">
        <v>1000</v>
      </c>
      <c r="C5" s="17">
        <v>114444</v>
      </c>
      <c r="O5" s="55"/>
      <c r="P5" s="56"/>
    </row>
    <row r="6" spans="1:16">
      <c r="A6" s="28" t="s">
        <v>53</v>
      </c>
      <c r="B6" s="57" t="s">
        <v>1001</v>
      </c>
      <c r="C6" s="17">
        <v>107588</v>
      </c>
      <c r="O6" s="55"/>
      <c r="P6" s="56"/>
    </row>
    <row r="7" spans="1:16">
      <c r="A7" s="28" t="s">
        <v>53</v>
      </c>
      <c r="B7" s="57" t="s">
        <v>1002</v>
      </c>
      <c r="C7" s="17">
        <v>110271</v>
      </c>
      <c r="O7" s="65"/>
      <c r="P7" s="59"/>
    </row>
    <row r="8" spans="1:16">
      <c r="A8" s="28" t="s">
        <v>53</v>
      </c>
      <c r="B8" s="57" t="s">
        <v>1003</v>
      </c>
      <c r="C8" s="17">
        <v>117871</v>
      </c>
      <c r="O8" s="65"/>
      <c r="P8" s="59"/>
    </row>
    <row r="9" spans="1:16">
      <c r="A9" s="28" t="s">
        <v>53</v>
      </c>
      <c r="B9" s="28" t="s">
        <v>1004</v>
      </c>
      <c r="C9" s="17">
        <v>104720</v>
      </c>
      <c r="O9" s="55"/>
      <c r="P9" s="56"/>
    </row>
    <row r="10" spans="1:16">
      <c r="A10" s="28" t="s">
        <v>53</v>
      </c>
      <c r="B10" s="28" t="s">
        <v>1005</v>
      </c>
      <c r="C10" s="17">
        <v>101021</v>
      </c>
      <c r="O10" s="65"/>
      <c r="P10" s="59"/>
    </row>
    <row r="11" spans="1:16">
      <c r="A11" s="28" t="s">
        <v>53</v>
      </c>
      <c r="B11" s="28" t="s">
        <v>1006</v>
      </c>
      <c r="C11" s="17">
        <v>83353</v>
      </c>
      <c r="P11" s="56"/>
    </row>
    <row r="12" spans="1:16">
      <c r="A12" s="28" t="s">
        <v>53</v>
      </c>
      <c r="B12" s="28" t="s">
        <v>1007</v>
      </c>
      <c r="C12" s="17">
        <v>83250</v>
      </c>
      <c r="P12" s="56"/>
    </row>
    <row r="13" spans="1:16">
      <c r="A13" s="28" t="s">
        <v>53</v>
      </c>
      <c r="B13" s="28" t="s">
        <v>1008</v>
      </c>
      <c r="C13" s="17">
        <v>94516</v>
      </c>
      <c r="O13" s="55"/>
      <c r="P13" s="56"/>
    </row>
    <row r="14" spans="1:16">
      <c r="A14" s="28" t="s">
        <v>53</v>
      </c>
      <c r="B14" s="28" t="s">
        <v>931</v>
      </c>
      <c r="C14" s="17">
        <v>98171</v>
      </c>
      <c r="P14" s="56"/>
    </row>
    <row r="15" spans="1:16">
      <c r="A15" s="28" t="s">
        <v>53</v>
      </c>
      <c r="B15" s="28" t="s">
        <v>944</v>
      </c>
      <c r="C15" s="17">
        <v>99059</v>
      </c>
      <c r="P15" s="56"/>
    </row>
    <row r="16" spans="1:16">
      <c r="A16" s="60" t="s">
        <v>53</v>
      </c>
      <c r="B16" s="60" t="s">
        <v>953</v>
      </c>
      <c r="C16" s="62">
        <v>105695</v>
      </c>
      <c r="O16" s="65"/>
      <c r="P16" s="59"/>
    </row>
    <row r="17" spans="1:16">
      <c r="A17" s="60" t="s">
        <v>53</v>
      </c>
      <c r="B17" s="60" t="s">
        <v>962</v>
      </c>
      <c r="C17" s="62">
        <v>106692</v>
      </c>
      <c r="E17" s="25" t="s">
        <v>414</v>
      </c>
      <c r="P17" s="56"/>
    </row>
    <row r="18" spans="1:16">
      <c r="A18" s="60" t="s">
        <v>53</v>
      </c>
      <c r="B18" s="60" t="s">
        <v>1009</v>
      </c>
      <c r="C18" s="62">
        <v>99494</v>
      </c>
      <c r="E18" s="25" t="s">
        <v>787</v>
      </c>
      <c r="P18" s="56"/>
    </row>
    <row r="19" spans="1:16">
      <c r="A19" s="57">
        <v>44166</v>
      </c>
      <c r="B19" s="62">
        <v>125111</v>
      </c>
      <c r="C19" s="60"/>
      <c r="P19" s="56"/>
    </row>
    <row r="20" spans="1:16">
      <c r="A20" s="28"/>
      <c r="B20" s="28"/>
      <c r="C20" s="17">
        <v>-25617</v>
      </c>
      <c r="D20" s="33"/>
      <c r="E20" s="35"/>
    </row>
    <row r="21" spans="1:16">
      <c r="A21" s="28"/>
      <c r="B21" s="28"/>
      <c r="C21" s="68">
        <v>-6.7465227008585482E-2</v>
      </c>
      <c r="D21" s="35"/>
      <c r="E21" s="33"/>
      <c r="F21" s="35"/>
    </row>
    <row r="22" spans="1:16">
      <c r="A22" s="69" t="s">
        <v>769</v>
      </c>
      <c r="E22" s="33"/>
      <c r="F22" s="56"/>
    </row>
    <row r="23" spans="1:16">
      <c r="E23" s="33"/>
      <c r="F23" s="59"/>
    </row>
    <row r="24" spans="1:16">
      <c r="B24" s="55"/>
      <c r="E24" s="56"/>
      <c r="F24" s="56"/>
      <c r="H24" s="56"/>
      <c r="L24" s="65"/>
    </row>
    <row r="25" spans="1:16">
      <c r="B25" s="55"/>
      <c r="E25" s="35"/>
      <c r="H25" s="56"/>
    </row>
    <row r="26" spans="1:16">
      <c r="B26" s="55"/>
      <c r="E26" s="35"/>
      <c r="F26" s="56"/>
    </row>
    <row r="27" spans="1:16">
      <c r="B27" s="55"/>
      <c r="E27" s="56"/>
      <c r="F27" s="56"/>
    </row>
    <row r="28" spans="1:16">
      <c r="E28" s="33"/>
      <c r="F28" s="56"/>
    </row>
    <row r="29" spans="1:16">
      <c r="E29" s="56"/>
      <c r="F29" s="56"/>
    </row>
    <row r="30" spans="1:16">
      <c r="E30" s="59"/>
      <c r="F30" s="56"/>
    </row>
    <row r="31" spans="1:16">
      <c r="E31" s="56"/>
      <c r="F31" s="56"/>
    </row>
    <row r="32" spans="1:16">
      <c r="E32" s="56"/>
      <c r="F32" s="56"/>
    </row>
    <row r="33" spans="5:6">
      <c r="E33" s="56"/>
      <c r="F33" s="56"/>
    </row>
    <row r="34" spans="5:6">
      <c r="E34" s="56"/>
      <c r="F34" s="56"/>
    </row>
    <row r="35" spans="5:6">
      <c r="E35" s="56"/>
    </row>
  </sheetData>
  <mergeCells count="1">
    <mergeCell ref="H1:I1"/>
  </mergeCells>
  <hyperlinks>
    <hyperlink ref="A22" r:id="rId1" location="Datos_abiertos" xr:uid="{00000000-0004-0000-8D00-000000000000}"/>
    <hyperlink ref="H1:I1" location="Index!A1" display="Regresar al Índice" xr:uid="{00000000-0004-0000-8D00-000001000000}"/>
  </hyperlinks>
  <pageMargins left="0.7" right="0.7" top="0.75" bottom="0.75" header="0.3" footer="0.3"/>
  <pageSetup paperSize="9" orientation="portrait" horizontalDpi="300" r:id="rId2"/>
  <drawing r:id="rId3"/>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Hoja156"/>
  <dimension ref="A1:P41"/>
  <sheetViews>
    <sheetView zoomScale="106" zoomScaleNormal="106" workbookViewId="0"/>
  </sheetViews>
  <sheetFormatPr baseColWidth="10" defaultColWidth="11.42578125" defaultRowHeight="14.25"/>
  <cols>
    <col min="1" max="16384" width="11.42578125" style="24"/>
  </cols>
  <sheetData>
    <row r="1" spans="1:16">
      <c r="A1" s="20" t="s">
        <v>1716</v>
      </c>
      <c r="H1" s="545" t="s">
        <v>38</v>
      </c>
      <c r="I1" s="545"/>
    </row>
    <row r="2" spans="1:16">
      <c r="A2" s="25" t="s">
        <v>414</v>
      </c>
    </row>
    <row r="3" spans="1:16">
      <c r="O3" s="56"/>
    </row>
    <row r="4" spans="1:16" ht="15">
      <c r="E4" s="26"/>
      <c r="O4" s="56"/>
    </row>
    <row r="5" spans="1:16">
      <c r="A5" s="24" t="s">
        <v>770</v>
      </c>
      <c r="P5" s="56"/>
    </row>
    <row r="6" spans="1:16">
      <c r="A6" s="28" t="s">
        <v>53</v>
      </c>
      <c r="B6" s="57" t="s">
        <v>1000</v>
      </c>
      <c r="C6" s="17">
        <v>13977</v>
      </c>
      <c r="O6" s="55"/>
      <c r="P6" s="56"/>
    </row>
    <row r="7" spans="1:16">
      <c r="A7" s="28" t="s">
        <v>53</v>
      </c>
      <c r="B7" s="57" t="s">
        <v>1001</v>
      </c>
      <c r="C7" s="17">
        <v>13945</v>
      </c>
      <c r="O7" s="65"/>
      <c r="P7" s="59"/>
    </row>
    <row r="8" spans="1:16">
      <c r="A8" s="28" t="s">
        <v>53</v>
      </c>
      <c r="B8" s="57" t="s">
        <v>1002</v>
      </c>
      <c r="C8" s="17">
        <v>14919</v>
      </c>
      <c r="O8" s="55"/>
      <c r="P8" s="56"/>
    </row>
    <row r="9" spans="1:16">
      <c r="A9" s="28" t="s">
        <v>53</v>
      </c>
      <c r="B9" s="57" t="s">
        <v>1003</v>
      </c>
      <c r="C9" s="17">
        <v>15629</v>
      </c>
      <c r="O9" s="55"/>
      <c r="P9" s="56"/>
    </row>
    <row r="10" spans="1:16">
      <c r="A10" s="28" t="s">
        <v>53</v>
      </c>
      <c r="B10" s="28" t="s">
        <v>1004</v>
      </c>
      <c r="C10" s="17">
        <v>13950</v>
      </c>
      <c r="O10" s="55"/>
      <c r="P10" s="56"/>
    </row>
    <row r="11" spans="1:16">
      <c r="A11" s="28" t="s">
        <v>53</v>
      </c>
      <c r="B11" s="28" t="s">
        <v>1005</v>
      </c>
      <c r="C11" s="17">
        <v>12886</v>
      </c>
      <c r="O11" s="65"/>
      <c r="P11" s="59"/>
    </row>
    <row r="12" spans="1:16">
      <c r="A12" s="28" t="s">
        <v>53</v>
      </c>
      <c r="B12" s="28" t="s">
        <v>1006</v>
      </c>
      <c r="C12" s="17">
        <v>10470</v>
      </c>
      <c r="O12" s="65"/>
      <c r="P12" s="59"/>
    </row>
    <row r="13" spans="1:16">
      <c r="A13" s="28" t="s">
        <v>53</v>
      </c>
      <c r="B13" s="28" t="s">
        <v>1007</v>
      </c>
      <c r="C13" s="17">
        <v>10325</v>
      </c>
      <c r="P13" s="56"/>
    </row>
    <row r="14" spans="1:16">
      <c r="A14" s="28" t="s">
        <v>53</v>
      </c>
      <c r="B14" s="28" t="s">
        <v>1008</v>
      </c>
      <c r="C14" s="17">
        <v>11638</v>
      </c>
      <c r="P14" s="56"/>
    </row>
    <row r="15" spans="1:16">
      <c r="A15" s="28" t="s">
        <v>53</v>
      </c>
      <c r="B15" s="28" t="s">
        <v>931</v>
      </c>
      <c r="C15" s="17">
        <v>11976</v>
      </c>
      <c r="P15" s="56"/>
    </row>
    <row r="16" spans="1:16">
      <c r="A16" s="28" t="s">
        <v>53</v>
      </c>
      <c r="B16" s="28" t="s">
        <v>944</v>
      </c>
      <c r="C16" s="17">
        <v>13120</v>
      </c>
      <c r="P16" s="56"/>
    </row>
    <row r="17" spans="1:16">
      <c r="A17" s="60" t="s">
        <v>53</v>
      </c>
      <c r="B17" s="60" t="s">
        <v>953</v>
      </c>
      <c r="C17" s="62">
        <v>13774</v>
      </c>
      <c r="D17" s="33">
        <v>-1.1054247697031783E-2</v>
      </c>
      <c r="E17" s="35"/>
      <c r="P17" s="56"/>
    </row>
    <row r="18" spans="1:16">
      <c r="A18" s="60" t="s">
        <v>53</v>
      </c>
      <c r="B18" s="60" t="s">
        <v>962</v>
      </c>
      <c r="C18" s="62">
        <v>14655</v>
      </c>
      <c r="F18" s="66"/>
      <c r="N18" s="56"/>
      <c r="P18" s="56"/>
    </row>
    <row r="19" spans="1:16">
      <c r="A19" s="60" t="s">
        <v>53</v>
      </c>
      <c r="B19" s="60" t="s">
        <v>1009</v>
      </c>
      <c r="C19" s="62">
        <v>14493</v>
      </c>
      <c r="N19" s="56"/>
    </row>
    <row r="20" spans="1:16">
      <c r="A20" s="57">
        <v>44166</v>
      </c>
      <c r="B20" s="17">
        <v>17586</v>
      </c>
      <c r="C20" s="28"/>
      <c r="F20" s="56"/>
      <c r="N20" s="56"/>
      <c r="O20" s="56"/>
    </row>
    <row r="21" spans="1:16">
      <c r="A21" s="28"/>
      <c r="B21" s="28"/>
      <c r="C21" s="17">
        <v>-3093</v>
      </c>
      <c r="E21" s="35"/>
      <c r="F21" s="67"/>
      <c r="G21" s="67"/>
      <c r="N21" s="56"/>
    </row>
    <row r="22" spans="1:16">
      <c r="N22" s="56"/>
    </row>
    <row r="23" spans="1:16">
      <c r="O23" s="56"/>
    </row>
    <row r="24" spans="1:16">
      <c r="N24" s="56"/>
      <c r="P24" s="56"/>
    </row>
    <row r="25" spans="1:16">
      <c r="N25" s="59"/>
      <c r="P25" s="56"/>
    </row>
    <row r="26" spans="1:16">
      <c r="B26" s="55"/>
      <c r="E26" s="24" t="s">
        <v>414</v>
      </c>
      <c r="N26" s="56"/>
      <c r="O26" s="65"/>
      <c r="P26" s="59"/>
    </row>
    <row r="27" spans="1:16" ht="38.25" customHeight="1">
      <c r="B27" s="55"/>
      <c r="E27" s="603" t="s">
        <v>1809</v>
      </c>
      <c r="F27" s="603"/>
      <c r="G27" s="603"/>
      <c r="H27" s="603"/>
      <c r="I27" s="603"/>
      <c r="J27" s="603"/>
      <c r="K27" s="603"/>
      <c r="L27" s="603"/>
      <c r="M27" s="603"/>
      <c r="N27" s="56"/>
      <c r="P27" s="56"/>
    </row>
    <row r="28" spans="1:16">
      <c r="B28" s="55"/>
      <c r="N28" s="56"/>
      <c r="P28" s="56"/>
    </row>
    <row r="29" spans="1:16">
      <c r="N29" s="56"/>
      <c r="P29" s="56"/>
    </row>
    <row r="30" spans="1:16">
      <c r="B30" s="55"/>
      <c r="E30" s="55"/>
      <c r="F30" s="56"/>
      <c r="N30" s="56"/>
      <c r="O30" s="56"/>
    </row>
    <row r="31" spans="1:16">
      <c r="E31" s="55"/>
      <c r="F31" s="56"/>
      <c r="N31" s="56"/>
      <c r="O31" s="56"/>
    </row>
    <row r="32" spans="1:16">
      <c r="F32" s="56"/>
    </row>
    <row r="33" spans="5:6">
      <c r="E33" s="65"/>
      <c r="F33" s="59"/>
    </row>
    <row r="34" spans="5:6">
      <c r="E34" s="55"/>
      <c r="F34" s="56"/>
    </row>
    <row r="35" spans="5:6">
      <c r="E35" s="55"/>
      <c r="F35" s="56"/>
    </row>
    <row r="36" spans="5:6">
      <c r="F36" s="56"/>
    </row>
    <row r="37" spans="5:6">
      <c r="F37" s="56"/>
    </row>
    <row r="38" spans="5:6">
      <c r="F38" s="56"/>
    </row>
    <row r="39" spans="5:6">
      <c r="F39" s="56"/>
    </row>
    <row r="40" spans="5:6">
      <c r="F40" s="56"/>
    </row>
    <row r="41" spans="5:6">
      <c r="F41" s="56"/>
    </row>
  </sheetData>
  <mergeCells count="2">
    <mergeCell ref="E27:M27"/>
    <mergeCell ref="H1:I1"/>
  </mergeCells>
  <hyperlinks>
    <hyperlink ref="H1:I1" location="Index!A1" display="Regresar al Índice" xr:uid="{00000000-0004-0000-8E00-000000000000}"/>
  </hyperlinks>
  <pageMargins left="0.7" right="0.7" top="0.75" bottom="0.75" header="0.3" footer="0.3"/>
  <pageSetup orientation="portrait" horizontalDpi="4294967295" verticalDpi="4294967295"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1"/>
  <dimension ref="A1:T13"/>
  <sheetViews>
    <sheetView zoomScale="106" zoomScaleNormal="106" workbookViewId="0"/>
  </sheetViews>
  <sheetFormatPr baseColWidth="10" defaultColWidth="11.42578125" defaultRowHeight="14.25"/>
  <cols>
    <col min="1" max="1" width="27.85546875" style="92" customWidth="1"/>
    <col min="2" max="2" width="16.7109375" style="92" customWidth="1"/>
    <col min="3" max="3" width="14.140625" style="92" customWidth="1"/>
    <col min="4" max="4" width="11.85546875" style="92" customWidth="1"/>
    <col min="5" max="5" width="10.85546875" style="92" customWidth="1"/>
    <col min="6" max="16384" width="11.42578125" style="92"/>
  </cols>
  <sheetData>
    <row r="1" spans="1:20">
      <c r="A1" s="20" t="s">
        <v>1744</v>
      </c>
      <c r="G1" s="137"/>
      <c r="H1" s="545" t="s">
        <v>38</v>
      </c>
      <c r="I1" s="545"/>
      <c r="J1" s="137"/>
      <c r="K1" s="137"/>
      <c r="L1" s="137"/>
      <c r="M1" s="137"/>
      <c r="N1" s="137"/>
      <c r="O1" s="137"/>
      <c r="P1" s="137"/>
      <c r="Q1" s="137"/>
      <c r="R1" s="137"/>
      <c r="S1" s="137"/>
      <c r="T1" s="137"/>
    </row>
    <row r="2" spans="1:20">
      <c r="A2" s="92" t="s">
        <v>279</v>
      </c>
    </row>
    <row r="3" spans="1:20">
      <c r="A3" s="288"/>
      <c r="B3" s="288"/>
      <c r="C3" s="288"/>
      <c r="D3" s="288"/>
      <c r="E3" s="288"/>
    </row>
    <row r="4" spans="1:20" ht="45.75" customHeight="1" thickBot="1">
      <c r="A4" s="307" t="s">
        <v>280</v>
      </c>
      <c r="B4" s="306" t="s">
        <v>985</v>
      </c>
      <c r="C4" s="306" t="s">
        <v>1061</v>
      </c>
      <c r="D4" s="307" t="s">
        <v>34</v>
      </c>
      <c r="E4" s="307" t="s">
        <v>281</v>
      </c>
    </row>
    <row r="5" spans="1:20" ht="29.25" thickBot="1">
      <c r="A5" s="308" t="s">
        <v>282</v>
      </c>
      <c r="B5" s="309">
        <v>115046</v>
      </c>
      <c r="C5" s="309">
        <v>117212</v>
      </c>
      <c r="D5" s="309">
        <f t="shared" ref="D5:D13" si="0">C5-B5</f>
        <v>2166</v>
      </c>
      <c r="E5" s="329">
        <f>C5/B5-1</f>
        <v>1.882725170801236E-2</v>
      </c>
    </row>
    <row r="6" spans="1:20" ht="15" thickBot="1">
      <c r="A6" s="310" t="s">
        <v>283</v>
      </c>
      <c r="B6" s="311">
        <v>385474</v>
      </c>
      <c r="C6" s="311">
        <v>388373</v>
      </c>
      <c r="D6" s="309">
        <f t="shared" si="0"/>
        <v>2899</v>
      </c>
      <c r="E6" s="329">
        <f t="shared" ref="E6:E12" si="1">C6/B6-1</f>
        <v>7.5206109880303629E-3</v>
      </c>
    </row>
    <row r="7" spans="1:20" ht="15" thickBot="1">
      <c r="A7" s="310" t="s">
        <v>284</v>
      </c>
      <c r="B7" s="330">
        <v>140812</v>
      </c>
      <c r="C7" s="330">
        <v>141565</v>
      </c>
      <c r="D7" s="309">
        <f t="shared" si="0"/>
        <v>753</v>
      </c>
      <c r="E7" s="329">
        <f>C7/B7-1</f>
        <v>5.3475556060562646E-3</v>
      </c>
    </row>
    <row r="8" spans="1:20" ht="29.25" thickBot="1">
      <c r="A8" s="312" t="s">
        <v>285</v>
      </c>
      <c r="B8" s="311">
        <v>9562</v>
      </c>
      <c r="C8" s="311">
        <v>9508</v>
      </c>
      <c r="D8" s="309">
        <f t="shared" si="0"/>
        <v>-54</v>
      </c>
      <c r="E8" s="329">
        <f>C8/B8-1</f>
        <v>-5.6473541100188207E-3</v>
      </c>
    </row>
    <row r="9" spans="1:20" ht="15" thickBot="1">
      <c r="A9" s="310" t="s">
        <v>286</v>
      </c>
      <c r="B9" s="311">
        <v>480063</v>
      </c>
      <c r="C9" s="311">
        <v>481695</v>
      </c>
      <c r="D9" s="309">
        <f t="shared" si="0"/>
        <v>1632</v>
      </c>
      <c r="E9" s="329">
        <f t="shared" si="1"/>
        <v>3.3995538085627164E-3</v>
      </c>
    </row>
    <row r="10" spans="1:20" ht="15" thickBot="1">
      <c r="A10" s="310" t="s">
        <v>287</v>
      </c>
      <c r="B10" s="311">
        <v>2640</v>
      </c>
      <c r="C10" s="311">
        <v>2620</v>
      </c>
      <c r="D10" s="309">
        <f t="shared" si="0"/>
        <v>-20</v>
      </c>
      <c r="E10" s="329">
        <f t="shared" si="1"/>
        <v>-7.575757575757569E-3</v>
      </c>
    </row>
    <row r="11" spans="1:20" ht="15" thickBot="1">
      <c r="A11" s="310" t="s">
        <v>288</v>
      </c>
      <c r="B11" s="311">
        <v>619859</v>
      </c>
      <c r="C11" s="311">
        <v>622204</v>
      </c>
      <c r="D11" s="309">
        <f t="shared" si="0"/>
        <v>2345</v>
      </c>
      <c r="E11" s="329">
        <f t="shared" si="1"/>
        <v>3.7831184188661382E-3</v>
      </c>
    </row>
    <row r="12" spans="1:20" ht="15" thickBot="1">
      <c r="A12" s="310" t="s">
        <v>289</v>
      </c>
      <c r="B12" s="311">
        <v>94275</v>
      </c>
      <c r="C12" s="311">
        <v>95058</v>
      </c>
      <c r="D12" s="309">
        <f t="shared" si="0"/>
        <v>783</v>
      </c>
      <c r="E12" s="329">
        <f t="shared" si="1"/>
        <v>8.305489260143295E-3</v>
      </c>
    </row>
    <row r="13" spans="1:20" ht="15.75" thickBot="1">
      <c r="A13" s="314" t="s">
        <v>53</v>
      </c>
      <c r="B13" s="315">
        <f>SUM(B5:B12)</f>
        <v>1847731</v>
      </c>
      <c r="C13" s="315">
        <f>SUM(C5:C12)</f>
        <v>1858235</v>
      </c>
      <c r="D13" s="316">
        <f t="shared" si="0"/>
        <v>10504</v>
      </c>
      <c r="E13" s="331">
        <f>C13/B13-1</f>
        <v>5.6848101807027707E-3</v>
      </c>
    </row>
  </sheetData>
  <mergeCells count="1">
    <mergeCell ref="H1:I1"/>
  </mergeCells>
  <hyperlinks>
    <hyperlink ref="H1:I1" location="Index!A1" display="Regresar al Índice" xr:uid="{00000000-0004-0000-0300-000000000000}"/>
  </hyperlinks>
  <pageMargins left="0.7" right="0.7" top="0.75" bottom="0.75" header="0.3" footer="0.3"/>
  <pageSetup orientation="portrait" horizontalDpi="4294967295" verticalDpi="4294967295"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Hoja157"/>
  <dimension ref="A1:P31"/>
  <sheetViews>
    <sheetView zoomScale="106" zoomScaleNormal="106" workbookViewId="0"/>
  </sheetViews>
  <sheetFormatPr baseColWidth="10" defaultColWidth="11.42578125" defaultRowHeight="14.25"/>
  <cols>
    <col min="1" max="1" width="11.42578125" style="24"/>
    <col min="2" max="2" width="14" style="24" customWidth="1"/>
    <col min="3" max="14" width="11.42578125" style="24"/>
    <col min="15" max="15" width="13.28515625" style="24" customWidth="1"/>
    <col min="16" max="16384" width="11.42578125" style="24"/>
  </cols>
  <sheetData>
    <row r="1" spans="1:16">
      <c r="A1" s="20" t="s">
        <v>1717</v>
      </c>
      <c r="H1" s="545" t="s">
        <v>38</v>
      </c>
      <c r="I1" s="545"/>
    </row>
    <row r="2" spans="1:16">
      <c r="A2" s="25" t="s">
        <v>414</v>
      </c>
    </row>
    <row r="3" spans="1:16" ht="15">
      <c r="E3" s="38"/>
      <c r="O3" s="55"/>
      <c r="P3" s="56"/>
    </row>
    <row r="4" spans="1:16">
      <c r="A4" s="28" t="s">
        <v>768</v>
      </c>
      <c r="B4" s="28"/>
      <c r="C4" s="28"/>
      <c r="O4" s="55"/>
      <c r="P4" s="56"/>
    </row>
    <row r="5" spans="1:16">
      <c r="A5" s="28" t="s">
        <v>53</v>
      </c>
      <c r="B5" s="57" t="s">
        <v>1553</v>
      </c>
      <c r="C5" s="17">
        <v>1039491</v>
      </c>
      <c r="O5" s="55"/>
      <c r="P5" s="56"/>
    </row>
    <row r="6" spans="1:16">
      <c r="A6" s="28" t="s">
        <v>53</v>
      </c>
      <c r="B6" s="57" t="s">
        <v>1554</v>
      </c>
      <c r="C6" s="17">
        <v>968039</v>
      </c>
      <c r="O6" s="58"/>
      <c r="P6" s="59"/>
    </row>
    <row r="7" spans="1:16" ht="15" customHeight="1">
      <c r="A7" s="28" t="s">
        <v>53</v>
      </c>
      <c r="B7" s="57" t="s">
        <v>1555</v>
      </c>
      <c r="C7" s="17">
        <v>985703</v>
      </c>
      <c r="O7" s="55"/>
      <c r="P7" s="56"/>
    </row>
    <row r="8" spans="1:16" ht="15" customHeight="1">
      <c r="A8" s="28" t="s">
        <v>53</v>
      </c>
      <c r="B8" s="57" t="s">
        <v>1556</v>
      </c>
      <c r="C8" s="17">
        <v>1011058</v>
      </c>
      <c r="O8" s="58"/>
      <c r="P8" s="59"/>
    </row>
    <row r="9" spans="1:16" ht="15" customHeight="1">
      <c r="A9" s="28" t="s">
        <v>53</v>
      </c>
      <c r="B9" s="57" t="s">
        <v>1557</v>
      </c>
      <c r="C9" s="17">
        <v>1014026</v>
      </c>
      <c r="O9" s="55"/>
      <c r="P9" s="56"/>
    </row>
    <row r="10" spans="1:16" ht="15" customHeight="1">
      <c r="A10" s="28" t="s">
        <v>53</v>
      </c>
      <c r="B10" s="57" t="s">
        <v>1558</v>
      </c>
      <c r="C10" s="17">
        <v>944258</v>
      </c>
      <c r="O10" s="55"/>
      <c r="P10" s="56"/>
    </row>
    <row r="11" spans="1:16" ht="15" customHeight="1">
      <c r="A11" s="28" t="s">
        <v>53</v>
      </c>
      <c r="B11" s="57" t="s">
        <v>1559</v>
      </c>
      <c r="C11" s="17">
        <v>816774</v>
      </c>
      <c r="O11" s="55"/>
      <c r="P11" s="56"/>
    </row>
    <row r="12" spans="1:16" ht="15" customHeight="1">
      <c r="A12" s="28" t="s">
        <v>53</v>
      </c>
      <c r="B12" s="57" t="s">
        <v>1560</v>
      </c>
      <c r="C12" s="17">
        <v>769136</v>
      </c>
      <c r="O12" s="55"/>
      <c r="P12" s="56"/>
    </row>
    <row r="13" spans="1:16" ht="14.25" customHeight="1">
      <c r="A13" s="28" t="s">
        <v>53</v>
      </c>
      <c r="B13" s="57" t="s">
        <v>1561</v>
      </c>
      <c r="C13" s="17">
        <v>819667</v>
      </c>
      <c r="O13" s="55"/>
      <c r="P13" s="56"/>
    </row>
    <row r="14" spans="1:16" ht="14.25" customHeight="1">
      <c r="A14" s="28" t="s">
        <v>53</v>
      </c>
      <c r="B14" s="57" t="s">
        <v>1562</v>
      </c>
      <c r="C14" s="17">
        <v>827687</v>
      </c>
      <c r="O14" s="55"/>
      <c r="P14" s="56"/>
    </row>
    <row r="15" spans="1:16">
      <c r="A15" s="28" t="s">
        <v>53</v>
      </c>
      <c r="B15" s="57" t="s">
        <v>1563</v>
      </c>
      <c r="C15" s="17">
        <v>901329</v>
      </c>
      <c r="O15" s="55"/>
      <c r="P15" s="56"/>
    </row>
    <row r="16" spans="1:16" ht="14.25" customHeight="1">
      <c r="A16" s="60" t="s">
        <v>53</v>
      </c>
      <c r="B16" s="61" t="s">
        <v>1564</v>
      </c>
      <c r="C16" s="62">
        <v>961570</v>
      </c>
      <c r="O16" s="55"/>
      <c r="P16" s="56"/>
    </row>
    <row r="17" spans="1:16" ht="14.25" customHeight="1">
      <c r="A17" s="60" t="s">
        <v>53</v>
      </c>
      <c r="B17" s="61" t="s">
        <v>1192</v>
      </c>
      <c r="C17" s="62">
        <v>929393</v>
      </c>
      <c r="D17" s="33"/>
      <c r="O17" s="55"/>
      <c r="P17" s="56"/>
    </row>
    <row r="18" spans="1:16" ht="14.25" customHeight="1">
      <c r="A18" s="60" t="s">
        <v>53</v>
      </c>
      <c r="B18" s="61" t="s">
        <v>1193</v>
      </c>
      <c r="C18" s="62">
        <v>889521</v>
      </c>
      <c r="D18" s="33">
        <v>-4.2901119332725779E-2</v>
      </c>
      <c r="L18" s="56"/>
      <c r="M18" s="64"/>
      <c r="N18" s="56"/>
      <c r="O18" s="58"/>
      <c r="P18" s="59"/>
    </row>
    <row r="19" spans="1:16" ht="14.25" customHeight="1">
      <c r="B19" s="55"/>
      <c r="C19" s="56"/>
      <c r="L19" s="56"/>
      <c r="M19" s="64"/>
      <c r="N19" s="59"/>
    </row>
    <row r="20" spans="1:16" ht="14.25" customHeight="1">
      <c r="L20" s="56"/>
      <c r="M20" s="64"/>
      <c r="N20" s="56"/>
    </row>
    <row r="21" spans="1:16" ht="14.25" customHeight="1">
      <c r="L21" s="56"/>
    </row>
    <row r="22" spans="1:16">
      <c r="L22" s="56"/>
      <c r="M22" s="64"/>
      <c r="N22" s="56"/>
      <c r="O22" s="55"/>
      <c r="P22" s="56"/>
    </row>
    <row r="23" spans="1:16" ht="14.25" customHeight="1">
      <c r="B23" s="55"/>
      <c r="L23" s="59"/>
      <c r="M23" s="64"/>
      <c r="N23" s="56"/>
    </row>
    <row r="24" spans="1:16" ht="14.25" customHeight="1">
      <c r="B24" s="55"/>
      <c r="E24" s="25" t="s">
        <v>414</v>
      </c>
      <c r="L24" s="56"/>
    </row>
    <row r="25" spans="1:16">
      <c r="E25" s="25" t="s">
        <v>990</v>
      </c>
      <c r="L25" s="56"/>
      <c r="M25" s="64"/>
      <c r="N25" s="56"/>
      <c r="O25" s="55"/>
      <c r="P25" s="56"/>
    </row>
    <row r="26" spans="1:16" ht="15" customHeight="1">
      <c r="L26" s="56"/>
      <c r="M26" s="64"/>
      <c r="N26" s="56"/>
      <c r="O26" s="55"/>
      <c r="P26" s="56"/>
    </row>
    <row r="27" spans="1:16" ht="15" customHeight="1">
      <c r="B27" s="55"/>
      <c r="L27" s="56"/>
      <c r="M27" s="64"/>
      <c r="N27" s="56"/>
      <c r="O27" s="55"/>
      <c r="P27" s="56"/>
    </row>
    <row r="28" spans="1:16" ht="15" customHeight="1">
      <c r="B28" s="55"/>
      <c r="L28" s="56"/>
      <c r="M28" s="64"/>
      <c r="N28" s="56"/>
      <c r="O28" s="55"/>
      <c r="P28" s="56"/>
    </row>
    <row r="29" spans="1:16">
      <c r="L29" s="56"/>
      <c r="M29" s="64"/>
      <c r="N29" s="56"/>
    </row>
    <row r="30" spans="1:16">
      <c r="M30" s="64"/>
      <c r="N30" s="56"/>
    </row>
    <row r="31" spans="1:16">
      <c r="M31" s="64"/>
      <c r="N31" s="56"/>
    </row>
  </sheetData>
  <mergeCells count="1">
    <mergeCell ref="H1:I1"/>
  </mergeCells>
  <hyperlinks>
    <hyperlink ref="H1:I1" location="Index!A1" display="Regresar al Índice" xr:uid="{00000000-0004-0000-8F00-000000000000}"/>
  </hyperlinks>
  <pageMargins left="0.7" right="0.7" top="0.75" bottom="0.75" header="0.3" footer="0.3"/>
  <pageSetup paperSize="9" orientation="portrait" horizontalDpi="300" verticalDpi="4294967295" r:id="rId1"/>
  <drawing r:id="rId2"/>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Hoja158"/>
  <dimension ref="A1:P30"/>
  <sheetViews>
    <sheetView zoomScale="106" zoomScaleNormal="106" workbookViewId="0"/>
  </sheetViews>
  <sheetFormatPr baseColWidth="10" defaultColWidth="11.42578125" defaultRowHeight="14.25"/>
  <cols>
    <col min="1" max="1" width="11.42578125" style="24"/>
    <col min="2" max="2" width="15.5703125" style="24" customWidth="1"/>
    <col min="3" max="4" width="11.42578125" style="24"/>
    <col min="5" max="5" width="11.85546875" style="24" bestFit="1" customWidth="1"/>
    <col min="6" max="14" width="11.42578125" style="24"/>
    <col min="15" max="15" width="13" style="24" bestFit="1" customWidth="1"/>
    <col min="16" max="16384" width="11.42578125" style="24"/>
  </cols>
  <sheetData>
    <row r="1" spans="1:16">
      <c r="A1" s="20" t="s">
        <v>1718</v>
      </c>
      <c r="H1" s="545" t="s">
        <v>38</v>
      </c>
      <c r="I1" s="545"/>
    </row>
    <row r="2" spans="1:16">
      <c r="A2" s="25" t="s">
        <v>414</v>
      </c>
    </row>
    <row r="4" spans="1:16" ht="15">
      <c r="E4" s="26"/>
    </row>
    <row r="5" spans="1:16">
      <c r="A5" s="28" t="s">
        <v>770</v>
      </c>
      <c r="B5" s="28"/>
      <c r="C5" s="28"/>
      <c r="O5" s="55"/>
      <c r="P5" s="56"/>
    </row>
    <row r="6" spans="1:16" ht="15" customHeight="1">
      <c r="A6" s="28" t="s">
        <v>53</v>
      </c>
      <c r="B6" s="57" t="s">
        <v>1553</v>
      </c>
      <c r="C6" s="17">
        <v>127279</v>
      </c>
      <c r="O6" s="55"/>
      <c r="P6" s="56"/>
    </row>
    <row r="7" spans="1:16" ht="14.25" customHeight="1">
      <c r="A7" s="28" t="s">
        <v>53</v>
      </c>
      <c r="B7" s="57" t="s">
        <v>1554</v>
      </c>
      <c r="C7" s="17">
        <v>126425</v>
      </c>
      <c r="O7" s="55"/>
      <c r="P7" s="56"/>
    </row>
    <row r="8" spans="1:16" ht="14.25" customHeight="1">
      <c r="A8" s="28" t="s">
        <v>53</v>
      </c>
      <c r="B8" s="57" t="s">
        <v>1555</v>
      </c>
      <c r="C8" s="17">
        <v>134381</v>
      </c>
      <c r="O8" s="55"/>
      <c r="P8" s="56"/>
    </row>
    <row r="9" spans="1:16" ht="14.25" customHeight="1">
      <c r="A9" s="28" t="s">
        <v>53</v>
      </c>
      <c r="B9" s="57" t="s">
        <v>1556</v>
      </c>
      <c r="C9" s="17">
        <v>138122</v>
      </c>
      <c r="O9" s="58"/>
      <c r="P9" s="59"/>
    </row>
    <row r="10" spans="1:16" ht="14.25" customHeight="1">
      <c r="A10" s="28" t="s">
        <v>53</v>
      </c>
      <c r="B10" s="57" t="s">
        <v>1557</v>
      </c>
      <c r="C10" s="17">
        <v>138761</v>
      </c>
      <c r="O10" s="55"/>
      <c r="P10" s="56"/>
    </row>
    <row r="11" spans="1:16">
      <c r="A11" s="28" t="s">
        <v>53</v>
      </c>
      <c r="B11" s="57" t="s">
        <v>1558</v>
      </c>
      <c r="C11" s="17">
        <v>123334</v>
      </c>
      <c r="O11" s="58"/>
      <c r="P11" s="59"/>
    </row>
    <row r="12" spans="1:16" ht="14.25" customHeight="1">
      <c r="A12" s="28" t="s">
        <v>53</v>
      </c>
      <c r="B12" s="57" t="s">
        <v>1559</v>
      </c>
      <c r="C12" s="17">
        <v>105002</v>
      </c>
      <c r="O12" s="55"/>
      <c r="P12" s="56"/>
    </row>
    <row r="13" spans="1:16">
      <c r="A13" s="28" t="s">
        <v>53</v>
      </c>
      <c r="B13" s="57" t="s">
        <v>1560</v>
      </c>
      <c r="C13" s="17">
        <v>97827</v>
      </c>
      <c r="O13" s="58"/>
      <c r="P13" s="59"/>
    </row>
    <row r="14" spans="1:16">
      <c r="A14" s="28" t="s">
        <v>53</v>
      </c>
      <c r="B14" s="57" t="s">
        <v>1561</v>
      </c>
      <c r="C14" s="17">
        <v>101560</v>
      </c>
      <c r="O14" s="55"/>
      <c r="P14" s="56"/>
    </row>
    <row r="15" spans="1:16">
      <c r="A15" s="28" t="s">
        <v>53</v>
      </c>
      <c r="B15" s="57" t="s">
        <v>1562</v>
      </c>
      <c r="C15" s="17">
        <v>102404</v>
      </c>
      <c r="O15" s="55"/>
      <c r="P15" s="56"/>
    </row>
    <row r="16" spans="1:16">
      <c r="A16" s="28" t="s">
        <v>53</v>
      </c>
      <c r="B16" s="57" t="s">
        <v>1563</v>
      </c>
      <c r="C16" s="17">
        <v>112997</v>
      </c>
      <c r="O16" s="55"/>
      <c r="P16" s="56"/>
    </row>
    <row r="17" spans="1:16">
      <c r="A17" s="60" t="s">
        <v>53</v>
      </c>
      <c r="B17" s="61" t="s">
        <v>1564</v>
      </c>
      <c r="C17" s="62">
        <v>125157</v>
      </c>
      <c r="N17" s="56"/>
      <c r="O17" s="55"/>
      <c r="P17" s="56"/>
    </row>
    <row r="18" spans="1:16">
      <c r="A18" s="60" t="s">
        <v>53</v>
      </c>
      <c r="B18" s="61" t="s">
        <v>1192</v>
      </c>
      <c r="C18" s="62">
        <v>126446</v>
      </c>
      <c r="D18" s="33">
        <v>1.4029704379735275E-2</v>
      </c>
      <c r="E18" s="63"/>
      <c r="N18" s="56"/>
      <c r="O18" s="55"/>
      <c r="P18" s="56"/>
    </row>
    <row r="19" spans="1:16">
      <c r="A19" s="60" t="s">
        <v>53</v>
      </c>
      <c r="B19" s="61" t="s">
        <v>1193</v>
      </c>
      <c r="C19" s="62">
        <v>128220</v>
      </c>
      <c r="D19" s="33"/>
      <c r="G19" s="33"/>
      <c r="N19" s="56"/>
      <c r="O19" s="55"/>
      <c r="P19" s="56"/>
    </row>
    <row r="20" spans="1:16">
      <c r="B20" s="55"/>
      <c r="C20" s="56"/>
      <c r="N20" s="56"/>
    </row>
    <row r="21" spans="1:16">
      <c r="N21" s="56"/>
    </row>
    <row r="22" spans="1:16">
      <c r="N22" s="59"/>
    </row>
    <row r="23" spans="1:16">
      <c r="N23" s="56"/>
    </row>
    <row r="24" spans="1:16">
      <c r="N24" s="56"/>
    </row>
    <row r="25" spans="1:16">
      <c r="B25" s="55"/>
      <c r="E25" s="24" t="s">
        <v>414</v>
      </c>
      <c r="N25" s="56"/>
    </row>
    <row r="26" spans="1:16" ht="38.25" customHeight="1">
      <c r="B26" s="55"/>
      <c r="E26" s="603" t="s">
        <v>991</v>
      </c>
      <c r="F26" s="603"/>
      <c r="G26" s="603"/>
      <c r="H26" s="603"/>
      <c r="I26" s="603"/>
      <c r="J26" s="603"/>
      <c r="K26" s="603"/>
      <c r="L26" s="603"/>
      <c r="M26" s="603"/>
      <c r="N26" s="56"/>
    </row>
    <row r="27" spans="1:16">
      <c r="B27" s="55"/>
      <c r="N27" s="56"/>
    </row>
    <row r="28" spans="1:16">
      <c r="N28" s="56"/>
    </row>
    <row r="29" spans="1:16">
      <c r="B29" s="55"/>
      <c r="N29" s="55"/>
    </row>
    <row r="30" spans="1:16">
      <c r="N30" s="55"/>
    </row>
  </sheetData>
  <mergeCells count="2">
    <mergeCell ref="E26:M26"/>
    <mergeCell ref="H1:I1"/>
  </mergeCells>
  <hyperlinks>
    <hyperlink ref="H1:I1" location="Index!A1" display="Regresar al Índice" xr:uid="{00000000-0004-0000-9000-000000000000}"/>
  </hyperlinks>
  <pageMargins left="0.7" right="0.7" top="0.75" bottom="0.75" header="0.3" footer="0.3"/>
  <drawing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Hoja159"/>
  <dimension ref="A1:I42"/>
  <sheetViews>
    <sheetView zoomScale="106" zoomScaleNormal="106" workbookViewId="0"/>
  </sheetViews>
  <sheetFormatPr baseColWidth="10" defaultColWidth="11.42578125" defaultRowHeight="14.25"/>
  <cols>
    <col min="1" max="1" width="25" style="24" customWidth="1"/>
    <col min="2" max="12" width="11.42578125" style="24"/>
    <col min="13" max="13" width="5.140625" style="24" customWidth="1"/>
    <col min="14" max="16384" width="11.42578125" style="24"/>
  </cols>
  <sheetData>
    <row r="1" spans="1:9">
      <c r="A1" s="20" t="s">
        <v>1719</v>
      </c>
      <c r="H1" s="545" t="s">
        <v>38</v>
      </c>
      <c r="I1" s="545"/>
    </row>
    <row r="2" spans="1:9">
      <c r="A2" s="25" t="s">
        <v>414</v>
      </c>
    </row>
    <row r="4" spans="1:9" ht="15">
      <c r="A4" s="39"/>
    </row>
    <row r="6" spans="1:9" ht="60">
      <c r="A6" s="40" t="s">
        <v>767</v>
      </c>
      <c r="B6" s="41" t="s">
        <v>415</v>
      </c>
      <c r="C6" s="41" t="s">
        <v>771</v>
      </c>
      <c r="D6" s="41" t="s">
        <v>1565</v>
      </c>
    </row>
    <row r="7" spans="1:9">
      <c r="A7" s="44" t="s">
        <v>4</v>
      </c>
      <c r="B7" s="53">
        <v>134</v>
      </c>
      <c r="C7" s="43">
        <v>2.9600830590470299E-3</v>
      </c>
      <c r="D7" s="42">
        <v>31</v>
      </c>
    </row>
    <row r="8" spans="1:9">
      <c r="A8" s="42" t="s">
        <v>30</v>
      </c>
      <c r="B8" s="52">
        <v>136</v>
      </c>
      <c r="C8" s="43">
        <v>3.004263403211911E-3</v>
      </c>
      <c r="D8" s="42">
        <v>30</v>
      </c>
    </row>
    <row r="9" spans="1:9">
      <c r="A9" s="42" t="s">
        <v>24</v>
      </c>
      <c r="B9" s="52">
        <v>194</v>
      </c>
      <c r="C9" s="43">
        <v>4.2854933839934616E-3</v>
      </c>
      <c r="D9" s="42">
        <v>29</v>
      </c>
    </row>
    <row r="10" spans="1:9">
      <c r="A10" s="44" t="s">
        <v>20</v>
      </c>
      <c r="B10" s="53">
        <v>238</v>
      </c>
      <c r="C10" s="43">
        <v>5.257460955620844E-3</v>
      </c>
      <c r="D10" s="42">
        <v>28</v>
      </c>
    </row>
    <row r="11" spans="1:9">
      <c r="A11" s="44" t="s">
        <v>11</v>
      </c>
      <c r="B11" s="53">
        <v>247</v>
      </c>
      <c r="C11" s="43">
        <v>5.4562725043628092E-3</v>
      </c>
      <c r="D11" s="42">
        <v>27</v>
      </c>
    </row>
    <row r="12" spans="1:9">
      <c r="A12" s="44" t="s">
        <v>5</v>
      </c>
      <c r="B12" s="53">
        <v>261</v>
      </c>
      <c r="C12" s="43">
        <v>5.7655349135169766E-3</v>
      </c>
      <c r="D12" s="42">
        <v>26</v>
      </c>
    </row>
    <row r="13" spans="1:9">
      <c r="A13" s="44" t="s">
        <v>6</v>
      </c>
      <c r="B13" s="53">
        <v>271</v>
      </c>
      <c r="C13" s="43">
        <v>5.9864366343413819E-3</v>
      </c>
      <c r="D13" s="42">
        <v>25</v>
      </c>
    </row>
    <row r="14" spans="1:9">
      <c r="A14" s="44" t="s">
        <v>32</v>
      </c>
      <c r="B14" s="53">
        <v>311</v>
      </c>
      <c r="C14" s="43">
        <v>6.8700435176390021E-3</v>
      </c>
      <c r="D14" s="42">
        <v>24</v>
      </c>
    </row>
    <row r="15" spans="1:9">
      <c r="A15" s="42" t="s">
        <v>18</v>
      </c>
      <c r="B15" s="52">
        <v>327</v>
      </c>
      <c r="C15" s="43">
        <v>7.2234862709580506E-3</v>
      </c>
      <c r="D15" s="42">
        <v>23</v>
      </c>
    </row>
    <row r="16" spans="1:9">
      <c r="A16" s="42" t="s">
        <v>27</v>
      </c>
      <c r="B16" s="52">
        <v>432</v>
      </c>
      <c r="C16" s="43">
        <v>9.5429543396143048E-3</v>
      </c>
      <c r="D16" s="42">
        <v>22</v>
      </c>
    </row>
    <row r="17" spans="1:4">
      <c r="A17" s="44" t="s">
        <v>19</v>
      </c>
      <c r="B17" s="53">
        <v>542</v>
      </c>
      <c r="C17" s="43">
        <v>1.1972873268682764E-2</v>
      </c>
      <c r="D17" s="42">
        <v>21</v>
      </c>
    </row>
    <row r="18" spans="1:4">
      <c r="A18" s="44" t="s">
        <v>26</v>
      </c>
      <c r="B18" s="53">
        <v>557</v>
      </c>
      <c r="C18" s="43">
        <v>1.2304225849919371E-2</v>
      </c>
      <c r="D18" s="42">
        <v>20</v>
      </c>
    </row>
    <row r="19" spans="1:4">
      <c r="A19" s="44" t="s">
        <v>21</v>
      </c>
      <c r="B19" s="53">
        <v>642</v>
      </c>
      <c r="C19" s="43">
        <v>1.4181890476926815E-2</v>
      </c>
      <c r="D19" s="42">
        <v>18</v>
      </c>
    </row>
    <row r="20" spans="1:4">
      <c r="A20" s="42" t="s">
        <v>29</v>
      </c>
      <c r="B20" s="52">
        <v>642</v>
      </c>
      <c r="C20" s="43">
        <v>1.4181890476926815E-2</v>
      </c>
      <c r="D20" s="42">
        <v>18</v>
      </c>
    </row>
    <row r="21" spans="1:4">
      <c r="A21" s="42" t="s">
        <v>28</v>
      </c>
      <c r="B21" s="52">
        <v>688</v>
      </c>
      <c r="C21" s="43">
        <v>1.519803839271908E-2</v>
      </c>
      <c r="D21" s="42">
        <v>17</v>
      </c>
    </row>
    <row r="22" spans="1:4">
      <c r="A22" s="44" t="s">
        <v>3</v>
      </c>
      <c r="B22" s="53">
        <v>776</v>
      </c>
      <c r="C22" s="43">
        <v>1.7141973535973846E-2</v>
      </c>
      <c r="D22" s="42">
        <v>16</v>
      </c>
    </row>
    <row r="23" spans="1:4">
      <c r="A23" s="42" t="s">
        <v>33</v>
      </c>
      <c r="B23" s="52">
        <v>842</v>
      </c>
      <c r="C23" s="43">
        <v>1.8599924893414919E-2</v>
      </c>
      <c r="D23" s="42">
        <v>15</v>
      </c>
    </row>
    <row r="24" spans="1:4">
      <c r="A24" s="44" t="s">
        <v>12</v>
      </c>
      <c r="B24" s="53">
        <v>1023</v>
      </c>
      <c r="C24" s="43">
        <v>2.2598246040336653E-2</v>
      </c>
      <c r="D24" s="42">
        <v>14</v>
      </c>
    </row>
    <row r="25" spans="1:4">
      <c r="A25" s="44" t="s">
        <v>23</v>
      </c>
      <c r="B25" s="53">
        <v>1031</v>
      </c>
      <c r="C25" s="43">
        <v>2.2774967416996177E-2</v>
      </c>
      <c r="D25" s="42">
        <v>13</v>
      </c>
    </row>
    <row r="26" spans="1:4">
      <c r="A26" s="42" t="s">
        <v>16</v>
      </c>
      <c r="B26" s="52">
        <v>1124</v>
      </c>
      <c r="C26" s="43">
        <v>2.4829353420663149E-2</v>
      </c>
      <c r="D26" s="42">
        <v>12</v>
      </c>
    </row>
    <row r="27" spans="1:4">
      <c r="A27" s="42" t="s">
        <v>25</v>
      </c>
      <c r="B27" s="52">
        <v>1223</v>
      </c>
      <c r="C27" s="43">
        <v>2.7016280456824759E-2</v>
      </c>
      <c r="D27" s="42">
        <v>11</v>
      </c>
    </row>
    <row r="28" spans="1:4">
      <c r="A28" s="42" t="s">
        <v>15</v>
      </c>
      <c r="B28" s="52">
        <v>1237</v>
      </c>
      <c r="C28" s="43">
        <v>2.7325542865978925E-2</v>
      </c>
      <c r="D28" s="42">
        <v>10</v>
      </c>
    </row>
    <row r="29" spans="1:4">
      <c r="A29" s="42" t="s">
        <v>22</v>
      </c>
      <c r="B29" s="52">
        <v>1602</v>
      </c>
      <c r="C29" s="43">
        <v>3.5388455676069713E-2</v>
      </c>
      <c r="D29" s="42">
        <v>9</v>
      </c>
    </row>
    <row r="30" spans="1:4">
      <c r="A30" s="44" t="s">
        <v>7</v>
      </c>
      <c r="B30" s="53">
        <v>1756</v>
      </c>
      <c r="C30" s="43">
        <v>3.8790342176765559E-2</v>
      </c>
      <c r="D30" s="42">
        <v>8</v>
      </c>
    </row>
    <row r="31" spans="1:4">
      <c r="A31" s="44" t="s">
        <v>10</v>
      </c>
      <c r="B31" s="53">
        <v>2013</v>
      </c>
      <c r="C31" s="43">
        <v>4.4467516401952768E-2</v>
      </c>
      <c r="D31" s="42">
        <v>7</v>
      </c>
    </row>
    <row r="32" spans="1:4">
      <c r="A32" s="44" t="s">
        <v>31</v>
      </c>
      <c r="B32" s="53">
        <v>2152</v>
      </c>
      <c r="C32" s="43">
        <v>4.7538050321412006E-2</v>
      </c>
      <c r="D32" s="42">
        <v>6</v>
      </c>
    </row>
    <row r="33" spans="1:8">
      <c r="A33" s="44" t="s">
        <v>8</v>
      </c>
      <c r="B33" s="53">
        <v>2188</v>
      </c>
      <c r="C33" s="43">
        <v>4.833329651637986E-2</v>
      </c>
      <c r="D33" s="42">
        <v>5</v>
      </c>
    </row>
    <row r="34" spans="1:8">
      <c r="A34" s="44" t="s">
        <v>13</v>
      </c>
      <c r="B34" s="53">
        <v>3584</v>
      </c>
      <c r="C34" s="43">
        <v>7.9171176743466826E-2</v>
      </c>
      <c r="D34" s="42">
        <v>4</v>
      </c>
    </row>
    <row r="35" spans="1:8">
      <c r="A35" s="42" t="s">
        <v>14</v>
      </c>
      <c r="B35" s="52">
        <v>4117</v>
      </c>
      <c r="C35" s="43">
        <v>9.0945238463407629E-2</v>
      </c>
      <c r="D35" s="42">
        <v>3</v>
      </c>
    </row>
    <row r="36" spans="1:8">
      <c r="A36" s="42" t="s">
        <v>17</v>
      </c>
      <c r="B36" s="52">
        <v>5385</v>
      </c>
      <c r="C36" s="43">
        <v>0.11895557666394221</v>
      </c>
      <c r="D36" s="42">
        <v>2</v>
      </c>
    </row>
    <row r="37" spans="1:8" ht="15">
      <c r="A37" s="51" t="s">
        <v>0</v>
      </c>
      <c r="B37" s="54">
        <v>9594</v>
      </c>
      <c r="C37" s="47">
        <v>0.21193311095893436</v>
      </c>
      <c r="D37" s="46">
        <v>1</v>
      </c>
    </row>
    <row r="38" spans="1:8" ht="15">
      <c r="A38" s="48" t="s">
        <v>772</v>
      </c>
      <c r="B38" s="49">
        <v>45269</v>
      </c>
      <c r="C38" s="50">
        <v>1</v>
      </c>
      <c r="D38" s="48"/>
    </row>
    <row r="40" spans="1:8">
      <c r="A40" s="24" t="s">
        <v>414</v>
      </c>
    </row>
    <row r="41" spans="1:8" ht="33" customHeight="1">
      <c r="A41" s="603" t="s">
        <v>416</v>
      </c>
      <c r="B41" s="603"/>
      <c r="C41" s="603"/>
      <c r="D41" s="603"/>
      <c r="E41" s="603"/>
      <c r="F41" s="603"/>
      <c r="G41" s="603"/>
      <c r="H41" s="603"/>
    </row>
    <row r="42" spans="1:8">
      <c r="A42" s="37" t="s">
        <v>993</v>
      </c>
    </row>
  </sheetData>
  <mergeCells count="2">
    <mergeCell ref="A41:H41"/>
    <mergeCell ref="H1:I1"/>
  </mergeCells>
  <hyperlinks>
    <hyperlink ref="H1:I1" location="Index!A1" display="Regresar al Índice" xr:uid="{00000000-0004-0000-9100-000000000000}"/>
  </hyperlinks>
  <pageMargins left="0.7" right="0.7" top="0.75" bottom="0.75" header="0.3" footer="0.3"/>
  <pageSetup paperSize="9" orientation="portrait" horizontalDpi="300" r:id="rId1"/>
  <drawing r:id="rId2"/>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Hoja160"/>
  <dimension ref="A1:I42"/>
  <sheetViews>
    <sheetView zoomScale="106" zoomScaleNormal="106" workbookViewId="0"/>
  </sheetViews>
  <sheetFormatPr baseColWidth="10" defaultColWidth="11.42578125" defaultRowHeight="14.25"/>
  <cols>
    <col min="1" max="1" width="25" style="24" customWidth="1"/>
    <col min="2" max="16384" width="11.42578125" style="24"/>
  </cols>
  <sheetData>
    <row r="1" spans="1:9">
      <c r="A1" s="20" t="s">
        <v>1720</v>
      </c>
      <c r="H1" s="545" t="s">
        <v>38</v>
      </c>
      <c r="I1" s="545"/>
    </row>
    <row r="2" spans="1:9">
      <c r="A2" s="25" t="s">
        <v>414</v>
      </c>
    </row>
    <row r="4" spans="1:9" ht="15">
      <c r="A4" s="39"/>
      <c r="C4" s="24" t="s">
        <v>773</v>
      </c>
    </row>
    <row r="6" spans="1:9" ht="60">
      <c r="A6" s="40" t="s">
        <v>767</v>
      </c>
      <c r="B6" s="41" t="s">
        <v>415</v>
      </c>
      <c r="C6" s="41" t="s">
        <v>771</v>
      </c>
      <c r="D6" s="41" t="s">
        <v>1565</v>
      </c>
    </row>
    <row r="7" spans="1:9">
      <c r="A7" s="42" t="s">
        <v>20</v>
      </c>
      <c r="B7" s="52">
        <v>23</v>
      </c>
      <c r="C7" s="43">
        <v>8.2272141937330095E-4</v>
      </c>
      <c r="D7" s="42">
        <v>31</v>
      </c>
    </row>
    <row r="8" spans="1:9">
      <c r="A8" s="42" t="s">
        <v>12</v>
      </c>
      <c r="B8" s="52">
        <v>27</v>
      </c>
      <c r="C8" s="43">
        <v>9.6580340535126633E-4</v>
      </c>
      <c r="D8" s="42">
        <v>30</v>
      </c>
    </row>
    <row r="9" spans="1:9">
      <c r="A9" s="42" t="s">
        <v>28</v>
      </c>
      <c r="B9" s="52">
        <v>29</v>
      </c>
      <c r="C9" s="43">
        <v>1.037344398340249E-3</v>
      </c>
      <c r="D9" s="42">
        <v>29</v>
      </c>
    </row>
    <row r="10" spans="1:9">
      <c r="A10" s="44" t="s">
        <v>4</v>
      </c>
      <c r="B10" s="53">
        <v>34</v>
      </c>
      <c r="C10" s="43">
        <v>1.2161968808127057E-3</v>
      </c>
      <c r="D10" s="42">
        <v>28</v>
      </c>
    </row>
    <row r="11" spans="1:9">
      <c r="A11" s="42" t="s">
        <v>5</v>
      </c>
      <c r="B11" s="52">
        <v>36</v>
      </c>
      <c r="C11" s="43">
        <v>1.2877378738016883E-3</v>
      </c>
      <c r="D11" s="42">
        <v>27</v>
      </c>
    </row>
    <row r="12" spans="1:9">
      <c r="A12" s="42" t="s">
        <v>7</v>
      </c>
      <c r="B12" s="52">
        <v>58</v>
      </c>
      <c r="C12" s="43">
        <v>2.0746887966804979E-3</v>
      </c>
      <c r="D12" s="42">
        <v>26</v>
      </c>
    </row>
    <row r="13" spans="1:9">
      <c r="A13" s="42" t="s">
        <v>29</v>
      </c>
      <c r="B13" s="52">
        <v>59</v>
      </c>
      <c r="C13" s="43">
        <v>2.1104592931749894E-3</v>
      </c>
      <c r="D13" s="42">
        <v>25</v>
      </c>
    </row>
    <row r="14" spans="1:9">
      <c r="A14" s="42" t="s">
        <v>8</v>
      </c>
      <c r="B14" s="52">
        <v>163</v>
      </c>
      <c r="C14" s="43">
        <v>5.8305909286020894E-3</v>
      </c>
      <c r="D14" s="42">
        <v>24</v>
      </c>
    </row>
    <row r="15" spans="1:9">
      <c r="A15" s="42" t="s">
        <v>26</v>
      </c>
      <c r="B15" s="52">
        <v>178</v>
      </c>
      <c r="C15" s="43">
        <v>6.3671483760194591E-3</v>
      </c>
      <c r="D15" s="42">
        <v>23</v>
      </c>
    </row>
    <row r="16" spans="1:9">
      <c r="A16" s="42" t="s">
        <v>21</v>
      </c>
      <c r="B16" s="52">
        <v>212</v>
      </c>
      <c r="C16" s="43">
        <v>7.5833452568321649E-3</v>
      </c>
      <c r="D16" s="42">
        <v>22</v>
      </c>
    </row>
    <row r="17" spans="1:4">
      <c r="A17" s="42" t="s">
        <v>30</v>
      </c>
      <c r="B17" s="52">
        <v>214</v>
      </c>
      <c r="C17" s="43">
        <v>7.6548862498211478E-3</v>
      </c>
      <c r="D17" s="42">
        <v>21</v>
      </c>
    </row>
    <row r="18" spans="1:4">
      <c r="A18" s="42" t="s">
        <v>6</v>
      </c>
      <c r="B18" s="52">
        <v>223</v>
      </c>
      <c r="C18" s="43">
        <v>7.9768207182715697E-3</v>
      </c>
      <c r="D18" s="42">
        <v>20</v>
      </c>
    </row>
    <row r="19" spans="1:4">
      <c r="A19" s="42" t="s">
        <v>27</v>
      </c>
      <c r="B19" s="52">
        <v>342</v>
      </c>
      <c r="C19" s="43">
        <v>1.223350980111604E-2</v>
      </c>
      <c r="D19" s="42">
        <v>19</v>
      </c>
    </row>
    <row r="20" spans="1:4">
      <c r="A20" s="42" t="s">
        <v>19</v>
      </c>
      <c r="B20" s="52">
        <v>350</v>
      </c>
      <c r="C20" s="43">
        <v>1.251967377307197E-2</v>
      </c>
      <c r="D20" s="42">
        <v>17</v>
      </c>
    </row>
    <row r="21" spans="1:4">
      <c r="A21" s="44" t="s">
        <v>33</v>
      </c>
      <c r="B21" s="53">
        <v>350</v>
      </c>
      <c r="C21" s="43">
        <v>1.251967377307197E-2</v>
      </c>
      <c r="D21" s="42">
        <v>17</v>
      </c>
    </row>
    <row r="22" spans="1:4">
      <c r="A22" s="42" t="s">
        <v>24</v>
      </c>
      <c r="B22" s="52">
        <v>369</v>
      </c>
      <c r="C22" s="43">
        <v>1.3199313206467306E-2</v>
      </c>
      <c r="D22" s="42">
        <v>16</v>
      </c>
    </row>
    <row r="23" spans="1:4">
      <c r="A23" s="42" t="s">
        <v>11</v>
      </c>
      <c r="B23" s="52">
        <v>378</v>
      </c>
      <c r="C23" s="43">
        <v>1.3521247674917728E-2</v>
      </c>
      <c r="D23" s="42">
        <v>15</v>
      </c>
    </row>
    <row r="24" spans="1:4">
      <c r="A24" s="42" t="s">
        <v>10</v>
      </c>
      <c r="B24" s="52">
        <v>413</v>
      </c>
      <c r="C24" s="43">
        <v>1.4773215052224925E-2</v>
      </c>
      <c r="D24" s="42">
        <v>14</v>
      </c>
    </row>
    <row r="25" spans="1:4">
      <c r="A25" s="42" t="s">
        <v>25</v>
      </c>
      <c r="B25" s="52">
        <v>571</v>
      </c>
      <c r="C25" s="43">
        <v>2.0424953498354558E-2</v>
      </c>
      <c r="D25" s="42">
        <v>13</v>
      </c>
    </row>
    <row r="26" spans="1:4">
      <c r="A26" s="42" t="s">
        <v>15</v>
      </c>
      <c r="B26" s="52">
        <v>869</v>
      </c>
      <c r="C26" s="43">
        <v>3.1084561453712977E-2</v>
      </c>
      <c r="D26" s="42">
        <v>12</v>
      </c>
    </row>
    <row r="27" spans="1:4">
      <c r="A27" s="42" t="s">
        <v>3</v>
      </c>
      <c r="B27" s="52">
        <v>913</v>
      </c>
      <c r="C27" s="43">
        <v>3.26584632994706E-2</v>
      </c>
      <c r="D27" s="42">
        <v>11</v>
      </c>
    </row>
    <row r="28" spans="1:4">
      <c r="A28" s="42" t="s">
        <v>16</v>
      </c>
      <c r="B28" s="52">
        <v>951</v>
      </c>
      <c r="C28" s="43">
        <v>3.4017742166261265E-2</v>
      </c>
      <c r="D28" s="42">
        <v>10</v>
      </c>
    </row>
    <row r="29" spans="1:4">
      <c r="A29" s="42" t="s">
        <v>18</v>
      </c>
      <c r="B29" s="52">
        <v>1042</v>
      </c>
      <c r="C29" s="43">
        <v>3.7272857347259977E-2</v>
      </c>
      <c r="D29" s="42">
        <v>9</v>
      </c>
    </row>
    <row r="30" spans="1:4">
      <c r="A30" s="42" t="s">
        <v>23</v>
      </c>
      <c r="B30" s="52">
        <v>1351</v>
      </c>
      <c r="C30" s="43">
        <v>4.8325940764057808E-2</v>
      </c>
      <c r="D30" s="42">
        <v>8</v>
      </c>
    </row>
    <row r="31" spans="1:4">
      <c r="A31" s="44" t="s">
        <v>31</v>
      </c>
      <c r="B31" s="53">
        <v>1397</v>
      </c>
      <c r="C31" s="43">
        <v>4.9971383602804405E-2</v>
      </c>
      <c r="D31" s="42">
        <v>7</v>
      </c>
    </row>
    <row r="32" spans="1:4">
      <c r="A32" s="44" t="s">
        <v>22</v>
      </c>
      <c r="B32" s="53">
        <v>2007</v>
      </c>
      <c r="C32" s="43">
        <v>7.1791386464444121E-2</v>
      </c>
      <c r="D32" s="42">
        <v>6</v>
      </c>
    </row>
    <row r="33" spans="1:8">
      <c r="A33" s="42" t="s">
        <v>17</v>
      </c>
      <c r="B33" s="52">
        <v>2114</v>
      </c>
      <c r="C33" s="43">
        <v>7.5618829589354702E-2</v>
      </c>
      <c r="D33" s="42">
        <v>5</v>
      </c>
    </row>
    <row r="34" spans="1:8">
      <c r="A34" s="42" t="s">
        <v>14</v>
      </c>
      <c r="B34" s="52">
        <v>2201</v>
      </c>
      <c r="C34" s="43">
        <v>7.8730862784375452E-2</v>
      </c>
      <c r="D34" s="42">
        <v>4</v>
      </c>
    </row>
    <row r="35" spans="1:8">
      <c r="A35" s="42" t="s">
        <v>32</v>
      </c>
      <c r="B35" s="52">
        <v>2309</v>
      </c>
      <c r="C35" s="43">
        <v>8.2594076405780509E-2</v>
      </c>
      <c r="D35" s="42">
        <v>3</v>
      </c>
    </row>
    <row r="36" spans="1:8">
      <c r="A36" s="42" t="s">
        <v>13</v>
      </c>
      <c r="B36" s="52">
        <v>3908</v>
      </c>
      <c r="C36" s="43">
        <v>0.13979110030047218</v>
      </c>
      <c r="D36" s="44">
        <v>2</v>
      </c>
    </row>
    <row r="37" spans="1:8" ht="15">
      <c r="A37" s="51" t="s">
        <v>0</v>
      </c>
      <c r="B37" s="54">
        <v>4865</v>
      </c>
      <c r="C37" s="47">
        <v>0.17402346544570038</v>
      </c>
      <c r="D37" s="51">
        <v>1</v>
      </c>
    </row>
    <row r="38" spans="1:8" ht="15">
      <c r="A38" s="48" t="s">
        <v>772</v>
      </c>
      <c r="B38" s="49">
        <v>27956</v>
      </c>
      <c r="C38" s="50">
        <v>1</v>
      </c>
      <c r="D38" s="48"/>
    </row>
    <row r="40" spans="1:8">
      <c r="A40" s="24" t="s">
        <v>414</v>
      </c>
    </row>
    <row r="41" spans="1:8">
      <c r="A41" s="603" t="s">
        <v>416</v>
      </c>
      <c r="B41" s="603"/>
      <c r="C41" s="603"/>
      <c r="D41" s="603"/>
      <c r="E41" s="603"/>
      <c r="F41" s="603"/>
      <c r="G41" s="603"/>
      <c r="H41" s="603"/>
    </row>
    <row r="42" spans="1:8">
      <c r="A42" s="37" t="s">
        <v>993</v>
      </c>
    </row>
  </sheetData>
  <mergeCells count="2">
    <mergeCell ref="A41:H41"/>
    <mergeCell ref="H1:I1"/>
  </mergeCells>
  <hyperlinks>
    <hyperlink ref="H1:I1" location="Index!A1" display="Regresar al Índice" xr:uid="{00000000-0004-0000-9200-000000000000}"/>
  </hyperlinks>
  <pageMargins left="0.7" right="0.7" top="0.75" bottom="0.75" header="0.3" footer="0.3"/>
  <pageSetup orientation="portrait" horizontalDpi="4294967295" verticalDpi="4294967295" r:id="rId1"/>
  <drawing r:id="rId2"/>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Hoja161"/>
  <dimension ref="A1:I42"/>
  <sheetViews>
    <sheetView zoomScale="106" zoomScaleNormal="106" workbookViewId="0"/>
  </sheetViews>
  <sheetFormatPr baseColWidth="10" defaultColWidth="11.42578125" defaultRowHeight="14.25"/>
  <cols>
    <col min="1" max="1" width="25" style="24" customWidth="1"/>
    <col min="2" max="16384" width="11.42578125" style="24"/>
  </cols>
  <sheetData>
    <row r="1" spans="1:9">
      <c r="A1" s="20" t="s">
        <v>1721</v>
      </c>
      <c r="H1" s="545" t="s">
        <v>38</v>
      </c>
      <c r="I1" s="545"/>
    </row>
    <row r="2" spans="1:9">
      <c r="A2" s="25" t="s">
        <v>414</v>
      </c>
    </row>
    <row r="3" spans="1:9" ht="15">
      <c r="A3" s="38"/>
    </row>
    <row r="4" spans="1:9" ht="15">
      <c r="A4" s="39"/>
    </row>
    <row r="6" spans="1:9" ht="60">
      <c r="A6" s="40" t="s">
        <v>767</v>
      </c>
      <c r="B6" s="41" t="s">
        <v>415</v>
      </c>
      <c r="C6" s="41" t="s">
        <v>771</v>
      </c>
      <c r="D6" s="41" t="s">
        <v>1565</v>
      </c>
    </row>
    <row r="7" spans="1:9">
      <c r="A7" s="44" t="s">
        <v>5</v>
      </c>
      <c r="B7" s="44">
        <v>0</v>
      </c>
      <c r="C7" s="43">
        <v>0</v>
      </c>
      <c r="D7" s="42">
        <v>21</v>
      </c>
    </row>
    <row r="8" spans="1:9">
      <c r="A8" s="44" t="s">
        <v>6</v>
      </c>
      <c r="B8" s="44">
        <v>0</v>
      </c>
      <c r="C8" s="43">
        <v>0</v>
      </c>
      <c r="D8" s="42">
        <v>21</v>
      </c>
    </row>
    <row r="9" spans="1:9">
      <c r="A9" s="44" t="s">
        <v>7</v>
      </c>
      <c r="B9" s="44">
        <v>0</v>
      </c>
      <c r="C9" s="43">
        <v>0</v>
      </c>
      <c r="D9" s="42">
        <v>21</v>
      </c>
    </row>
    <row r="10" spans="1:9">
      <c r="A10" s="42" t="s">
        <v>12</v>
      </c>
      <c r="B10" s="42">
        <v>0</v>
      </c>
      <c r="C10" s="43">
        <v>0</v>
      </c>
      <c r="D10" s="42">
        <v>21</v>
      </c>
    </row>
    <row r="11" spans="1:9">
      <c r="A11" s="44" t="s">
        <v>15</v>
      </c>
      <c r="B11" s="44">
        <v>0</v>
      </c>
      <c r="C11" s="43">
        <v>0</v>
      </c>
      <c r="D11" s="42">
        <v>21</v>
      </c>
    </row>
    <row r="12" spans="1:9">
      <c r="A12" s="42" t="s">
        <v>18</v>
      </c>
      <c r="B12" s="42">
        <v>0</v>
      </c>
      <c r="C12" s="43">
        <v>0</v>
      </c>
      <c r="D12" s="42">
        <v>21</v>
      </c>
    </row>
    <row r="13" spans="1:9">
      <c r="A13" s="42" t="s">
        <v>19</v>
      </c>
      <c r="B13" s="42">
        <v>0</v>
      </c>
      <c r="C13" s="43">
        <v>0</v>
      </c>
      <c r="D13" s="42">
        <v>21</v>
      </c>
    </row>
    <row r="14" spans="1:9">
      <c r="A14" s="44" t="s">
        <v>20</v>
      </c>
      <c r="B14" s="44">
        <v>0</v>
      </c>
      <c r="C14" s="43">
        <v>0</v>
      </c>
      <c r="D14" s="42">
        <v>21</v>
      </c>
    </row>
    <row r="15" spans="1:9">
      <c r="A15" s="44" t="s">
        <v>27</v>
      </c>
      <c r="B15" s="44">
        <v>0</v>
      </c>
      <c r="C15" s="43">
        <v>0</v>
      </c>
      <c r="D15" s="42">
        <v>21</v>
      </c>
    </row>
    <row r="16" spans="1:9">
      <c r="A16" s="42" t="s">
        <v>28</v>
      </c>
      <c r="B16" s="42">
        <v>0</v>
      </c>
      <c r="C16" s="43">
        <v>0</v>
      </c>
      <c r="D16" s="42">
        <v>21</v>
      </c>
    </row>
    <row r="17" spans="1:4">
      <c r="A17" s="42" t="s">
        <v>31</v>
      </c>
      <c r="B17" s="42">
        <v>0</v>
      </c>
      <c r="C17" s="43">
        <v>0</v>
      </c>
      <c r="D17" s="42">
        <v>21</v>
      </c>
    </row>
    <row r="18" spans="1:4">
      <c r="A18" s="44" t="s">
        <v>10</v>
      </c>
      <c r="B18" s="44">
        <v>1</v>
      </c>
      <c r="C18" s="43">
        <v>4.11522633744856E-3</v>
      </c>
      <c r="D18" s="42">
        <v>17</v>
      </c>
    </row>
    <row r="19" spans="1:4">
      <c r="A19" s="44" t="s">
        <v>8</v>
      </c>
      <c r="B19" s="44">
        <v>1</v>
      </c>
      <c r="C19" s="43">
        <v>4.11522633744856E-3</v>
      </c>
      <c r="D19" s="42">
        <v>17</v>
      </c>
    </row>
    <row r="20" spans="1:4">
      <c r="A20" s="42" t="s">
        <v>29</v>
      </c>
      <c r="B20" s="42">
        <v>1</v>
      </c>
      <c r="C20" s="43">
        <v>4.11522633744856E-3</v>
      </c>
      <c r="D20" s="42">
        <v>17</v>
      </c>
    </row>
    <row r="21" spans="1:4">
      <c r="A21" s="42" t="s">
        <v>30</v>
      </c>
      <c r="B21" s="42">
        <v>1</v>
      </c>
      <c r="C21" s="43">
        <v>4.11522633744856E-3</v>
      </c>
      <c r="D21" s="42">
        <v>17</v>
      </c>
    </row>
    <row r="22" spans="1:4">
      <c r="A22" s="42" t="s">
        <v>11</v>
      </c>
      <c r="B22" s="42">
        <v>2</v>
      </c>
      <c r="C22" s="43">
        <v>8.23045267489712E-3</v>
      </c>
      <c r="D22" s="42">
        <v>13</v>
      </c>
    </row>
    <row r="23" spans="1:4">
      <c r="A23" s="42" t="s">
        <v>21</v>
      </c>
      <c r="B23" s="42">
        <v>2</v>
      </c>
      <c r="C23" s="43">
        <v>8.23045267489712E-3</v>
      </c>
      <c r="D23" s="42">
        <v>13</v>
      </c>
    </row>
    <row r="24" spans="1:4">
      <c r="A24" s="42" t="s">
        <v>24</v>
      </c>
      <c r="B24" s="42">
        <v>2</v>
      </c>
      <c r="C24" s="43">
        <v>8.23045267489712E-3</v>
      </c>
      <c r="D24" s="42">
        <v>13</v>
      </c>
    </row>
    <row r="25" spans="1:4">
      <c r="A25" s="42" t="s">
        <v>32</v>
      </c>
      <c r="B25" s="42">
        <v>2</v>
      </c>
      <c r="C25" s="43">
        <v>8.23045267489712E-3</v>
      </c>
      <c r="D25" s="42">
        <v>13</v>
      </c>
    </row>
    <row r="26" spans="1:4">
      <c r="A26" s="44" t="s">
        <v>4</v>
      </c>
      <c r="B26" s="44">
        <v>3</v>
      </c>
      <c r="C26" s="43">
        <v>1.2345679012345678E-2</v>
      </c>
      <c r="D26" s="42">
        <v>11</v>
      </c>
    </row>
    <row r="27" spans="1:4">
      <c r="A27" s="44" t="s">
        <v>22</v>
      </c>
      <c r="B27" s="44">
        <v>3</v>
      </c>
      <c r="C27" s="43">
        <v>1.2345679012345678E-2</v>
      </c>
      <c r="D27" s="42">
        <v>11</v>
      </c>
    </row>
    <row r="28" spans="1:4">
      <c r="A28" s="42" t="s">
        <v>25</v>
      </c>
      <c r="B28" s="42">
        <v>4</v>
      </c>
      <c r="C28" s="43">
        <v>1.646090534979424E-2</v>
      </c>
      <c r="D28" s="42">
        <v>9</v>
      </c>
    </row>
    <row r="29" spans="1:4">
      <c r="A29" s="44" t="s">
        <v>26</v>
      </c>
      <c r="B29" s="44">
        <v>4</v>
      </c>
      <c r="C29" s="43">
        <v>1.646090534979424E-2</v>
      </c>
      <c r="D29" s="42">
        <v>9</v>
      </c>
    </row>
    <row r="30" spans="1:4">
      <c r="A30" s="44" t="s">
        <v>16</v>
      </c>
      <c r="B30" s="44">
        <v>8</v>
      </c>
      <c r="C30" s="43">
        <v>3.292181069958848E-2</v>
      </c>
      <c r="D30" s="42">
        <v>8</v>
      </c>
    </row>
    <row r="31" spans="1:4">
      <c r="A31" s="44" t="s">
        <v>17</v>
      </c>
      <c r="B31" s="44">
        <v>11</v>
      </c>
      <c r="C31" s="43">
        <v>4.5267489711934158E-2</v>
      </c>
      <c r="D31" s="42">
        <v>7</v>
      </c>
    </row>
    <row r="32" spans="1:4">
      <c r="A32" s="44" t="s">
        <v>14</v>
      </c>
      <c r="B32" s="44">
        <v>12</v>
      </c>
      <c r="C32" s="43">
        <v>4.9382716049382713E-2</v>
      </c>
      <c r="D32" s="42">
        <v>6</v>
      </c>
    </row>
    <row r="33" spans="1:8">
      <c r="A33" s="42" t="s">
        <v>33</v>
      </c>
      <c r="B33" s="42">
        <v>14</v>
      </c>
      <c r="C33" s="43">
        <v>5.7613168724279837E-2</v>
      </c>
      <c r="D33" s="44">
        <v>5</v>
      </c>
    </row>
    <row r="34" spans="1:8">
      <c r="A34" s="45" t="s">
        <v>23</v>
      </c>
      <c r="B34" s="45">
        <v>22</v>
      </c>
      <c r="C34" s="43">
        <v>9.0534979423868317E-2</v>
      </c>
      <c r="D34" s="45">
        <v>4</v>
      </c>
    </row>
    <row r="35" spans="1:8" ht="15">
      <c r="A35" s="51" t="s">
        <v>0</v>
      </c>
      <c r="B35" s="51">
        <v>27</v>
      </c>
      <c r="C35" s="47">
        <v>0.1111111111111111</v>
      </c>
      <c r="D35" s="51">
        <v>3</v>
      </c>
    </row>
    <row r="36" spans="1:8">
      <c r="A36" s="42" t="s">
        <v>13</v>
      </c>
      <c r="B36" s="42">
        <v>56</v>
      </c>
      <c r="C36" s="43">
        <v>0.23045267489711935</v>
      </c>
      <c r="D36" s="42">
        <v>2</v>
      </c>
    </row>
    <row r="37" spans="1:8">
      <c r="A37" s="42" t="s">
        <v>3</v>
      </c>
      <c r="B37" s="42">
        <v>67</v>
      </c>
      <c r="C37" s="43">
        <v>0.27572016460905352</v>
      </c>
      <c r="D37" s="42">
        <v>1</v>
      </c>
    </row>
    <row r="38" spans="1:8" ht="15">
      <c r="A38" s="48" t="s">
        <v>772</v>
      </c>
      <c r="B38" s="49">
        <v>243</v>
      </c>
      <c r="C38" s="50">
        <v>1</v>
      </c>
      <c r="D38" s="48"/>
    </row>
    <row r="40" spans="1:8">
      <c r="A40" s="24" t="s">
        <v>414</v>
      </c>
    </row>
    <row r="41" spans="1:8">
      <c r="A41" s="603" t="s">
        <v>416</v>
      </c>
      <c r="B41" s="603"/>
      <c r="C41" s="603"/>
      <c r="D41" s="603"/>
      <c r="E41" s="603"/>
      <c r="F41" s="603"/>
      <c r="G41" s="603"/>
      <c r="H41" s="603"/>
    </row>
    <row r="42" spans="1:8">
      <c r="A42" s="37" t="s">
        <v>993</v>
      </c>
    </row>
  </sheetData>
  <mergeCells count="2">
    <mergeCell ref="A41:H41"/>
    <mergeCell ref="H1:I1"/>
  </mergeCells>
  <hyperlinks>
    <hyperlink ref="H1:I1" location="Index!A1" display="Regresar al Índice" xr:uid="{00000000-0004-0000-9300-000000000000}"/>
  </hyperlinks>
  <pageMargins left="0.7" right="0.7" top="0.75" bottom="0.75" header="0.3" footer="0.3"/>
  <drawing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Hoja162"/>
  <dimension ref="A1:K42"/>
  <sheetViews>
    <sheetView zoomScale="106" zoomScaleNormal="106" workbookViewId="0"/>
  </sheetViews>
  <sheetFormatPr baseColWidth="10" defaultColWidth="11.42578125" defaultRowHeight="14.25"/>
  <cols>
    <col min="1" max="1" width="25" style="24" customWidth="1"/>
    <col min="2" max="16384" width="11.42578125" style="24"/>
  </cols>
  <sheetData>
    <row r="1" spans="1:9">
      <c r="A1" s="20" t="s">
        <v>1722</v>
      </c>
      <c r="H1" s="545" t="s">
        <v>38</v>
      </c>
      <c r="I1" s="545"/>
    </row>
    <row r="2" spans="1:9">
      <c r="A2" s="25" t="s">
        <v>414</v>
      </c>
    </row>
    <row r="3" spans="1:9" ht="15">
      <c r="A3" s="38"/>
    </row>
    <row r="4" spans="1:9" ht="15">
      <c r="A4" s="39"/>
    </row>
    <row r="6" spans="1:9" ht="60">
      <c r="A6" s="40" t="s">
        <v>767</v>
      </c>
      <c r="B6" s="41" t="s">
        <v>415</v>
      </c>
      <c r="C6" s="41" t="s">
        <v>771</v>
      </c>
      <c r="D6" s="41" t="s">
        <v>1565</v>
      </c>
    </row>
    <row r="7" spans="1:9" ht="15" customHeight="1">
      <c r="A7" s="42" t="s">
        <v>4</v>
      </c>
      <c r="B7" s="42">
        <v>0</v>
      </c>
      <c r="C7" s="43">
        <v>0</v>
      </c>
      <c r="D7" s="42">
        <v>12</v>
      </c>
    </row>
    <row r="8" spans="1:9" ht="15" customHeight="1">
      <c r="A8" s="44" t="s">
        <v>5</v>
      </c>
      <c r="B8" s="44">
        <v>0</v>
      </c>
      <c r="C8" s="43">
        <v>0</v>
      </c>
      <c r="D8" s="42">
        <v>12</v>
      </c>
    </row>
    <row r="9" spans="1:9" ht="15" customHeight="1">
      <c r="A9" s="42" t="s">
        <v>6</v>
      </c>
      <c r="B9" s="42">
        <v>0</v>
      </c>
      <c r="C9" s="43">
        <v>0</v>
      </c>
      <c r="D9" s="42">
        <v>12</v>
      </c>
    </row>
    <row r="10" spans="1:9" ht="15" customHeight="1">
      <c r="A10" s="44" t="s">
        <v>10</v>
      </c>
      <c r="B10" s="44">
        <v>0</v>
      </c>
      <c r="C10" s="43">
        <v>0</v>
      </c>
      <c r="D10" s="42">
        <v>12</v>
      </c>
    </row>
    <row r="11" spans="1:9" ht="15" customHeight="1">
      <c r="A11" s="44" t="s">
        <v>7</v>
      </c>
      <c r="B11" s="44">
        <v>0</v>
      </c>
      <c r="C11" s="43">
        <v>0</v>
      </c>
      <c r="D11" s="42">
        <v>12</v>
      </c>
    </row>
    <row r="12" spans="1:9" ht="15" customHeight="1">
      <c r="A12" s="42" t="s">
        <v>8</v>
      </c>
      <c r="B12" s="42">
        <v>0</v>
      </c>
      <c r="C12" s="43">
        <v>0</v>
      </c>
      <c r="D12" s="42">
        <v>12</v>
      </c>
    </row>
    <row r="13" spans="1:9" ht="15" customHeight="1">
      <c r="A13" s="42" t="s">
        <v>12</v>
      </c>
      <c r="B13" s="42">
        <v>0</v>
      </c>
      <c r="C13" s="43">
        <v>0</v>
      </c>
      <c r="D13" s="42">
        <v>12</v>
      </c>
    </row>
    <row r="14" spans="1:9" ht="15" customHeight="1">
      <c r="A14" s="42" t="s">
        <v>15</v>
      </c>
      <c r="B14" s="42">
        <v>0</v>
      </c>
      <c r="C14" s="43">
        <v>0</v>
      </c>
      <c r="D14" s="42">
        <v>12</v>
      </c>
    </row>
    <row r="15" spans="1:9" ht="15" customHeight="1">
      <c r="A15" s="42" t="s">
        <v>16</v>
      </c>
      <c r="B15" s="42">
        <v>0</v>
      </c>
      <c r="C15" s="43">
        <v>0</v>
      </c>
      <c r="D15" s="42">
        <v>12</v>
      </c>
    </row>
    <row r="16" spans="1:9" ht="15" customHeight="1">
      <c r="A16" s="42" t="s">
        <v>13</v>
      </c>
      <c r="B16" s="42">
        <v>0</v>
      </c>
      <c r="C16" s="43">
        <v>0</v>
      </c>
      <c r="D16" s="42">
        <v>12</v>
      </c>
    </row>
    <row r="17" spans="1:4" ht="15" customHeight="1">
      <c r="A17" s="42" t="s">
        <v>19</v>
      </c>
      <c r="B17" s="42">
        <v>0</v>
      </c>
      <c r="C17" s="43">
        <v>0</v>
      </c>
      <c r="D17" s="42">
        <v>12</v>
      </c>
    </row>
    <row r="18" spans="1:4" ht="15" customHeight="1">
      <c r="A18" s="42" t="s">
        <v>20</v>
      </c>
      <c r="B18" s="42">
        <v>0</v>
      </c>
      <c r="C18" s="43">
        <v>0</v>
      </c>
      <c r="D18" s="42">
        <v>12</v>
      </c>
    </row>
    <row r="19" spans="1:4" ht="15" customHeight="1">
      <c r="A19" s="42" t="s">
        <v>22</v>
      </c>
      <c r="B19" s="42">
        <v>0</v>
      </c>
      <c r="C19" s="43">
        <v>0</v>
      </c>
      <c r="D19" s="42">
        <v>12</v>
      </c>
    </row>
    <row r="20" spans="1:4" ht="15" customHeight="1">
      <c r="A20" s="42" t="s">
        <v>23</v>
      </c>
      <c r="B20" s="42">
        <v>0</v>
      </c>
      <c r="C20" s="43">
        <v>0</v>
      </c>
      <c r="D20" s="42">
        <v>12</v>
      </c>
    </row>
    <row r="21" spans="1:4" ht="15" customHeight="1">
      <c r="A21" s="44" t="s">
        <v>24</v>
      </c>
      <c r="B21" s="44">
        <v>0</v>
      </c>
      <c r="C21" s="43">
        <v>0</v>
      </c>
      <c r="D21" s="42">
        <v>12</v>
      </c>
    </row>
    <row r="22" spans="1:4" ht="15" customHeight="1">
      <c r="A22" s="42" t="s">
        <v>25</v>
      </c>
      <c r="B22" s="42">
        <v>0</v>
      </c>
      <c r="C22" s="43">
        <v>0</v>
      </c>
      <c r="D22" s="42">
        <v>12</v>
      </c>
    </row>
    <row r="23" spans="1:4" ht="15" customHeight="1">
      <c r="A23" s="44" t="s">
        <v>28</v>
      </c>
      <c r="B23" s="44">
        <v>0</v>
      </c>
      <c r="C23" s="43">
        <v>0</v>
      </c>
      <c r="D23" s="42">
        <v>12</v>
      </c>
    </row>
    <row r="24" spans="1:4" ht="15" customHeight="1">
      <c r="A24" s="44" t="s">
        <v>30</v>
      </c>
      <c r="B24" s="44">
        <v>0</v>
      </c>
      <c r="C24" s="43">
        <v>0</v>
      </c>
      <c r="D24" s="42">
        <v>12</v>
      </c>
    </row>
    <row r="25" spans="1:4" ht="15" customHeight="1">
      <c r="A25" s="42" t="s">
        <v>31</v>
      </c>
      <c r="B25" s="42">
        <v>0</v>
      </c>
      <c r="C25" s="43">
        <v>0</v>
      </c>
      <c r="D25" s="42">
        <v>12</v>
      </c>
    </row>
    <row r="26" spans="1:4" ht="15" customHeight="1">
      <c r="A26" s="44" t="s">
        <v>32</v>
      </c>
      <c r="B26" s="44">
        <v>0</v>
      </c>
      <c r="C26" s="43">
        <v>0</v>
      </c>
      <c r="D26" s="42">
        <v>12</v>
      </c>
    </row>
    <row r="27" spans="1:4" ht="15" customHeight="1">
      <c r="A27" s="42" t="s">
        <v>18</v>
      </c>
      <c r="B27" s="42">
        <v>1</v>
      </c>
      <c r="C27" s="43">
        <v>2.2222222222222223E-2</v>
      </c>
      <c r="D27" s="42">
        <v>9</v>
      </c>
    </row>
    <row r="28" spans="1:4" ht="15" customHeight="1">
      <c r="A28" s="44" t="s">
        <v>21</v>
      </c>
      <c r="B28" s="44">
        <v>1</v>
      </c>
      <c r="C28" s="43">
        <v>2.2222222222222223E-2</v>
      </c>
      <c r="D28" s="42">
        <v>9</v>
      </c>
    </row>
    <row r="29" spans="1:4" ht="15" customHeight="1">
      <c r="A29" s="42" t="s">
        <v>27</v>
      </c>
      <c r="B29" s="42">
        <v>1</v>
      </c>
      <c r="C29" s="43">
        <v>2.2222222222222223E-2</v>
      </c>
      <c r="D29" s="42">
        <v>9</v>
      </c>
    </row>
    <row r="30" spans="1:4" ht="15" customHeight="1">
      <c r="A30" s="42" t="s">
        <v>11</v>
      </c>
      <c r="B30" s="42">
        <v>2</v>
      </c>
      <c r="C30" s="43">
        <v>4.4444444444444446E-2</v>
      </c>
      <c r="D30" s="42">
        <v>8</v>
      </c>
    </row>
    <row r="31" spans="1:4" ht="15" customHeight="1">
      <c r="A31" s="42" t="s">
        <v>29</v>
      </c>
      <c r="B31" s="42">
        <v>3</v>
      </c>
      <c r="C31" s="43">
        <v>6.6666666666666666E-2</v>
      </c>
      <c r="D31" s="42">
        <v>6</v>
      </c>
    </row>
    <row r="32" spans="1:4" ht="15" customHeight="1">
      <c r="A32" s="44" t="s">
        <v>33</v>
      </c>
      <c r="B32" s="44">
        <v>3</v>
      </c>
      <c r="C32" s="43">
        <v>6.6666666666666666E-2</v>
      </c>
      <c r="D32" s="42">
        <v>6</v>
      </c>
    </row>
    <row r="33" spans="1:11" ht="15" customHeight="1">
      <c r="A33" s="45" t="s">
        <v>3</v>
      </c>
      <c r="B33" s="45">
        <v>4</v>
      </c>
      <c r="C33" s="43">
        <v>8.8888888888888892E-2</v>
      </c>
      <c r="D33" s="45">
        <v>4</v>
      </c>
    </row>
    <row r="34" spans="1:11" ht="15" customHeight="1">
      <c r="A34" s="45" t="s">
        <v>26</v>
      </c>
      <c r="B34" s="45">
        <v>4</v>
      </c>
      <c r="C34" s="43">
        <v>8.8888888888888892E-2</v>
      </c>
      <c r="D34" s="45">
        <v>4</v>
      </c>
    </row>
    <row r="35" spans="1:11" ht="15">
      <c r="A35" s="46" t="s">
        <v>0</v>
      </c>
      <c r="B35" s="46">
        <v>7</v>
      </c>
      <c r="C35" s="47">
        <v>0.15555555555555556</v>
      </c>
      <c r="D35" s="46">
        <v>3</v>
      </c>
    </row>
    <row r="36" spans="1:11">
      <c r="A36" s="42" t="s">
        <v>17</v>
      </c>
      <c r="B36" s="42">
        <v>8</v>
      </c>
      <c r="C36" s="43">
        <v>0.17777777777777778</v>
      </c>
      <c r="D36" s="44">
        <v>2</v>
      </c>
    </row>
    <row r="37" spans="1:11">
      <c r="A37" s="42" t="s">
        <v>14</v>
      </c>
      <c r="B37" s="42">
        <v>11</v>
      </c>
      <c r="C37" s="43">
        <v>0.24444444444444444</v>
      </c>
      <c r="D37" s="42">
        <v>1</v>
      </c>
    </row>
    <row r="38" spans="1:11" ht="15">
      <c r="A38" s="48" t="s">
        <v>772</v>
      </c>
      <c r="B38" s="49">
        <v>45</v>
      </c>
      <c r="C38" s="50">
        <v>1</v>
      </c>
      <c r="D38" s="48"/>
    </row>
    <row r="39" spans="1:11">
      <c r="K39" s="33"/>
    </row>
    <row r="40" spans="1:11">
      <c r="A40" s="24" t="s">
        <v>414</v>
      </c>
      <c r="K40" s="33"/>
    </row>
    <row r="41" spans="1:11">
      <c r="A41" s="603" t="s">
        <v>416</v>
      </c>
      <c r="B41" s="603"/>
      <c r="C41" s="603"/>
      <c r="D41" s="603"/>
      <c r="E41" s="603"/>
      <c r="F41" s="603"/>
      <c r="G41" s="603"/>
      <c r="H41" s="603"/>
      <c r="K41" s="33"/>
    </row>
    <row r="42" spans="1:11">
      <c r="A42" s="37" t="s">
        <v>993</v>
      </c>
    </row>
  </sheetData>
  <mergeCells count="2">
    <mergeCell ref="A41:H41"/>
    <mergeCell ref="H1:I1"/>
  </mergeCells>
  <hyperlinks>
    <hyperlink ref="H1:I1" location="Index!A1" display="Regresar al Índice" xr:uid="{00000000-0004-0000-9400-000000000000}"/>
  </hyperlinks>
  <pageMargins left="0.7" right="0.7" top="0.75" bottom="0.75" header="0.3" footer="0.3"/>
  <pageSetup paperSize="9" orientation="portrait" horizontalDpi="300" verticalDpi="0" copies="0" r:id="rId1"/>
  <drawing r:id="rId2"/>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Hoja163"/>
  <dimension ref="A1:Q66"/>
  <sheetViews>
    <sheetView zoomScale="106" zoomScaleNormal="106" workbookViewId="0"/>
  </sheetViews>
  <sheetFormatPr baseColWidth="10" defaultColWidth="11.42578125" defaultRowHeight="14.25"/>
  <cols>
    <col min="1" max="1" width="5.7109375" style="24" customWidth="1"/>
    <col min="2" max="2" width="8.140625" style="24" customWidth="1"/>
    <col min="3" max="16384" width="11.42578125" style="24"/>
  </cols>
  <sheetData>
    <row r="1" spans="1:10">
      <c r="A1" s="20" t="s">
        <v>1723</v>
      </c>
      <c r="B1" s="25"/>
      <c r="H1" s="545" t="s">
        <v>38</v>
      </c>
      <c r="I1" s="545"/>
    </row>
    <row r="2" spans="1:10">
      <c r="A2" s="25" t="s">
        <v>414</v>
      </c>
    </row>
    <row r="6" spans="1:10" ht="15">
      <c r="A6" s="27" t="s">
        <v>774</v>
      </c>
      <c r="B6" s="27" t="s">
        <v>417</v>
      </c>
      <c r="C6" s="27" t="s">
        <v>1</v>
      </c>
      <c r="D6" s="27" t="s">
        <v>0</v>
      </c>
      <c r="E6" s="28"/>
      <c r="F6" s="28"/>
      <c r="G6" s="28"/>
      <c r="H6" s="28"/>
      <c r="I6" s="28"/>
      <c r="J6" s="28"/>
    </row>
    <row r="7" spans="1:10" ht="15" customHeight="1">
      <c r="A7" s="607">
        <v>2017</v>
      </c>
      <c r="B7" s="29" t="s">
        <v>141</v>
      </c>
      <c r="C7" s="36">
        <v>36928</v>
      </c>
      <c r="D7" s="36">
        <v>7186</v>
      </c>
      <c r="E7" s="28"/>
      <c r="F7" s="28"/>
      <c r="G7" s="28"/>
      <c r="H7" s="28"/>
      <c r="I7" s="28"/>
      <c r="J7" s="28"/>
    </row>
    <row r="8" spans="1:10" ht="15" customHeight="1">
      <c r="A8" s="608"/>
      <c r="B8" s="29" t="s">
        <v>142</v>
      </c>
      <c r="C8" s="36">
        <v>31747</v>
      </c>
      <c r="D8" s="36">
        <v>5512</v>
      </c>
      <c r="E8" s="28"/>
      <c r="F8" s="28"/>
      <c r="G8" s="28"/>
      <c r="H8" s="28"/>
      <c r="I8" s="28"/>
      <c r="J8" s="28"/>
    </row>
    <row r="9" spans="1:10" ht="15" customHeight="1">
      <c r="A9" s="608"/>
      <c r="B9" s="29" t="s">
        <v>143</v>
      </c>
      <c r="C9" s="36">
        <v>34872</v>
      </c>
      <c r="D9" s="36">
        <v>6676</v>
      </c>
      <c r="E9" s="28"/>
      <c r="F9" s="28"/>
      <c r="G9" s="28"/>
      <c r="H9" s="28"/>
      <c r="I9" s="28"/>
      <c r="J9" s="28"/>
    </row>
    <row r="10" spans="1:10" ht="15" customHeight="1">
      <c r="A10" s="608"/>
      <c r="B10" s="29" t="s">
        <v>144</v>
      </c>
      <c r="C10" s="36">
        <v>32605</v>
      </c>
      <c r="D10" s="36">
        <v>6032</v>
      </c>
      <c r="E10" s="28"/>
      <c r="F10" s="28"/>
      <c r="G10" s="28"/>
      <c r="H10" s="28"/>
      <c r="I10" s="28"/>
      <c r="J10" s="28"/>
    </row>
    <row r="11" spans="1:10" ht="15" customHeight="1">
      <c r="A11" s="608"/>
      <c r="B11" s="29" t="s">
        <v>145</v>
      </c>
      <c r="C11" s="36">
        <v>37241</v>
      </c>
      <c r="D11" s="36">
        <v>7201</v>
      </c>
      <c r="E11" s="28"/>
      <c r="F11" s="28"/>
      <c r="G11" s="28"/>
      <c r="H11" s="28"/>
      <c r="I11" s="28"/>
      <c r="J11" s="28"/>
    </row>
    <row r="12" spans="1:10" ht="15" customHeight="1">
      <c r="A12" s="608"/>
      <c r="B12" s="29" t="s">
        <v>146</v>
      </c>
      <c r="C12" s="36">
        <v>36505</v>
      </c>
      <c r="D12" s="36">
        <v>6696</v>
      </c>
      <c r="E12" s="28"/>
      <c r="F12" s="28"/>
      <c r="G12" s="28"/>
      <c r="H12" s="28"/>
      <c r="I12" s="28"/>
      <c r="J12" s="28"/>
    </row>
    <row r="13" spans="1:10" ht="15" customHeight="1">
      <c r="A13" s="608"/>
      <c r="B13" s="29" t="s">
        <v>147</v>
      </c>
      <c r="C13" s="36">
        <v>36531</v>
      </c>
      <c r="D13" s="36">
        <v>6514</v>
      </c>
      <c r="E13" s="28"/>
      <c r="F13" s="28"/>
      <c r="G13" s="28"/>
      <c r="H13" s="28"/>
      <c r="I13" s="28"/>
      <c r="J13" s="28"/>
    </row>
    <row r="14" spans="1:10" ht="15" customHeight="1">
      <c r="A14" s="608"/>
      <c r="B14" s="29" t="s">
        <v>148</v>
      </c>
      <c r="C14" s="36">
        <v>36199</v>
      </c>
      <c r="D14" s="36">
        <v>6514</v>
      </c>
      <c r="E14" s="28"/>
      <c r="F14" s="28"/>
      <c r="G14" s="28"/>
      <c r="H14" s="28"/>
      <c r="I14" s="28"/>
      <c r="J14" s="28"/>
    </row>
    <row r="15" spans="1:10" ht="15" customHeight="1">
      <c r="A15" s="608"/>
      <c r="B15" s="29" t="s">
        <v>149</v>
      </c>
      <c r="C15" s="36">
        <v>35317</v>
      </c>
      <c r="D15" s="36">
        <v>6800</v>
      </c>
      <c r="E15" s="28"/>
      <c r="F15" s="28"/>
      <c r="G15" s="28"/>
      <c r="H15" s="28"/>
      <c r="I15" s="28"/>
      <c r="J15" s="28"/>
    </row>
    <row r="16" spans="1:10" ht="15" customHeight="1">
      <c r="A16" s="608"/>
      <c r="B16" s="29" t="s">
        <v>150</v>
      </c>
      <c r="C16" s="36">
        <v>36488</v>
      </c>
      <c r="D16" s="36">
        <v>7226</v>
      </c>
      <c r="E16" s="28"/>
      <c r="F16" s="28"/>
      <c r="G16" s="28"/>
      <c r="H16" s="28"/>
      <c r="I16" s="28"/>
      <c r="J16" s="28"/>
    </row>
    <row r="17" spans="1:17" ht="15" customHeight="1">
      <c r="A17" s="608"/>
      <c r="B17" s="29" t="s">
        <v>151</v>
      </c>
      <c r="C17" s="36">
        <v>35768</v>
      </c>
      <c r="D17" s="36">
        <v>7297</v>
      </c>
      <c r="E17" s="28"/>
      <c r="F17" s="28"/>
      <c r="G17" s="28"/>
      <c r="H17" s="28"/>
      <c r="I17" s="28"/>
      <c r="J17" s="28"/>
    </row>
    <row r="18" spans="1:17" ht="15" customHeight="1">
      <c r="A18" s="609"/>
      <c r="B18" s="29" t="s">
        <v>152</v>
      </c>
      <c r="C18" s="36">
        <v>41191</v>
      </c>
      <c r="D18" s="36">
        <v>8283</v>
      </c>
      <c r="E18" s="28"/>
      <c r="F18" s="28"/>
      <c r="G18" s="28"/>
      <c r="H18" s="28"/>
      <c r="I18" s="27" t="s">
        <v>1</v>
      </c>
      <c r="J18" s="27" t="s">
        <v>0</v>
      </c>
    </row>
    <row r="19" spans="1:17">
      <c r="A19" s="604">
        <v>2018</v>
      </c>
      <c r="B19" s="29" t="s">
        <v>141</v>
      </c>
      <c r="C19" s="36">
        <v>38418</v>
      </c>
      <c r="D19" s="36">
        <v>7433</v>
      </c>
      <c r="E19" s="28"/>
      <c r="F19" s="28"/>
      <c r="G19" s="610" t="s">
        <v>775</v>
      </c>
      <c r="H19" s="29" t="s">
        <v>141</v>
      </c>
      <c r="I19" s="31">
        <v>4.0348786828422911E-2</v>
      </c>
      <c r="J19" s="31">
        <v>3.43723907598108E-2</v>
      </c>
    </row>
    <row r="20" spans="1:17" ht="15" customHeight="1">
      <c r="A20" s="605"/>
      <c r="B20" s="29" t="s">
        <v>142</v>
      </c>
      <c r="C20" s="36">
        <v>33440</v>
      </c>
      <c r="D20" s="36">
        <v>6417</v>
      </c>
      <c r="E20" s="28"/>
      <c r="F20" s="28"/>
      <c r="G20" s="610"/>
      <c r="H20" s="29" t="s">
        <v>142</v>
      </c>
      <c r="I20" s="31">
        <v>5.3327873499858347E-2</v>
      </c>
      <c r="J20" s="31">
        <v>0.16418722786647311</v>
      </c>
    </row>
    <row r="21" spans="1:17" ht="15" customHeight="1">
      <c r="A21" s="605"/>
      <c r="B21" s="29" t="s">
        <v>143</v>
      </c>
      <c r="C21" s="36">
        <v>33956</v>
      </c>
      <c r="D21" s="36">
        <v>6272</v>
      </c>
      <c r="E21" s="28"/>
      <c r="F21" s="28"/>
      <c r="G21" s="610"/>
      <c r="H21" s="29" t="s">
        <v>143</v>
      </c>
      <c r="I21" s="31">
        <v>-2.6267492544161497E-2</v>
      </c>
      <c r="J21" s="31">
        <v>-6.0515278609946099E-2</v>
      </c>
      <c r="L21" s="24" t="s">
        <v>414</v>
      </c>
    </row>
    <row r="22" spans="1:17" ht="15" customHeight="1">
      <c r="A22" s="605"/>
      <c r="B22" s="29" t="s">
        <v>144</v>
      </c>
      <c r="C22" s="36">
        <v>38396</v>
      </c>
      <c r="D22" s="36">
        <v>8159</v>
      </c>
      <c r="E22" s="28"/>
      <c r="F22" s="28"/>
      <c r="G22" s="610"/>
      <c r="H22" s="29" t="s">
        <v>144</v>
      </c>
      <c r="I22" s="31">
        <v>0.1776107958902009</v>
      </c>
      <c r="J22" s="31">
        <v>0.35261936339522548</v>
      </c>
      <c r="L22" s="603" t="s">
        <v>416</v>
      </c>
      <c r="M22" s="603"/>
      <c r="N22" s="603"/>
      <c r="O22" s="603"/>
      <c r="P22" s="603"/>
      <c r="Q22" s="603"/>
    </row>
    <row r="23" spans="1:17" ht="15" customHeight="1">
      <c r="A23" s="605"/>
      <c r="B23" s="29" t="s">
        <v>145</v>
      </c>
      <c r="C23" s="36">
        <v>38533</v>
      </c>
      <c r="D23" s="36">
        <v>7817</v>
      </c>
      <c r="E23" s="28"/>
      <c r="F23" s="28"/>
      <c r="G23" s="610"/>
      <c r="H23" s="29" t="s">
        <v>145</v>
      </c>
      <c r="I23" s="31">
        <v>3.4692945946671605E-2</v>
      </c>
      <c r="J23" s="31">
        <v>8.5543674489654276E-2</v>
      </c>
      <c r="L23" s="603"/>
      <c r="M23" s="603"/>
      <c r="N23" s="603"/>
      <c r="O23" s="603"/>
      <c r="P23" s="603"/>
      <c r="Q23" s="603"/>
    </row>
    <row r="24" spans="1:17" ht="15" customHeight="1">
      <c r="A24" s="605"/>
      <c r="B24" s="29" t="s">
        <v>146</v>
      </c>
      <c r="C24" s="36">
        <v>38929</v>
      </c>
      <c r="D24" s="36">
        <v>8142</v>
      </c>
      <c r="E24" s="28"/>
      <c r="F24" s="28"/>
      <c r="G24" s="610"/>
      <c r="H24" s="29" t="s">
        <v>146</v>
      </c>
      <c r="I24" s="31">
        <v>6.6401862758526331E-2</v>
      </c>
      <c r="J24" s="31">
        <v>0.21594982078853042</v>
      </c>
      <c r="L24" s="603"/>
      <c r="M24" s="603"/>
      <c r="N24" s="603"/>
      <c r="O24" s="603"/>
      <c r="P24" s="603"/>
      <c r="Q24" s="603"/>
    </row>
    <row r="25" spans="1:17" ht="15" customHeight="1">
      <c r="A25" s="605"/>
      <c r="B25" s="29" t="s">
        <v>147</v>
      </c>
      <c r="C25" s="36">
        <v>38352</v>
      </c>
      <c r="D25" s="36">
        <v>7468</v>
      </c>
      <c r="E25" s="28"/>
      <c r="F25" s="28"/>
      <c r="G25" s="610"/>
      <c r="H25" s="29" t="s">
        <v>147</v>
      </c>
      <c r="I25" s="31">
        <v>4.9848074238318052E-2</v>
      </c>
      <c r="J25" s="31">
        <v>0.14645379183297513</v>
      </c>
      <c r="L25" s="37" t="s">
        <v>994</v>
      </c>
      <c r="M25" s="32"/>
      <c r="N25" s="32"/>
      <c r="O25" s="32"/>
      <c r="P25" s="32"/>
      <c r="Q25" s="32"/>
    </row>
    <row r="26" spans="1:17" ht="15" customHeight="1">
      <c r="A26" s="605"/>
      <c r="B26" s="29" t="s">
        <v>148</v>
      </c>
      <c r="C26" s="36">
        <v>39496</v>
      </c>
      <c r="D26" s="36">
        <v>8133</v>
      </c>
      <c r="E26" s="28"/>
      <c r="F26" s="28"/>
      <c r="G26" s="610"/>
      <c r="H26" s="29" t="s">
        <v>148</v>
      </c>
      <c r="I26" s="31">
        <v>9.1079864084643303E-2</v>
      </c>
      <c r="J26" s="31">
        <v>0.24854160270187298</v>
      </c>
    </row>
    <row r="27" spans="1:17" ht="15" customHeight="1">
      <c r="A27" s="605"/>
      <c r="B27" s="29" t="s">
        <v>149</v>
      </c>
      <c r="C27" s="36">
        <v>36562</v>
      </c>
      <c r="D27" s="36">
        <v>7964</v>
      </c>
      <c r="E27" s="28"/>
      <c r="F27" s="28"/>
      <c r="G27" s="610"/>
      <c r="H27" s="29" t="s">
        <v>149</v>
      </c>
      <c r="I27" s="31">
        <v>3.5252144859416079E-2</v>
      </c>
      <c r="J27" s="31">
        <v>0.17117647058823526</v>
      </c>
    </row>
    <row r="28" spans="1:17" ht="15" customHeight="1">
      <c r="A28" s="605"/>
      <c r="B28" s="29" t="s">
        <v>150</v>
      </c>
      <c r="C28" s="36">
        <v>41641</v>
      </c>
      <c r="D28" s="36">
        <v>8764</v>
      </c>
      <c r="E28" s="28"/>
      <c r="F28" s="28"/>
      <c r="G28" s="610"/>
      <c r="H28" s="29" t="s">
        <v>150</v>
      </c>
      <c r="I28" s="31">
        <v>0.14122451216838416</v>
      </c>
      <c r="J28" s="31">
        <v>0.21284251314696934</v>
      </c>
    </row>
    <row r="29" spans="1:17" ht="15" customHeight="1">
      <c r="A29" s="605"/>
      <c r="B29" s="29" t="s">
        <v>151</v>
      </c>
      <c r="C29" s="36">
        <v>39689</v>
      </c>
      <c r="D29" s="36">
        <v>7779</v>
      </c>
      <c r="E29" s="28"/>
      <c r="F29" s="28"/>
      <c r="G29" s="610"/>
      <c r="H29" s="29" t="s">
        <v>151</v>
      </c>
      <c r="I29" s="31">
        <v>0.10962312681726694</v>
      </c>
      <c r="J29" s="31">
        <v>6.6054542962861396E-2</v>
      </c>
    </row>
    <row r="30" spans="1:17">
      <c r="A30" s="606"/>
      <c r="B30" s="29" t="s">
        <v>152</v>
      </c>
      <c r="C30" s="36">
        <v>45877</v>
      </c>
      <c r="D30" s="36">
        <v>9822</v>
      </c>
      <c r="E30" s="28"/>
      <c r="F30" s="28"/>
      <c r="G30" s="610"/>
      <c r="H30" s="29" t="s">
        <v>152</v>
      </c>
      <c r="I30" s="31">
        <v>0.11376271515622349</v>
      </c>
      <c r="J30" s="31">
        <v>0.1858022455632018</v>
      </c>
    </row>
    <row r="31" spans="1:17">
      <c r="A31" s="604">
        <v>2019</v>
      </c>
      <c r="B31" s="29" t="s">
        <v>141</v>
      </c>
      <c r="C31" s="36">
        <v>41167</v>
      </c>
      <c r="D31" s="36">
        <v>8769</v>
      </c>
      <c r="E31" s="28"/>
      <c r="F31" s="28"/>
      <c r="G31" s="604" t="s">
        <v>776</v>
      </c>
      <c r="H31" s="29" t="s">
        <v>141</v>
      </c>
      <c r="I31" s="31">
        <v>7.155500026029471E-2</v>
      </c>
      <c r="J31" s="31">
        <v>0.17973900174895729</v>
      </c>
      <c r="K31" s="35"/>
    </row>
    <row r="32" spans="1:17">
      <c r="A32" s="605"/>
      <c r="B32" s="29" t="s">
        <v>142</v>
      </c>
      <c r="C32" s="36">
        <v>36827</v>
      </c>
      <c r="D32" s="36">
        <v>7441</v>
      </c>
      <c r="E32" s="28"/>
      <c r="F32" s="28"/>
      <c r="G32" s="605"/>
      <c r="H32" s="29" t="s">
        <v>142</v>
      </c>
      <c r="I32" s="31">
        <v>0.10128588516746406</v>
      </c>
      <c r="J32" s="31">
        <v>0.15957612591553683</v>
      </c>
    </row>
    <row r="33" spans="1:13">
      <c r="A33" s="605"/>
      <c r="B33" s="29" t="s">
        <v>143</v>
      </c>
      <c r="C33" s="36">
        <v>38033</v>
      </c>
      <c r="D33" s="36">
        <v>7573</v>
      </c>
      <c r="E33" s="28"/>
      <c r="F33" s="28"/>
      <c r="G33" s="605"/>
      <c r="H33" s="29" t="s">
        <v>143</v>
      </c>
      <c r="I33" s="31">
        <v>0.12006714571798804</v>
      </c>
      <c r="J33" s="31">
        <v>0.20742984693877542</v>
      </c>
    </row>
    <row r="34" spans="1:13">
      <c r="A34" s="605"/>
      <c r="B34" s="29" t="s">
        <v>144</v>
      </c>
      <c r="C34" s="36">
        <v>38039</v>
      </c>
      <c r="D34" s="36">
        <v>7658</v>
      </c>
      <c r="E34" s="28"/>
      <c r="F34" s="28"/>
      <c r="G34" s="605"/>
      <c r="H34" s="29" t="s">
        <v>144</v>
      </c>
      <c r="I34" s="31">
        <v>-9.297843525367222E-3</v>
      </c>
      <c r="J34" s="31">
        <v>-6.1404583895085185E-2</v>
      </c>
      <c r="K34" s="33"/>
    </row>
    <row r="35" spans="1:13">
      <c r="A35" s="605"/>
      <c r="B35" s="29" t="s">
        <v>145</v>
      </c>
      <c r="C35" s="36">
        <v>42007</v>
      </c>
      <c r="D35" s="36">
        <v>8903</v>
      </c>
      <c r="E35" s="28"/>
      <c r="F35" s="28"/>
      <c r="G35" s="605"/>
      <c r="H35" s="29" t="s">
        <v>145</v>
      </c>
      <c r="I35" s="31">
        <v>9.0156489242986471E-2</v>
      </c>
      <c r="J35" s="31">
        <v>0.13892797748496877</v>
      </c>
      <c r="M35" s="33"/>
    </row>
    <row r="36" spans="1:13">
      <c r="A36" s="605"/>
      <c r="B36" s="29" t="s">
        <v>146</v>
      </c>
      <c r="C36" s="36">
        <v>40716</v>
      </c>
      <c r="D36" s="36">
        <v>8935</v>
      </c>
      <c r="E36" s="28"/>
      <c r="F36" s="28"/>
      <c r="G36" s="605"/>
      <c r="H36" s="29" t="s">
        <v>146</v>
      </c>
      <c r="I36" s="31">
        <v>4.5904081789925222E-2</v>
      </c>
      <c r="J36" s="31">
        <v>9.7396217145664377E-2</v>
      </c>
    </row>
    <row r="37" spans="1:13">
      <c r="A37" s="605"/>
      <c r="B37" s="29" t="s">
        <v>147</v>
      </c>
      <c r="C37" s="36">
        <v>42729</v>
      </c>
      <c r="D37" s="36">
        <v>8882</v>
      </c>
      <c r="E37" s="28"/>
      <c r="F37" s="28"/>
      <c r="G37" s="605"/>
      <c r="H37" s="29" t="s">
        <v>147</v>
      </c>
      <c r="I37" s="31">
        <v>0.11412703379224021</v>
      </c>
      <c r="J37" s="31">
        <v>0.18934118907337982</v>
      </c>
    </row>
    <row r="38" spans="1:13">
      <c r="A38" s="605"/>
      <c r="B38" s="29" t="s">
        <v>148</v>
      </c>
      <c r="C38" s="36">
        <v>42118</v>
      </c>
      <c r="D38" s="36">
        <v>9198</v>
      </c>
      <c r="E38" s="28"/>
      <c r="F38" s="28"/>
      <c r="G38" s="605"/>
      <c r="H38" s="29" t="s">
        <v>148</v>
      </c>
      <c r="I38" s="31">
        <v>6.6386469515900437E-2</v>
      </c>
      <c r="J38" s="31">
        <v>0.13094798967170784</v>
      </c>
    </row>
    <row r="39" spans="1:13">
      <c r="A39" s="605"/>
      <c r="B39" s="29" t="s">
        <v>149</v>
      </c>
      <c r="C39" s="36">
        <v>39015</v>
      </c>
      <c r="D39" s="36">
        <v>8344</v>
      </c>
      <c r="E39" s="28"/>
      <c r="F39" s="28"/>
      <c r="G39" s="605"/>
      <c r="H39" s="29" t="s">
        <v>149</v>
      </c>
      <c r="I39" s="31">
        <v>6.7091515781412481E-2</v>
      </c>
      <c r="J39" s="31">
        <v>4.7714716223003606E-2</v>
      </c>
    </row>
    <row r="40" spans="1:13">
      <c r="A40" s="605"/>
      <c r="B40" s="29" t="s">
        <v>150</v>
      </c>
      <c r="C40" s="36">
        <v>41418</v>
      </c>
      <c r="D40" s="36">
        <v>8831</v>
      </c>
      <c r="E40" s="28"/>
      <c r="F40" s="28"/>
      <c r="G40" s="605"/>
      <c r="H40" s="29" t="s">
        <v>150</v>
      </c>
      <c r="I40" s="31">
        <v>-5.3552988641002441E-3</v>
      </c>
      <c r="J40" s="31">
        <v>7.6449109995435638E-3</v>
      </c>
    </row>
    <row r="41" spans="1:13">
      <c r="A41" s="605"/>
      <c r="B41" s="29" t="s">
        <v>151</v>
      </c>
      <c r="C41" s="36">
        <v>41609</v>
      </c>
      <c r="D41" s="36">
        <v>9052</v>
      </c>
      <c r="E41" s="28"/>
      <c r="F41" s="28"/>
      <c r="G41" s="605"/>
      <c r="H41" s="29" t="s">
        <v>151</v>
      </c>
      <c r="I41" s="31">
        <v>4.8376124366953155E-2</v>
      </c>
      <c r="J41" s="31">
        <v>0.16364571281655738</v>
      </c>
    </row>
    <row r="42" spans="1:13">
      <c r="A42" s="606"/>
      <c r="B42" s="29" t="s">
        <v>152</v>
      </c>
      <c r="C42" s="36">
        <v>47414</v>
      </c>
      <c r="D42" s="36">
        <v>9793</v>
      </c>
      <c r="E42" s="28"/>
      <c r="F42" s="28"/>
      <c r="G42" s="606"/>
      <c r="H42" s="29" t="s">
        <v>152</v>
      </c>
      <c r="I42" s="31">
        <v>3.3502626588486573E-2</v>
      </c>
      <c r="J42" s="31">
        <v>-2.952555487680697E-3</v>
      </c>
    </row>
    <row r="43" spans="1:13">
      <c r="A43" s="604">
        <v>2020</v>
      </c>
      <c r="B43" s="29" t="s">
        <v>141</v>
      </c>
      <c r="C43" s="36">
        <v>44653</v>
      </c>
      <c r="D43" s="36">
        <v>9417</v>
      </c>
      <c r="E43" s="28"/>
      <c r="F43" s="28"/>
      <c r="G43" s="604" t="s">
        <v>777</v>
      </c>
      <c r="H43" s="29" t="s">
        <v>141</v>
      </c>
      <c r="I43" s="31">
        <v>8.4679476279544197E-2</v>
      </c>
      <c r="J43" s="31">
        <v>7.389668149161821E-2</v>
      </c>
    </row>
    <row r="44" spans="1:13">
      <c r="A44" s="605"/>
      <c r="B44" s="29" t="s">
        <v>142</v>
      </c>
      <c r="C44" s="36">
        <v>38682</v>
      </c>
      <c r="D44" s="36">
        <v>7935</v>
      </c>
      <c r="E44" s="28"/>
      <c r="F44" s="28"/>
      <c r="G44" s="605"/>
      <c r="H44" s="29" t="s">
        <v>142</v>
      </c>
      <c r="I44" s="31">
        <v>5.0370651967306612E-2</v>
      </c>
      <c r="J44" s="31">
        <v>6.6388926219594246E-2</v>
      </c>
    </row>
    <row r="45" spans="1:13">
      <c r="A45" s="605"/>
      <c r="B45" s="29" t="s">
        <v>143</v>
      </c>
      <c r="C45" s="36">
        <v>38263</v>
      </c>
      <c r="D45" s="36">
        <v>7368</v>
      </c>
      <c r="E45" s="28"/>
      <c r="F45" s="28"/>
      <c r="G45" s="605"/>
      <c r="H45" s="29" t="s">
        <v>143</v>
      </c>
      <c r="I45" s="31">
        <v>6.047379906922945E-3</v>
      </c>
      <c r="J45" s="31">
        <v>-2.706985342664725E-2</v>
      </c>
    </row>
    <row r="46" spans="1:13">
      <c r="A46" s="605"/>
      <c r="B46" s="29" t="s">
        <v>144</v>
      </c>
      <c r="C46" s="36">
        <v>37313</v>
      </c>
      <c r="D46" s="36">
        <v>7623</v>
      </c>
      <c r="E46" s="28"/>
      <c r="F46" s="28"/>
      <c r="G46" s="605"/>
      <c r="H46" s="29" t="s">
        <v>144</v>
      </c>
      <c r="I46" s="31">
        <v>-1.9085675228055377E-2</v>
      </c>
      <c r="J46" s="31">
        <v>-4.5703839122486212E-3</v>
      </c>
    </row>
    <row r="47" spans="1:13">
      <c r="A47" s="605"/>
      <c r="B47" s="29" t="s">
        <v>145</v>
      </c>
      <c r="C47" s="36">
        <v>41432</v>
      </c>
      <c r="D47" s="36">
        <v>8693</v>
      </c>
      <c r="E47" s="28"/>
      <c r="F47" s="28"/>
      <c r="G47" s="605"/>
      <c r="H47" s="29" t="s">
        <v>145</v>
      </c>
      <c r="I47" s="31">
        <v>-1.3688194824672095E-2</v>
      </c>
      <c r="J47" s="31">
        <v>-2.3587554756823503E-2</v>
      </c>
    </row>
    <row r="48" spans="1:13">
      <c r="A48" s="605"/>
      <c r="B48" s="29" t="s">
        <v>146</v>
      </c>
      <c r="C48" s="36">
        <v>43863</v>
      </c>
      <c r="D48" s="36">
        <v>9690</v>
      </c>
      <c r="E48" s="28"/>
      <c r="F48" s="28"/>
      <c r="G48" s="605"/>
      <c r="H48" s="29" t="s">
        <v>146</v>
      </c>
      <c r="I48" s="31">
        <v>7.7291482463896166E-2</v>
      </c>
      <c r="J48" s="31">
        <v>8.4499160604364798E-2</v>
      </c>
    </row>
    <row r="49" spans="1:10">
      <c r="A49" s="605"/>
      <c r="B49" s="29" t="s">
        <v>147</v>
      </c>
      <c r="C49" s="36">
        <v>45431</v>
      </c>
      <c r="D49" s="36">
        <v>10049</v>
      </c>
      <c r="E49" s="28"/>
      <c r="F49" s="28"/>
      <c r="G49" s="605"/>
      <c r="H49" s="29" t="s">
        <v>147</v>
      </c>
      <c r="I49" s="31">
        <v>6.3235741533852918E-2</v>
      </c>
      <c r="J49" s="31">
        <v>0.13138932672821446</v>
      </c>
    </row>
    <row r="50" spans="1:10">
      <c r="A50" s="605"/>
      <c r="B50" s="29" t="s">
        <v>148</v>
      </c>
      <c r="C50" s="36">
        <v>43873</v>
      </c>
      <c r="D50" s="36">
        <v>9355</v>
      </c>
      <c r="E50" s="28"/>
      <c r="F50" s="28"/>
      <c r="G50" s="605"/>
      <c r="H50" s="29" t="s">
        <v>148</v>
      </c>
      <c r="I50" s="31">
        <v>4.1668645234816504E-2</v>
      </c>
      <c r="J50" s="31">
        <v>1.706892802783222E-2</v>
      </c>
    </row>
    <row r="51" spans="1:10">
      <c r="A51" s="605"/>
      <c r="B51" s="29" t="s">
        <v>149</v>
      </c>
      <c r="C51" s="36">
        <v>44319</v>
      </c>
      <c r="D51" s="36">
        <v>9473</v>
      </c>
      <c r="E51" s="28"/>
      <c r="F51" s="28"/>
      <c r="G51" s="605"/>
      <c r="H51" s="29" t="s">
        <v>149</v>
      </c>
      <c r="I51" s="31">
        <v>0.13594771241830061</v>
      </c>
      <c r="J51" s="31">
        <v>0.13530680728667299</v>
      </c>
    </row>
    <row r="52" spans="1:10">
      <c r="A52" s="605"/>
      <c r="B52" s="29" t="s">
        <v>150</v>
      </c>
      <c r="C52" s="36">
        <v>47152</v>
      </c>
      <c r="D52" s="36">
        <v>9941</v>
      </c>
      <c r="E52" s="28"/>
      <c r="F52" s="28"/>
      <c r="G52" s="605"/>
      <c r="H52" s="29" t="s">
        <v>150</v>
      </c>
      <c r="I52" s="31">
        <v>0.13844222318798582</v>
      </c>
      <c r="J52" s="31">
        <v>0.1256935794360774</v>
      </c>
    </row>
    <row r="53" spans="1:10">
      <c r="A53" s="605"/>
      <c r="B53" s="29" t="s">
        <v>151</v>
      </c>
      <c r="C53" s="36">
        <v>45341</v>
      </c>
      <c r="D53" s="36">
        <v>9530</v>
      </c>
      <c r="E53" s="28"/>
      <c r="F53" s="28"/>
      <c r="G53" s="605"/>
      <c r="H53" s="29" t="s">
        <v>151</v>
      </c>
      <c r="I53" s="31">
        <v>8.9692133913336081E-2</v>
      </c>
      <c r="J53" s="31">
        <v>5.2806009721608538E-2</v>
      </c>
    </row>
    <row r="54" spans="1:10">
      <c r="A54" s="606"/>
      <c r="B54" s="29" t="s">
        <v>152</v>
      </c>
      <c r="C54" s="36">
        <v>53818</v>
      </c>
      <c r="D54" s="36">
        <v>11478</v>
      </c>
      <c r="E54" s="28"/>
      <c r="F54" s="28"/>
      <c r="G54" s="606"/>
      <c r="H54" s="29" t="s">
        <v>152</v>
      </c>
      <c r="I54" s="31">
        <v>0.1350655924410511</v>
      </c>
      <c r="J54" s="31">
        <v>0.17206167670785244</v>
      </c>
    </row>
    <row r="55" spans="1:10">
      <c r="A55" s="604">
        <v>2021</v>
      </c>
      <c r="B55" s="29" t="s">
        <v>141</v>
      </c>
      <c r="C55" s="36">
        <v>46609</v>
      </c>
      <c r="D55" s="36">
        <v>9818</v>
      </c>
      <c r="E55" s="28"/>
      <c r="F55" s="28"/>
      <c r="G55" s="604" t="s">
        <v>778</v>
      </c>
      <c r="H55" s="29" t="s">
        <v>141</v>
      </c>
      <c r="I55" s="31">
        <v>4.3804447629498533E-2</v>
      </c>
      <c r="J55" s="31">
        <v>4.2582563449081512E-2</v>
      </c>
    </row>
    <row r="56" spans="1:10">
      <c r="A56" s="605"/>
      <c r="B56" s="29" t="s">
        <v>142</v>
      </c>
      <c r="C56" s="36">
        <v>41084</v>
      </c>
      <c r="D56" s="36">
        <v>8468</v>
      </c>
      <c r="E56" s="28"/>
      <c r="F56" s="28"/>
      <c r="G56" s="605"/>
      <c r="H56" s="29" t="s">
        <v>142</v>
      </c>
      <c r="I56" s="31">
        <v>6.2096065353394403E-2</v>
      </c>
      <c r="J56" s="31">
        <v>6.7170762444864529E-2</v>
      </c>
    </row>
    <row r="57" spans="1:10">
      <c r="A57" s="605"/>
      <c r="B57" s="29" t="s">
        <v>143</v>
      </c>
      <c r="C57" s="36">
        <v>44953</v>
      </c>
      <c r="D57" s="36">
        <v>8749</v>
      </c>
      <c r="E57" s="28"/>
      <c r="F57" s="28"/>
      <c r="G57" s="605"/>
      <c r="H57" s="29" t="s">
        <v>143</v>
      </c>
      <c r="I57" s="31">
        <v>0.17484253717690712</v>
      </c>
      <c r="J57" s="31">
        <v>0.18743213897937028</v>
      </c>
    </row>
    <row r="58" spans="1:10">
      <c r="A58" s="605"/>
      <c r="B58" s="29" t="s">
        <v>144</v>
      </c>
      <c r="C58" s="36">
        <v>45106</v>
      </c>
      <c r="D58" s="36">
        <v>9370</v>
      </c>
      <c r="E58" s="28"/>
      <c r="F58" s="28"/>
      <c r="G58" s="605"/>
      <c r="H58" s="29" t="s">
        <v>144</v>
      </c>
      <c r="I58" s="31">
        <v>0.20885482271594347</v>
      </c>
      <c r="J58" s="31">
        <v>0.22917486553850197</v>
      </c>
    </row>
    <row r="59" spans="1:10">
      <c r="A59" s="605"/>
      <c r="B59" s="29" t="s">
        <v>145</v>
      </c>
      <c r="C59" s="36">
        <v>46012</v>
      </c>
      <c r="D59" s="36">
        <v>9480</v>
      </c>
      <c r="E59" s="28"/>
      <c r="F59" s="28"/>
      <c r="G59" s="605"/>
      <c r="H59" s="29" t="s">
        <v>145</v>
      </c>
      <c r="I59" s="31">
        <v>0.11054257578683147</v>
      </c>
      <c r="J59" s="31">
        <v>9.0532612446796223E-2</v>
      </c>
    </row>
    <row r="60" spans="1:10">
      <c r="A60" s="605"/>
      <c r="B60" s="29" t="s">
        <v>146</v>
      </c>
      <c r="C60" s="36">
        <v>46780</v>
      </c>
      <c r="D60" s="36">
        <v>10100</v>
      </c>
      <c r="E60" s="28"/>
      <c r="F60" s="28"/>
      <c r="G60" s="605"/>
      <c r="H60" s="29" t="s">
        <v>146</v>
      </c>
      <c r="I60" s="31">
        <v>6.6502519207532584E-2</v>
      </c>
      <c r="J60" s="31">
        <v>4.2311661506707843E-2</v>
      </c>
    </row>
    <row r="61" spans="1:10">
      <c r="A61" s="605"/>
      <c r="B61" s="29" t="s">
        <v>147</v>
      </c>
      <c r="C61" s="36">
        <v>47525</v>
      </c>
      <c r="D61" s="36">
        <v>10510</v>
      </c>
      <c r="E61" s="28"/>
      <c r="F61" s="28"/>
      <c r="G61" s="605"/>
      <c r="H61" s="29" t="s">
        <v>147</v>
      </c>
      <c r="I61" s="31">
        <v>4.6091875591556475E-2</v>
      </c>
      <c r="J61" s="31">
        <v>4.5875211463827226E-2</v>
      </c>
    </row>
    <row r="62" spans="1:10">
      <c r="A62" s="605"/>
      <c r="B62" s="29" t="s">
        <v>148</v>
      </c>
      <c r="C62" s="36">
        <v>45192</v>
      </c>
      <c r="D62" s="36">
        <v>9393</v>
      </c>
      <c r="E62" s="28"/>
      <c r="F62" s="28"/>
      <c r="G62" s="605"/>
      <c r="H62" s="29" t="s">
        <v>148</v>
      </c>
      <c r="I62" s="31">
        <v>3.0064048503635421E-2</v>
      </c>
      <c r="J62" s="31">
        <v>4.061998931052857E-3</v>
      </c>
    </row>
    <row r="63" spans="1:10">
      <c r="A63" s="605"/>
      <c r="B63" s="29" t="s">
        <v>149</v>
      </c>
      <c r="C63" s="36">
        <v>45269</v>
      </c>
      <c r="D63" s="36">
        <v>9594</v>
      </c>
      <c r="E63" s="28"/>
      <c r="F63" s="28"/>
      <c r="G63" s="605"/>
      <c r="H63" s="29" t="s">
        <v>149</v>
      </c>
      <c r="I63" s="31">
        <v>2.1435501703558346E-2</v>
      </c>
      <c r="J63" s="31">
        <v>1.2773144727119101E-2</v>
      </c>
    </row>
    <row r="64" spans="1:10">
      <c r="A64" s="605"/>
      <c r="B64" s="29" t="s">
        <v>150</v>
      </c>
      <c r="C64" s="36"/>
      <c r="D64" s="36"/>
      <c r="E64" s="28"/>
      <c r="F64" s="28"/>
      <c r="G64" s="605"/>
      <c r="H64" s="29" t="s">
        <v>150</v>
      </c>
      <c r="I64" s="31"/>
      <c r="J64" s="31"/>
    </row>
    <row r="65" spans="1:10">
      <c r="A65" s="605"/>
      <c r="B65" s="29" t="s">
        <v>151</v>
      </c>
      <c r="C65" s="36"/>
      <c r="D65" s="36"/>
      <c r="E65" s="28"/>
      <c r="F65" s="28"/>
      <c r="G65" s="605"/>
      <c r="H65" s="29" t="s">
        <v>151</v>
      </c>
      <c r="I65" s="31"/>
      <c r="J65" s="31"/>
    </row>
    <row r="66" spans="1:10">
      <c r="A66" s="606"/>
      <c r="B66" s="29" t="s">
        <v>152</v>
      </c>
      <c r="C66" s="36"/>
      <c r="D66" s="36"/>
      <c r="E66" s="28"/>
      <c r="F66" s="28"/>
      <c r="G66" s="606"/>
      <c r="H66" s="29" t="s">
        <v>152</v>
      </c>
      <c r="I66" s="31"/>
      <c r="J66" s="31"/>
    </row>
  </sheetData>
  <mergeCells count="11">
    <mergeCell ref="A55:A66"/>
    <mergeCell ref="G55:G66"/>
    <mergeCell ref="H1:I1"/>
    <mergeCell ref="A7:A18"/>
    <mergeCell ref="A19:A30"/>
    <mergeCell ref="G19:G30"/>
    <mergeCell ref="L22:Q24"/>
    <mergeCell ref="A31:A42"/>
    <mergeCell ref="G31:G42"/>
    <mergeCell ref="A43:A54"/>
    <mergeCell ref="G43:G54"/>
  </mergeCells>
  <hyperlinks>
    <hyperlink ref="H1:I1" location="Index!A1" display="Regresar al Índice" xr:uid="{00000000-0004-0000-9500-000000000000}"/>
  </hyperlinks>
  <pageMargins left="0.7" right="0.7" top="0.75" bottom="0.75" header="0.3" footer="0.3"/>
  <pageSetup orientation="portrait" horizontalDpi="4294967295" verticalDpi="4294967295" r:id="rId1"/>
  <drawing r:id="rId2"/>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Hoja164"/>
  <dimension ref="A1:Q66"/>
  <sheetViews>
    <sheetView zoomScale="106" zoomScaleNormal="106" workbookViewId="0"/>
  </sheetViews>
  <sheetFormatPr baseColWidth="10" defaultColWidth="11.42578125" defaultRowHeight="14.25"/>
  <cols>
    <col min="1" max="1" width="5.7109375" style="24" customWidth="1"/>
    <col min="2" max="2" width="8.140625" style="24" customWidth="1"/>
    <col min="3" max="16384" width="11.42578125" style="24"/>
  </cols>
  <sheetData>
    <row r="1" spans="1:10">
      <c r="A1" s="20" t="s">
        <v>1724</v>
      </c>
      <c r="H1" s="545" t="s">
        <v>38</v>
      </c>
      <c r="I1" s="545"/>
    </row>
    <row r="2" spans="1:10">
      <c r="A2" s="25" t="s">
        <v>414</v>
      </c>
    </row>
    <row r="6" spans="1:10" ht="15">
      <c r="A6" s="27" t="s">
        <v>774</v>
      </c>
      <c r="B6" s="27" t="s">
        <v>417</v>
      </c>
      <c r="C6" s="27" t="s">
        <v>1</v>
      </c>
      <c r="D6" s="27" t="s">
        <v>0</v>
      </c>
      <c r="E6" s="28"/>
      <c r="F6" s="28"/>
      <c r="G6" s="28"/>
      <c r="H6" s="28"/>
      <c r="I6" s="28"/>
      <c r="J6" s="28"/>
    </row>
    <row r="7" spans="1:10" ht="15" customHeight="1">
      <c r="A7" s="611">
        <v>2017</v>
      </c>
      <c r="B7" s="29" t="s">
        <v>141</v>
      </c>
      <c r="C7" s="30">
        <v>78</v>
      </c>
      <c r="D7" s="30">
        <v>13</v>
      </c>
      <c r="E7" s="28"/>
      <c r="F7" s="28"/>
      <c r="G7" s="28"/>
      <c r="H7" s="28"/>
      <c r="I7" s="28"/>
      <c r="J7" s="28"/>
    </row>
    <row r="8" spans="1:10" ht="15" customHeight="1">
      <c r="A8" s="611"/>
      <c r="B8" s="29" t="s">
        <v>142</v>
      </c>
      <c r="C8" s="30">
        <v>71</v>
      </c>
      <c r="D8" s="30">
        <v>13</v>
      </c>
      <c r="E8" s="28"/>
      <c r="F8" s="28"/>
      <c r="G8" s="28"/>
      <c r="H8" s="28"/>
      <c r="I8" s="28"/>
      <c r="J8" s="28"/>
    </row>
    <row r="9" spans="1:10" ht="15" customHeight="1">
      <c r="A9" s="611"/>
      <c r="B9" s="29" t="s">
        <v>143</v>
      </c>
      <c r="C9" s="30">
        <v>73</v>
      </c>
      <c r="D9" s="30">
        <v>10</v>
      </c>
      <c r="E9" s="28"/>
      <c r="F9" s="28"/>
      <c r="G9" s="28"/>
      <c r="H9" s="28"/>
      <c r="I9" s="28"/>
      <c r="J9" s="28"/>
    </row>
    <row r="10" spans="1:10" ht="15" customHeight="1">
      <c r="A10" s="611"/>
      <c r="B10" s="29" t="s">
        <v>144</v>
      </c>
      <c r="C10" s="30">
        <v>67</v>
      </c>
      <c r="D10" s="30">
        <v>10</v>
      </c>
      <c r="E10" s="28"/>
      <c r="F10" s="28"/>
      <c r="G10" s="28"/>
      <c r="H10" s="28"/>
      <c r="I10" s="28"/>
      <c r="J10" s="28"/>
    </row>
    <row r="11" spans="1:10" ht="15" customHeight="1">
      <c r="A11" s="611"/>
      <c r="B11" s="29" t="s">
        <v>145</v>
      </c>
      <c r="C11" s="30">
        <v>73</v>
      </c>
      <c r="D11" s="30">
        <v>11</v>
      </c>
      <c r="E11" s="28"/>
      <c r="F11" s="28"/>
      <c r="G11" s="28"/>
      <c r="H11" s="28"/>
      <c r="I11" s="28"/>
      <c r="J11" s="28"/>
    </row>
    <row r="12" spans="1:10" ht="15" customHeight="1">
      <c r="A12" s="611"/>
      <c r="B12" s="29" t="s">
        <v>146</v>
      </c>
      <c r="C12" s="30">
        <v>79</v>
      </c>
      <c r="D12" s="30">
        <v>13</v>
      </c>
      <c r="E12" s="28"/>
      <c r="F12" s="28"/>
      <c r="G12" s="28"/>
      <c r="H12" s="28"/>
      <c r="I12" s="28"/>
      <c r="J12" s="28"/>
    </row>
    <row r="13" spans="1:10" ht="15" customHeight="1">
      <c r="A13" s="611"/>
      <c r="B13" s="29" t="s">
        <v>147</v>
      </c>
      <c r="C13" s="30">
        <v>74</v>
      </c>
      <c r="D13" s="30">
        <v>15</v>
      </c>
      <c r="E13" s="28"/>
      <c r="F13" s="28"/>
      <c r="G13" s="28"/>
      <c r="H13" s="28"/>
      <c r="I13" s="28"/>
      <c r="J13" s="28"/>
    </row>
    <row r="14" spans="1:10" ht="15" customHeight="1">
      <c r="A14" s="611"/>
      <c r="B14" s="29" t="s">
        <v>148</v>
      </c>
      <c r="C14" s="30">
        <v>75</v>
      </c>
      <c r="D14" s="30">
        <v>16</v>
      </c>
      <c r="E14" s="28"/>
      <c r="F14" s="28"/>
      <c r="G14" s="28"/>
      <c r="H14" s="28"/>
      <c r="I14" s="28"/>
      <c r="J14" s="28"/>
    </row>
    <row r="15" spans="1:10" ht="15" customHeight="1">
      <c r="A15" s="611"/>
      <c r="B15" s="29" t="s">
        <v>149</v>
      </c>
      <c r="C15" s="30">
        <v>68</v>
      </c>
      <c r="D15" s="30">
        <v>12</v>
      </c>
      <c r="E15" s="28"/>
      <c r="F15" s="28"/>
      <c r="G15" s="28"/>
      <c r="H15" s="28"/>
      <c r="I15" s="28"/>
      <c r="J15" s="28"/>
    </row>
    <row r="16" spans="1:10" ht="15" customHeight="1">
      <c r="A16" s="611"/>
      <c r="B16" s="29" t="s">
        <v>150</v>
      </c>
      <c r="C16" s="30">
        <v>69</v>
      </c>
      <c r="D16" s="30">
        <v>13</v>
      </c>
      <c r="E16" s="28"/>
      <c r="F16" s="28"/>
      <c r="G16" s="28"/>
      <c r="H16" s="28"/>
      <c r="I16" s="28"/>
      <c r="J16" s="28"/>
    </row>
    <row r="17" spans="1:17" ht="15" customHeight="1">
      <c r="A17" s="611"/>
      <c r="B17" s="29" t="s">
        <v>151</v>
      </c>
      <c r="C17" s="30">
        <v>77</v>
      </c>
      <c r="D17" s="30">
        <v>12</v>
      </c>
      <c r="E17" s="28"/>
      <c r="F17" s="28"/>
      <c r="G17" s="28"/>
      <c r="H17" s="28"/>
      <c r="I17" s="28"/>
      <c r="J17" s="28"/>
    </row>
    <row r="18" spans="1:17" ht="15" customHeight="1">
      <c r="A18" s="611"/>
      <c r="B18" s="29" t="s">
        <v>152</v>
      </c>
      <c r="C18" s="30">
        <v>109</v>
      </c>
      <c r="D18" s="30">
        <v>20</v>
      </c>
      <c r="E18" s="28"/>
      <c r="F18" s="28"/>
      <c r="G18" s="28"/>
      <c r="H18" s="28"/>
      <c r="I18" s="27" t="s">
        <v>1</v>
      </c>
      <c r="J18" s="27" t="s">
        <v>0</v>
      </c>
    </row>
    <row r="19" spans="1:17">
      <c r="A19" s="610">
        <v>2018</v>
      </c>
      <c r="B19" s="29" t="s">
        <v>141</v>
      </c>
      <c r="C19" s="30">
        <v>66</v>
      </c>
      <c r="D19" s="30">
        <v>14</v>
      </c>
      <c r="E19" s="28"/>
      <c r="F19" s="28"/>
      <c r="G19" s="610" t="s">
        <v>775</v>
      </c>
      <c r="H19" s="29" t="s">
        <v>141</v>
      </c>
      <c r="I19" s="31">
        <v>-0.15384615384615385</v>
      </c>
      <c r="J19" s="31">
        <v>7.6923076923076872E-2</v>
      </c>
    </row>
    <row r="20" spans="1:17" ht="15" customHeight="1">
      <c r="A20" s="610"/>
      <c r="B20" s="29" t="s">
        <v>142</v>
      </c>
      <c r="C20" s="30">
        <v>50</v>
      </c>
      <c r="D20" s="30">
        <v>11</v>
      </c>
      <c r="E20" s="28"/>
      <c r="F20" s="28"/>
      <c r="G20" s="610"/>
      <c r="H20" s="29" t="s">
        <v>142</v>
      </c>
      <c r="I20" s="31">
        <v>-0.29577464788732399</v>
      </c>
      <c r="J20" s="31">
        <v>-0.15384615384615385</v>
      </c>
    </row>
    <row r="21" spans="1:17" ht="15" customHeight="1">
      <c r="A21" s="610"/>
      <c r="B21" s="29" t="s">
        <v>143</v>
      </c>
      <c r="C21" s="30">
        <v>59</v>
      </c>
      <c r="D21" s="30">
        <v>13</v>
      </c>
      <c r="E21" s="28"/>
      <c r="F21" s="28"/>
      <c r="G21" s="610"/>
      <c r="H21" s="29" t="s">
        <v>143</v>
      </c>
      <c r="I21" s="31">
        <v>-0.19178082191780821</v>
      </c>
      <c r="J21" s="31">
        <v>0.30000000000000004</v>
      </c>
      <c r="L21" s="24" t="s">
        <v>414</v>
      </c>
    </row>
    <row r="22" spans="1:17" ht="15" customHeight="1">
      <c r="A22" s="610"/>
      <c r="B22" s="29" t="s">
        <v>144</v>
      </c>
      <c r="C22" s="30">
        <v>57</v>
      </c>
      <c r="D22" s="30">
        <v>14</v>
      </c>
      <c r="E22" s="28"/>
      <c r="F22" s="28"/>
      <c r="G22" s="610"/>
      <c r="H22" s="29" t="s">
        <v>144</v>
      </c>
      <c r="I22" s="31">
        <v>-0.14925373134328357</v>
      </c>
      <c r="J22" s="31">
        <v>0.39999999999999991</v>
      </c>
      <c r="L22" s="603" t="s">
        <v>416</v>
      </c>
      <c r="M22" s="603"/>
      <c r="N22" s="603"/>
      <c r="O22" s="603"/>
      <c r="P22" s="603"/>
      <c r="Q22" s="603"/>
    </row>
    <row r="23" spans="1:17" ht="15" customHeight="1">
      <c r="A23" s="610"/>
      <c r="B23" s="29" t="s">
        <v>145</v>
      </c>
      <c r="C23" s="30">
        <v>64</v>
      </c>
      <c r="D23" s="30">
        <v>15</v>
      </c>
      <c r="E23" s="28"/>
      <c r="F23" s="28"/>
      <c r="G23" s="610"/>
      <c r="H23" s="29" t="s">
        <v>145</v>
      </c>
      <c r="I23" s="31">
        <v>-0.12328767123287676</v>
      </c>
      <c r="J23" s="31">
        <v>0.36363636363636354</v>
      </c>
      <c r="L23" s="603"/>
      <c r="M23" s="603"/>
      <c r="N23" s="603"/>
      <c r="O23" s="603"/>
      <c r="P23" s="603"/>
      <c r="Q23" s="603"/>
    </row>
    <row r="24" spans="1:17" ht="15" customHeight="1">
      <c r="A24" s="610"/>
      <c r="B24" s="29" t="s">
        <v>146</v>
      </c>
      <c r="C24" s="30">
        <v>63</v>
      </c>
      <c r="D24" s="30">
        <v>13</v>
      </c>
      <c r="E24" s="28"/>
      <c r="F24" s="28"/>
      <c r="G24" s="610"/>
      <c r="H24" s="29" t="s">
        <v>146</v>
      </c>
      <c r="I24" s="31">
        <v>-0.20253164556962022</v>
      </c>
      <c r="J24" s="31">
        <v>0</v>
      </c>
      <c r="L24" s="603"/>
      <c r="M24" s="603"/>
      <c r="N24" s="603"/>
      <c r="O24" s="603"/>
      <c r="P24" s="603"/>
      <c r="Q24" s="603"/>
    </row>
    <row r="25" spans="1:17" ht="15" customHeight="1">
      <c r="A25" s="610"/>
      <c r="B25" s="29" t="s">
        <v>147</v>
      </c>
      <c r="C25" s="30">
        <v>59</v>
      </c>
      <c r="D25" s="30">
        <v>9</v>
      </c>
      <c r="E25" s="28"/>
      <c r="F25" s="28"/>
      <c r="G25" s="610"/>
      <c r="H25" s="29" t="s">
        <v>147</v>
      </c>
      <c r="I25" s="31">
        <v>-0.20270270270270274</v>
      </c>
      <c r="J25" s="31">
        <v>-0.4</v>
      </c>
      <c r="L25" s="37" t="s">
        <v>994</v>
      </c>
      <c r="M25" s="32"/>
      <c r="N25" s="32"/>
      <c r="O25" s="32"/>
      <c r="P25" s="32"/>
      <c r="Q25" s="32"/>
    </row>
    <row r="26" spans="1:17" ht="15" customHeight="1">
      <c r="A26" s="610"/>
      <c r="B26" s="29" t="s">
        <v>148</v>
      </c>
      <c r="C26" s="30">
        <v>53</v>
      </c>
      <c r="D26" s="30">
        <v>9</v>
      </c>
      <c r="E26" s="28"/>
      <c r="F26" s="28"/>
      <c r="G26" s="610"/>
      <c r="H26" s="29" t="s">
        <v>148</v>
      </c>
      <c r="I26" s="31">
        <v>-0.29333333333333333</v>
      </c>
      <c r="J26" s="31">
        <v>-0.4375</v>
      </c>
    </row>
    <row r="27" spans="1:17" ht="15" customHeight="1">
      <c r="A27" s="610"/>
      <c r="B27" s="29" t="s">
        <v>149</v>
      </c>
      <c r="C27" s="30">
        <v>52</v>
      </c>
      <c r="D27" s="30">
        <v>8</v>
      </c>
      <c r="E27" s="28"/>
      <c r="F27" s="28"/>
      <c r="G27" s="610"/>
      <c r="H27" s="29" t="s">
        <v>149</v>
      </c>
      <c r="I27" s="31">
        <v>-0.23529411764705888</v>
      </c>
      <c r="J27" s="31">
        <v>-0.33333333333333337</v>
      </c>
    </row>
    <row r="28" spans="1:17" ht="15" customHeight="1">
      <c r="A28" s="610"/>
      <c r="B28" s="29" t="s">
        <v>150</v>
      </c>
      <c r="C28" s="30">
        <v>62</v>
      </c>
      <c r="D28" s="30">
        <v>9</v>
      </c>
      <c r="E28" s="28"/>
      <c r="F28" s="28"/>
      <c r="G28" s="610"/>
      <c r="H28" s="29" t="s">
        <v>150</v>
      </c>
      <c r="I28" s="31">
        <v>-0.10144927536231885</v>
      </c>
      <c r="J28" s="31">
        <v>-0.30769230769230771</v>
      </c>
    </row>
    <row r="29" spans="1:17" ht="15" customHeight="1">
      <c r="A29" s="610"/>
      <c r="B29" s="29" t="s">
        <v>151</v>
      </c>
      <c r="C29" s="30">
        <v>64</v>
      </c>
      <c r="D29" s="30">
        <v>10</v>
      </c>
      <c r="E29" s="28"/>
      <c r="F29" s="28"/>
      <c r="G29" s="610"/>
      <c r="H29" s="29" t="s">
        <v>151</v>
      </c>
      <c r="I29" s="31">
        <v>-0.16883116883116878</v>
      </c>
      <c r="J29" s="31">
        <v>-0.16666666666666663</v>
      </c>
    </row>
    <row r="30" spans="1:17">
      <c r="A30" s="610"/>
      <c r="B30" s="29" t="s">
        <v>152</v>
      </c>
      <c r="C30" s="30">
        <v>99</v>
      </c>
      <c r="D30" s="30">
        <v>18</v>
      </c>
      <c r="E30" s="28"/>
      <c r="F30" s="28"/>
      <c r="G30" s="610"/>
      <c r="H30" s="29" t="s">
        <v>152</v>
      </c>
      <c r="I30" s="31">
        <v>-9.1743119266055051E-2</v>
      </c>
      <c r="J30" s="31">
        <v>-9.9999999999999978E-2</v>
      </c>
    </row>
    <row r="31" spans="1:17">
      <c r="A31" s="610">
        <v>2019</v>
      </c>
      <c r="B31" s="29" t="s">
        <v>141</v>
      </c>
      <c r="C31" s="30">
        <v>63</v>
      </c>
      <c r="D31" s="30">
        <v>12</v>
      </c>
      <c r="E31" s="28"/>
      <c r="F31" s="28"/>
      <c r="G31" s="604" t="s">
        <v>779</v>
      </c>
      <c r="H31" s="29" t="s">
        <v>141</v>
      </c>
      <c r="I31" s="31">
        <v>-4.5454545454545414E-2</v>
      </c>
      <c r="J31" s="31">
        <v>-0.1428571428571429</v>
      </c>
    </row>
    <row r="32" spans="1:17">
      <c r="A32" s="610"/>
      <c r="B32" s="29" t="s">
        <v>142</v>
      </c>
      <c r="C32" s="30">
        <v>59</v>
      </c>
      <c r="D32" s="30">
        <v>10</v>
      </c>
      <c r="E32" s="28"/>
      <c r="F32" s="28"/>
      <c r="G32" s="605"/>
      <c r="H32" s="29" t="s">
        <v>142</v>
      </c>
      <c r="I32" s="31">
        <v>0.17999999999999994</v>
      </c>
      <c r="J32" s="31">
        <v>-9.0909090909090939E-2</v>
      </c>
    </row>
    <row r="33" spans="1:13">
      <c r="A33" s="610"/>
      <c r="B33" s="29" t="s">
        <v>143</v>
      </c>
      <c r="C33" s="30">
        <v>68</v>
      </c>
      <c r="D33" s="30">
        <v>8</v>
      </c>
      <c r="E33" s="28"/>
      <c r="F33" s="28"/>
      <c r="G33" s="605"/>
      <c r="H33" s="29" t="s">
        <v>143</v>
      </c>
      <c r="I33" s="31">
        <v>0.15254237288135597</v>
      </c>
      <c r="J33" s="31">
        <v>-0.38461538461538458</v>
      </c>
    </row>
    <row r="34" spans="1:13">
      <c r="A34" s="610"/>
      <c r="B34" s="29" t="s">
        <v>144</v>
      </c>
      <c r="C34" s="30">
        <v>59</v>
      </c>
      <c r="D34" s="30">
        <v>8</v>
      </c>
      <c r="E34" s="28"/>
      <c r="F34" s="28"/>
      <c r="G34" s="605"/>
      <c r="H34" s="29" t="s">
        <v>144</v>
      </c>
      <c r="I34" s="31">
        <v>3.5087719298245723E-2</v>
      </c>
      <c r="J34" s="31">
        <v>-0.4285714285714286</v>
      </c>
      <c r="K34" s="35"/>
      <c r="L34" s="33"/>
      <c r="M34" s="33"/>
    </row>
    <row r="35" spans="1:13">
      <c r="A35" s="610"/>
      <c r="B35" s="29" t="s">
        <v>145</v>
      </c>
      <c r="C35" s="30">
        <v>67</v>
      </c>
      <c r="D35" s="30">
        <v>11</v>
      </c>
      <c r="E35" s="28"/>
      <c r="F35" s="28"/>
      <c r="G35" s="605"/>
      <c r="H35" s="29" t="s">
        <v>145</v>
      </c>
      <c r="I35" s="31">
        <v>4.6875E-2</v>
      </c>
      <c r="J35" s="31">
        <v>-0.26666666666666672</v>
      </c>
      <c r="L35" s="35"/>
      <c r="M35" s="35"/>
    </row>
    <row r="36" spans="1:13">
      <c r="A36" s="610"/>
      <c r="B36" s="29" t="s">
        <v>146</v>
      </c>
      <c r="C36" s="30">
        <v>60</v>
      </c>
      <c r="D36" s="30">
        <v>9</v>
      </c>
      <c r="E36" s="28"/>
      <c r="F36" s="28"/>
      <c r="G36" s="605"/>
      <c r="H36" s="29" t="s">
        <v>146</v>
      </c>
      <c r="I36" s="31">
        <v>-4.7619047619047672E-2</v>
      </c>
      <c r="J36" s="31">
        <v>-0.30769230769230771</v>
      </c>
    </row>
    <row r="37" spans="1:13">
      <c r="A37" s="610"/>
      <c r="B37" s="29" t="s">
        <v>147</v>
      </c>
      <c r="C37" s="30">
        <v>61</v>
      </c>
      <c r="D37" s="30">
        <v>8</v>
      </c>
      <c r="E37" s="28"/>
      <c r="F37" s="28"/>
      <c r="G37" s="605"/>
      <c r="H37" s="29" t="s">
        <v>147</v>
      </c>
      <c r="I37" s="31">
        <v>3.3898305084745672E-2</v>
      </c>
      <c r="J37" s="31">
        <v>-0.11111111111111116</v>
      </c>
    </row>
    <row r="38" spans="1:13">
      <c r="A38" s="610"/>
      <c r="B38" s="29" t="s">
        <v>148</v>
      </c>
      <c r="C38" s="30">
        <v>61</v>
      </c>
      <c r="D38" s="30">
        <v>9</v>
      </c>
      <c r="E38" s="28"/>
      <c r="F38" s="28"/>
      <c r="G38" s="605"/>
      <c r="H38" s="29" t="s">
        <v>148</v>
      </c>
      <c r="I38" s="31">
        <v>0.15094339622641506</v>
      </c>
      <c r="J38" s="31">
        <v>0</v>
      </c>
    </row>
    <row r="39" spans="1:13">
      <c r="A39" s="610"/>
      <c r="B39" s="29" t="s">
        <v>149</v>
      </c>
      <c r="C39" s="30">
        <v>54</v>
      </c>
      <c r="D39" s="30">
        <v>8</v>
      </c>
      <c r="E39" s="28"/>
      <c r="F39" s="28"/>
      <c r="G39" s="605"/>
      <c r="H39" s="29" t="s">
        <v>149</v>
      </c>
      <c r="I39" s="31">
        <v>3.8461538461538547E-2</v>
      </c>
      <c r="J39" s="31">
        <v>0</v>
      </c>
    </row>
    <row r="40" spans="1:13">
      <c r="A40" s="610"/>
      <c r="B40" s="29" t="s">
        <v>150</v>
      </c>
      <c r="C40" s="30">
        <v>61</v>
      </c>
      <c r="D40" s="30">
        <v>9</v>
      </c>
      <c r="E40" s="28"/>
      <c r="F40" s="28"/>
      <c r="G40" s="605"/>
      <c r="H40" s="29" t="s">
        <v>150</v>
      </c>
      <c r="I40" s="31">
        <v>-1.6129032258064502E-2</v>
      </c>
      <c r="J40" s="31">
        <v>0</v>
      </c>
    </row>
    <row r="41" spans="1:13">
      <c r="A41" s="610"/>
      <c r="B41" s="29" t="s">
        <v>151</v>
      </c>
      <c r="C41" s="30">
        <v>57</v>
      </c>
      <c r="D41" s="30">
        <v>7</v>
      </c>
      <c r="E41" s="28"/>
      <c r="F41" s="28"/>
      <c r="G41" s="605"/>
      <c r="H41" s="29" t="s">
        <v>151</v>
      </c>
      <c r="I41" s="31">
        <v>-0.109375</v>
      </c>
      <c r="J41" s="31">
        <v>-0.30000000000000004</v>
      </c>
    </row>
    <row r="42" spans="1:13">
      <c r="A42" s="610"/>
      <c r="B42" s="29" t="s">
        <v>152</v>
      </c>
      <c r="C42" s="30">
        <v>79</v>
      </c>
      <c r="D42" s="30">
        <v>9</v>
      </c>
      <c r="E42" s="28"/>
      <c r="F42" s="28"/>
      <c r="G42" s="606"/>
      <c r="H42" s="29" t="s">
        <v>152</v>
      </c>
      <c r="I42" s="31">
        <v>-0.20202020202020199</v>
      </c>
      <c r="J42" s="31">
        <v>-0.5</v>
      </c>
    </row>
    <row r="43" spans="1:13">
      <c r="A43" s="610">
        <v>2020</v>
      </c>
      <c r="B43" s="29" t="s">
        <v>141</v>
      </c>
      <c r="C43" s="30">
        <v>66</v>
      </c>
      <c r="D43" s="30">
        <v>8</v>
      </c>
      <c r="E43" s="28"/>
      <c r="F43" s="28"/>
      <c r="G43" s="604" t="s">
        <v>777</v>
      </c>
      <c r="H43" s="29" t="s">
        <v>141</v>
      </c>
      <c r="I43" s="31">
        <v>4.7619047619047672E-2</v>
      </c>
      <c r="J43" s="31">
        <v>-0.33333333333333337</v>
      </c>
    </row>
    <row r="44" spans="1:13">
      <c r="A44" s="610"/>
      <c r="B44" s="29" t="s">
        <v>142</v>
      </c>
      <c r="C44" s="30">
        <v>52</v>
      </c>
      <c r="D44" s="30">
        <v>7</v>
      </c>
      <c r="E44" s="28"/>
      <c r="F44" s="28"/>
      <c r="G44" s="605"/>
      <c r="H44" s="29" t="s">
        <v>142</v>
      </c>
      <c r="I44" s="31">
        <v>-0.11864406779661019</v>
      </c>
      <c r="J44" s="31">
        <v>-0.30000000000000004</v>
      </c>
    </row>
    <row r="45" spans="1:13">
      <c r="A45" s="610"/>
      <c r="B45" s="29" t="s">
        <v>143</v>
      </c>
      <c r="C45" s="30">
        <v>51</v>
      </c>
      <c r="D45" s="30">
        <v>6</v>
      </c>
      <c r="E45" s="28"/>
      <c r="F45" s="28"/>
      <c r="G45" s="605"/>
      <c r="H45" s="29" t="s">
        <v>143</v>
      </c>
      <c r="I45" s="31">
        <v>-0.25</v>
      </c>
      <c r="J45" s="31">
        <v>-0.25</v>
      </c>
    </row>
    <row r="46" spans="1:13">
      <c r="A46" s="610"/>
      <c r="B46" s="29" t="s">
        <v>144</v>
      </c>
      <c r="C46" s="30">
        <v>37</v>
      </c>
      <c r="D46" s="30">
        <v>5</v>
      </c>
      <c r="E46" s="28"/>
      <c r="F46" s="28"/>
      <c r="G46" s="605"/>
      <c r="H46" s="29" t="s">
        <v>144</v>
      </c>
      <c r="I46" s="31">
        <v>-0.3728813559322034</v>
      </c>
      <c r="J46" s="31">
        <v>-0.375</v>
      </c>
    </row>
    <row r="47" spans="1:13">
      <c r="A47" s="610"/>
      <c r="B47" s="29" t="s">
        <v>145</v>
      </c>
      <c r="C47" s="30">
        <v>43</v>
      </c>
      <c r="D47" s="30">
        <v>6</v>
      </c>
      <c r="E47" s="28"/>
      <c r="F47" s="28"/>
      <c r="G47" s="605"/>
      <c r="H47" s="29" t="s">
        <v>145</v>
      </c>
      <c r="I47" s="31">
        <v>-0.35820895522388063</v>
      </c>
      <c r="J47" s="31">
        <v>-0.45454545454545459</v>
      </c>
    </row>
    <row r="48" spans="1:13">
      <c r="A48" s="610"/>
      <c r="B48" s="29" t="s">
        <v>146</v>
      </c>
      <c r="C48" s="30">
        <v>47</v>
      </c>
      <c r="D48" s="30">
        <v>7</v>
      </c>
      <c r="E48" s="28"/>
      <c r="F48" s="28"/>
      <c r="G48" s="605"/>
      <c r="H48" s="29" t="s">
        <v>146</v>
      </c>
      <c r="I48" s="31">
        <v>-0.21666666666666667</v>
      </c>
      <c r="J48" s="31">
        <v>-0.22222222222222221</v>
      </c>
    </row>
    <row r="49" spans="1:10">
      <c r="A49" s="610"/>
      <c r="B49" s="29" t="s">
        <v>147</v>
      </c>
      <c r="C49" s="30">
        <v>44</v>
      </c>
      <c r="D49" s="30">
        <v>7</v>
      </c>
      <c r="E49" s="28"/>
      <c r="F49" s="28"/>
      <c r="G49" s="605"/>
      <c r="H49" s="29" t="s">
        <v>147</v>
      </c>
      <c r="I49" s="31">
        <v>-0.27868852459016391</v>
      </c>
      <c r="J49" s="31">
        <v>-0.125</v>
      </c>
    </row>
    <row r="50" spans="1:10">
      <c r="A50" s="610"/>
      <c r="B50" s="29" t="s">
        <v>148</v>
      </c>
      <c r="C50" s="30">
        <v>47</v>
      </c>
      <c r="D50" s="30">
        <v>9</v>
      </c>
      <c r="E50" s="28"/>
      <c r="F50" s="28"/>
      <c r="G50" s="605"/>
      <c r="H50" s="29" t="s">
        <v>148</v>
      </c>
      <c r="I50" s="31">
        <v>-0.22950819672131151</v>
      </c>
      <c r="J50" s="31">
        <v>0</v>
      </c>
    </row>
    <row r="51" spans="1:10">
      <c r="A51" s="610"/>
      <c r="B51" s="29" t="s">
        <v>149</v>
      </c>
      <c r="C51" s="30">
        <v>44</v>
      </c>
      <c r="D51" s="30">
        <v>8</v>
      </c>
      <c r="E51" s="28"/>
      <c r="F51" s="28"/>
      <c r="G51" s="605"/>
      <c r="H51" s="29" t="s">
        <v>149</v>
      </c>
      <c r="I51" s="31">
        <v>-0.18518518518518523</v>
      </c>
      <c r="J51" s="31">
        <v>0</v>
      </c>
    </row>
    <row r="52" spans="1:10">
      <c r="A52" s="610"/>
      <c r="B52" s="29" t="s">
        <v>150</v>
      </c>
      <c r="C52" s="30">
        <v>44</v>
      </c>
      <c r="D52" s="30">
        <v>9</v>
      </c>
      <c r="E52" s="28"/>
      <c r="F52" s="28"/>
      <c r="G52" s="605"/>
      <c r="H52" s="29" t="s">
        <v>150</v>
      </c>
      <c r="I52" s="31">
        <v>-0.27868852459016391</v>
      </c>
      <c r="J52" s="31">
        <v>0</v>
      </c>
    </row>
    <row r="53" spans="1:10">
      <c r="A53" s="610"/>
      <c r="B53" s="29" t="s">
        <v>151</v>
      </c>
      <c r="C53" s="30">
        <v>43</v>
      </c>
      <c r="D53" s="30">
        <v>7</v>
      </c>
      <c r="E53" s="28"/>
      <c r="F53" s="28"/>
      <c r="G53" s="605"/>
      <c r="H53" s="29" t="s">
        <v>151</v>
      </c>
      <c r="I53" s="31">
        <v>-0.24561403508771928</v>
      </c>
      <c r="J53" s="31">
        <v>0</v>
      </c>
    </row>
    <row r="54" spans="1:10">
      <c r="A54" s="610"/>
      <c r="B54" s="29" t="s">
        <v>152</v>
      </c>
      <c r="C54" s="30">
        <v>64</v>
      </c>
      <c r="D54" s="30">
        <v>7</v>
      </c>
      <c r="E54" s="28"/>
      <c r="F54" s="28"/>
      <c r="G54" s="606"/>
      <c r="H54" s="29" t="s">
        <v>152</v>
      </c>
      <c r="I54" s="31">
        <v>-0.189873417721519</v>
      </c>
      <c r="J54" s="31">
        <v>-0.22222222222222221</v>
      </c>
    </row>
    <row r="55" spans="1:10">
      <c r="A55" s="604">
        <v>2021</v>
      </c>
      <c r="B55" s="29" t="s">
        <v>141</v>
      </c>
      <c r="C55" s="36">
        <v>43</v>
      </c>
      <c r="D55" s="36">
        <v>5</v>
      </c>
      <c r="E55" s="28"/>
      <c r="F55" s="28"/>
      <c r="G55" s="604" t="s">
        <v>778</v>
      </c>
      <c r="H55" s="29" t="s">
        <v>141</v>
      </c>
      <c r="I55" s="31">
        <v>-0.34848484848484851</v>
      </c>
      <c r="J55" s="31">
        <v>-0.375</v>
      </c>
    </row>
    <row r="56" spans="1:10">
      <c r="A56" s="605"/>
      <c r="B56" s="29" t="s">
        <v>142</v>
      </c>
      <c r="C56" s="36">
        <v>39</v>
      </c>
      <c r="D56" s="36">
        <v>4</v>
      </c>
      <c r="E56" s="28"/>
      <c r="F56" s="28"/>
      <c r="G56" s="605"/>
      <c r="H56" s="29" t="s">
        <v>142</v>
      </c>
      <c r="I56" s="31">
        <v>-0.25</v>
      </c>
      <c r="J56" s="31">
        <v>-0.4285714285714286</v>
      </c>
    </row>
    <row r="57" spans="1:10">
      <c r="A57" s="605"/>
      <c r="B57" s="29" t="s">
        <v>143</v>
      </c>
      <c r="C57" s="36">
        <v>43</v>
      </c>
      <c r="D57" s="36">
        <v>5</v>
      </c>
      <c r="E57" s="28"/>
      <c r="F57" s="28"/>
      <c r="G57" s="605"/>
      <c r="H57" s="29" t="s">
        <v>143</v>
      </c>
      <c r="I57" s="31">
        <v>-0.15686274509803921</v>
      </c>
      <c r="J57" s="31">
        <v>-0.16666666666666663</v>
      </c>
    </row>
    <row r="58" spans="1:10">
      <c r="A58" s="605"/>
      <c r="B58" s="29" t="s">
        <v>144</v>
      </c>
      <c r="C58" s="36">
        <v>45</v>
      </c>
      <c r="D58" s="36">
        <v>7</v>
      </c>
      <c r="E58" s="28"/>
      <c r="F58" s="28"/>
      <c r="G58" s="605"/>
      <c r="H58" s="29" t="s">
        <v>144</v>
      </c>
      <c r="I58" s="31">
        <v>0.21621621621621623</v>
      </c>
      <c r="J58" s="31">
        <v>0.39999999999999991</v>
      </c>
    </row>
    <row r="59" spans="1:10">
      <c r="A59" s="605"/>
      <c r="B59" s="29" t="s">
        <v>145</v>
      </c>
      <c r="C59" s="36">
        <v>48</v>
      </c>
      <c r="D59" s="36">
        <v>4</v>
      </c>
      <c r="E59" s="28"/>
      <c r="F59" s="28"/>
      <c r="G59" s="605"/>
      <c r="H59" s="29" t="s">
        <v>145</v>
      </c>
      <c r="I59" s="31">
        <v>0.11627906976744184</v>
      </c>
      <c r="J59" s="31">
        <v>-0.33333333333333337</v>
      </c>
    </row>
    <row r="60" spans="1:10">
      <c r="A60" s="605"/>
      <c r="B60" s="29" t="s">
        <v>146</v>
      </c>
      <c r="C60" s="36">
        <v>47</v>
      </c>
      <c r="D60" s="36">
        <v>8</v>
      </c>
      <c r="E60" s="28"/>
      <c r="F60" s="28"/>
      <c r="G60" s="605"/>
      <c r="H60" s="29" t="s">
        <v>146</v>
      </c>
      <c r="I60" s="31">
        <v>0</v>
      </c>
      <c r="J60" s="31">
        <v>0.14285714285714279</v>
      </c>
    </row>
    <row r="61" spans="1:10">
      <c r="A61" s="605"/>
      <c r="B61" s="29" t="s">
        <v>147</v>
      </c>
      <c r="C61" s="36">
        <v>51</v>
      </c>
      <c r="D61" s="36">
        <v>8</v>
      </c>
      <c r="E61" s="28"/>
      <c r="F61" s="28"/>
      <c r="G61" s="605"/>
      <c r="H61" s="29" t="s">
        <v>147</v>
      </c>
      <c r="I61" s="31">
        <v>0.15909090909090917</v>
      </c>
      <c r="J61" s="31">
        <v>0.14285714285714279</v>
      </c>
    </row>
    <row r="62" spans="1:10">
      <c r="A62" s="605"/>
      <c r="B62" s="29" t="s">
        <v>148</v>
      </c>
      <c r="C62" s="36">
        <v>41</v>
      </c>
      <c r="D62" s="36">
        <v>5</v>
      </c>
      <c r="E62" s="28"/>
      <c r="F62" s="28"/>
      <c r="G62" s="605"/>
      <c r="H62" s="29" t="s">
        <v>148</v>
      </c>
      <c r="I62" s="31">
        <v>-0.12765957446808507</v>
      </c>
      <c r="J62" s="31">
        <v>-0.44444444444444442</v>
      </c>
    </row>
    <row r="63" spans="1:10">
      <c r="A63" s="605"/>
      <c r="B63" s="29" t="s">
        <v>149</v>
      </c>
      <c r="C63" s="36">
        <v>45</v>
      </c>
      <c r="D63" s="36">
        <v>7</v>
      </c>
      <c r="E63" s="28"/>
      <c r="F63" s="28"/>
      <c r="G63" s="605"/>
      <c r="H63" s="29" t="s">
        <v>149</v>
      </c>
      <c r="I63" s="31">
        <v>2.2727272727272707E-2</v>
      </c>
      <c r="J63" s="31">
        <v>-0.125</v>
      </c>
    </row>
    <row r="64" spans="1:10">
      <c r="A64" s="605"/>
      <c r="B64" s="29" t="s">
        <v>150</v>
      </c>
      <c r="C64" s="36"/>
      <c r="D64" s="36"/>
      <c r="E64" s="28"/>
      <c r="F64" s="28"/>
      <c r="G64" s="605"/>
      <c r="H64" s="29" t="s">
        <v>150</v>
      </c>
      <c r="I64" s="31"/>
      <c r="J64" s="31"/>
    </row>
    <row r="65" spans="1:10">
      <c r="A65" s="605"/>
      <c r="B65" s="29" t="s">
        <v>151</v>
      </c>
      <c r="C65" s="36"/>
      <c r="D65" s="36"/>
      <c r="E65" s="28"/>
      <c r="F65" s="28"/>
      <c r="G65" s="605"/>
      <c r="H65" s="29" t="s">
        <v>151</v>
      </c>
      <c r="I65" s="31"/>
      <c r="J65" s="31"/>
    </row>
    <row r="66" spans="1:10">
      <c r="A66" s="606"/>
      <c r="B66" s="29" t="s">
        <v>152</v>
      </c>
      <c r="C66" s="36"/>
      <c r="D66" s="36"/>
      <c r="E66" s="28"/>
      <c r="F66" s="28"/>
      <c r="G66" s="606"/>
      <c r="H66" s="29" t="s">
        <v>152</v>
      </c>
      <c r="I66" s="31"/>
      <c r="J66" s="31"/>
    </row>
  </sheetData>
  <mergeCells count="11">
    <mergeCell ref="A55:A66"/>
    <mergeCell ref="G55:G66"/>
    <mergeCell ref="H1:I1"/>
    <mergeCell ref="A7:A18"/>
    <mergeCell ref="A19:A30"/>
    <mergeCell ref="G19:G30"/>
    <mergeCell ref="L22:Q24"/>
    <mergeCell ref="A31:A42"/>
    <mergeCell ref="G31:G42"/>
    <mergeCell ref="A43:A54"/>
    <mergeCell ref="G43:G54"/>
  </mergeCells>
  <hyperlinks>
    <hyperlink ref="H1:I1" location="Index!A1" display="Regresar al Índice" xr:uid="{00000000-0004-0000-9600-000000000000}"/>
  </hyperlinks>
  <pageMargins left="0.7" right="0.7" top="0.75" bottom="0.75" header="0.3" footer="0.3"/>
  <pageSetup orientation="portrait" horizontalDpi="4294967295" verticalDpi="4294967295" r:id="rId1"/>
  <drawing r:id="rId2"/>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Hoja165"/>
  <dimension ref="A1:Q66"/>
  <sheetViews>
    <sheetView zoomScale="106" zoomScaleNormal="106" workbookViewId="0"/>
  </sheetViews>
  <sheetFormatPr baseColWidth="10" defaultColWidth="11.42578125" defaultRowHeight="14.25"/>
  <cols>
    <col min="1" max="1" width="5.7109375" style="24" customWidth="1"/>
    <col min="2" max="2" width="8.140625" style="24" customWidth="1"/>
    <col min="3" max="16384" width="11.42578125" style="24"/>
  </cols>
  <sheetData>
    <row r="1" spans="1:10">
      <c r="A1" s="20" t="s">
        <v>1725</v>
      </c>
      <c r="H1" s="545" t="s">
        <v>38</v>
      </c>
      <c r="I1" s="545"/>
    </row>
    <row r="2" spans="1:10" ht="15">
      <c r="A2" s="25" t="s">
        <v>414</v>
      </c>
      <c r="I2" s="26"/>
    </row>
    <row r="5" spans="1:10" ht="15" customHeight="1"/>
    <row r="6" spans="1:10" ht="15" customHeight="1">
      <c r="A6" s="27" t="s">
        <v>774</v>
      </c>
      <c r="B6" s="27" t="s">
        <v>417</v>
      </c>
      <c r="C6" s="27" t="s">
        <v>1</v>
      </c>
      <c r="D6" s="27" t="s">
        <v>0</v>
      </c>
      <c r="E6" s="28"/>
      <c r="F6" s="28"/>
      <c r="G6" s="28"/>
      <c r="H6" s="28"/>
      <c r="I6" s="28"/>
      <c r="J6" s="28"/>
    </row>
    <row r="7" spans="1:10" ht="15" customHeight="1">
      <c r="A7" s="611">
        <v>2017</v>
      </c>
      <c r="B7" s="29" t="s">
        <v>141</v>
      </c>
      <c r="C7" s="30">
        <v>211</v>
      </c>
      <c r="D7" s="30">
        <v>36</v>
      </c>
      <c r="E7" s="28"/>
      <c r="F7" s="28"/>
      <c r="G7" s="28"/>
      <c r="H7" s="28"/>
      <c r="I7" s="28"/>
      <c r="J7" s="28"/>
    </row>
    <row r="8" spans="1:10" ht="15" customHeight="1">
      <c r="A8" s="611"/>
      <c r="B8" s="29" t="s">
        <v>142</v>
      </c>
      <c r="C8" s="30">
        <v>179</v>
      </c>
      <c r="D8" s="30">
        <v>24</v>
      </c>
      <c r="E8" s="28"/>
      <c r="F8" s="28"/>
      <c r="G8" s="28"/>
      <c r="H8" s="28"/>
      <c r="I8" s="28"/>
      <c r="J8" s="28"/>
    </row>
    <row r="9" spans="1:10" ht="15" customHeight="1">
      <c r="A9" s="611"/>
      <c r="B9" s="29" t="s">
        <v>143</v>
      </c>
      <c r="C9" s="30">
        <v>191</v>
      </c>
      <c r="D9" s="30">
        <v>23</v>
      </c>
      <c r="E9" s="28"/>
      <c r="F9" s="28"/>
      <c r="G9" s="28"/>
      <c r="H9" s="28"/>
      <c r="I9" s="28"/>
      <c r="J9" s="28"/>
    </row>
    <row r="10" spans="1:10" ht="15" customHeight="1">
      <c r="A10" s="611"/>
      <c r="B10" s="29" t="s">
        <v>144</v>
      </c>
      <c r="C10" s="30">
        <v>179</v>
      </c>
      <c r="D10" s="30">
        <v>19</v>
      </c>
      <c r="E10" s="28"/>
      <c r="F10" s="28"/>
      <c r="G10" s="28"/>
      <c r="H10" s="28"/>
      <c r="I10" s="28"/>
      <c r="J10" s="28"/>
    </row>
    <row r="11" spans="1:10" ht="15" customHeight="1">
      <c r="A11" s="611"/>
      <c r="B11" s="29" t="s">
        <v>145</v>
      </c>
      <c r="C11" s="30">
        <v>215</v>
      </c>
      <c r="D11" s="30">
        <v>25</v>
      </c>
      <c r="E11" s="28"/>
      <c r="F11" s="28"/>
      <c r="G11" s="28"/>
      <c r="H11" s="28"/>
      <c r="I11" s="28"/>
      <c r="J11" s="28"/>
    </row>
    <row r="12" spans="1:10" ht="15" customHeight="1">
      <c r="A12" s="611"/>
      <c r="B12" s="29" t="s">
        <v>146</v>
      </c>
      <c r="C12" s="30">
        <v>223</v>
      </c>
      <c r="D12" s="30">
        <v>24</v>
      </c>
      <c r="E12" s="28"/>
      <c r="F12" s="28"/>
      <c r="G12" s="28"/>
      <c r="H12" s="28"/>
      <c r="I12" s="28"/>
      <c r="J12" s="28"/>
    </row>
    <row r="13" spans="1:10" ht="15" customHeight="1">
      <c r="A13" s="611"/>
      <c r="B13" s="29" t="s">
        <v>147</v>
      </c>
      <c r="C13" s="30">
        <v>232</v>
      </c>
      <c r="D13" s="30">
        <v>25</v>
      </c>
      <c r="E13" s="28"/>
      <c r="F13" s="28"/>
      <c r="G13" s="28"/>
      <c r="H13" s="28"/>
      <c r="I13" s="28"/>
      <c r="J13" s="28"/>
    </row>
    <row r="14" spans="1:10" ht="15" customHeight="1">
      <c r="A14" s="611"/>
      <c r="B14" s="29" t="s">
        <v>148</v>
      </c>
      <c r="C14" s="30">
        <v>231</v>
      </c>
      <c r="D14" s="30">
        <v>25</v>
      </c>
      <c r="E14" s="28"/>
      <c r="F14" s="28"/>
      <c r="G14" s="28"/>
      <c r="H14" s="28"/>
      <c r="I14" s="28"/>
      <c r="J14" s="28"/>
    </row>
    <row r="15" spans="1:10" ht="15" customHeight="1">
      <c r="A15" s="611"/>
      <c r="B15" s="29" t="s">
        <v>149</v>
      </c>
      <c r="C15" s="30">
        <v>223</v>
      </c>
      <c r="D15" s="30">
        <v>24</v>
      </c>
      <c r="E15" s="28"/>
      <c r="F15" s="28"/>
      <c r="G15" s="28"/>
      <c r="H15" s="28"/>
      <c r="I15" s="28"/>
      <c r="J15" s="28"/>
    </row>
    <row r="16" spans="1:10" ht="15" customHeight="1">
      <c r="A16" s="611"/>
      <c r="B16" s="29" t="s">
        <v>150</v>
      </c>
      <c r="C16" s="30">
        <v>219</v>
      </c>
      <c r="D16" s="30">
        <v>23</v>
      </c>
      <c r="E16" s="28"/>
      <c r="F16" s="28"/>
      <c r="G16" s="28"/>
      <c r="H16" s="28"/>
      <c r="I16" s="27" t="s">
        <v>1</v>
      </c>
      <c r="J16" s="27" t="s">
        <v>0</v>
      </c>
    </row>
    <row r="17" spans="1:17">
      <c r="A17" s="611"/>
      <c r="B17" s="29" t="s">
        <v>151</v>
      </c>
      <c r="C17" s="30">
        <v>250</v>
      </c>
      <c r="D17" s="30">
        <v>24</v>
      </c>
      <c r="E17" s="28"/>
      <c r="F17" s="28"/>
      <c r="G17" s="610" t="s">
        <v>775</v>
      </c>
      <c r="H17" s="29" t="s">
        <v>141</v>
      </c>
      <c r="I17" s="31">
        <v>0.10426540284360186</v>
      </c>
      <c r="J17" s="31">
        <v>-0.30555555555555558</v>
      </c>
    </row>
    <row r="18" spans="1:17" ht="15" customHeight="1">
      <c r="A18" s="611"/>
      <c r="B18" s="29" t="s">
        <v>152</v>
      </c>
      <c r="C18" s="30">
        <v>332</v>
      </c>
      <c r="D18" s="30">
        <v>24</v>
      </c>
      <c r="E18" s="28"/>
      <c r="F18" s="28"/>
      <c r="G18" s="610"/>
      <c r="H18" s="29" t="s">
        <v>142</v>
      </c>
      <c r="I18" s="31">
        <v>0.15642458100558665</v>
      </c>
      <c r="J18" s="31">
        <v>-8.333333333333337E-2</v>
      </c>
      <c r="L18" s="24" t="s">
        <v>414</v>
      </c>
    </row>
    <row r="19" spans="1:17" ht="15" customHeight="1">
      <c r="A19" s="610">
        <v>2018</v>
      </c>
      <c r="B19" s="29" t="s">
        <v>141</v>
      </c>
      <c r="C19" s="30">
        <v>233</v>
      </c>
      <c r="D19" s="30">
        <v>25</v>
      </c>
      <c r="E19" s="28"/>
      <c r="F19" s="28"/>
      <c r="G19" s="610"/>
      <c r="H19" s="29" t="s">
        <v>143</v>
      </c>
      <c r="I19" s="31">
        <v>8.3769633507853491E-2</v>
      </c>
      <c r="J19" s="31">
        <v>-8.6956521739130488E-2</v>
      </c>
      <c r="L19" s="603" t="s">
        <v>416</v>
      </c>
      <c r="M19" s="603"/>
      <c r="N19" s="603"/>
      <c r="O19" s="603"/>
      <c r="P19" s="603"/>
      <c r="Q19" s="603"/>
    </row>
    <row r="20" spans="1:17" ht="15" customHeight="1">
      <c r="A20" s="610"/>
      <c r="B20" s="29" t="s">
        <v>142</v>
      </c>
      <c r="C20" s="30">
        <v>207</v>
      </c>
      <c r="D20" s="30">
        <v>22</v>
      </c>
      <c r="E20" s="28"/>
      <c r="F20" s="28"/>
      <c r="G20" s="610"/>
      <c r="H20" s="29" t="s">
        <v>144</v>
      </c>
      <c r="I20" s="31">
        <v>0.1899441340782122</v>
      </c>
      <c r="J20" s="31">
        <v>0.15789473684210531</v>
      </c>
      <c r="L20" s="603"/>
      <c r="M20" s="603"/>
      <c r="N20" s="603"/>
      <c r="O20" s="603"/>
      <c r="P20" s="603"/>
      <c r="Q20" s="603"/>
    </row>
    <row r="21" spans="1:17" ht="15" customHeight="1">
      <c r="A21" s="610"/>
      <c r="B21" s="29" t="s">
        <v>143</v>
      </c>
      <c r="C21" s="30">
        <v>207</v>
      </c>
      <c r="D21" s="30">
        <v>21</v>
      </c>
      <c r="E21" s="28"/>
      <c r="F21" s="28"/>
      <c r="G21" s="610"/>
      <c r="H21" s="29" t="s">
        <v>145</v>
      </c>
      <c r="I21" s="31">
        <v>-9.7674418604651203E-2</v>
      </c>
      <c r="J21" s="31">
        <v>0.19999999999999996</v>
      </c>
      <c r="L21" s="603"/>
      <c r="M21" s="603"/>
      <c r="N21" s="603"/>
      <c r="O21" s="603"/>
      <c r="P21" s="603"/>
      <c r="Q21" s="603"/>
    </row>
    <row r="22" spans="1:17" ht="15" customHeight="1">
      <c r="A22" s="610"/>
      <c r="B22" s="29" t="s">
        <v>144</v>
      </c>
      <c r="C22" s="30">
        <v>213</v>
      </c>
      <c r="D22" s="30">
        <v>22</v>
      </c>
      <c r="E22" s="28"/>
      <c r="F22" s="28"/>
      <c r="G22" s="610"/>
      <c r="H22" s="29" t="s">
        <v>146</v>
      </c>
      <c r="I22" s="31">
        <v>-8.9686098654708557E-2</v>
      </c>
      <c r="J22" s="31">
        <v>-4.166666666666663E-2</v>
      </c>
      <c r="L22" s="37" t="s">
        <v>994</v>
      </c>
      <c r="M22" s="32"/>
      <c r="N22" s="32"/>
      <c r="O22" s="32"/>
      <c r="P22" s="32"/>
      <c r="Q22" s="32"/>
    </row>
    <row r="23" spans="1:17" ht="15" customHeight="1">
      <c r="A23" s="610"/>
      <c r="B23" s="29" t="s">
        <v>145</v>
      </c>
      <c r="C23" s="30">
        <v>194</v>
      </c>
      <c r="D23" s="30">
        <v>30</v>
      </c>
      <c r="E23" s="28"/>
      <c r="F23" s="28"/>
      <c r="G23" s="610"/>
      <c r="H23" s="29" t="s">
        <v>147</v>
      </c>
      <c r="I23" s="31">
        <v>-0.14224137931034486</v>
      </c>
      <c r="J23" s="31">
        <v>-0.19999999999999996</v>
      </c>
    </row>
    <row r="24" spans="1:17" ht="15" customHeight="1">
      <c r="A24" s="610"/>
      <c r="B24" s="29" t="s">
        <v>146</v>
      </c>
      <c r="C24" s="30">
        <v>203</v>
      </c>
      <c r="D24" s="30">
        <v>23</v>
      </c>
      <c r="E24" s="28"/>
      <c r="F24" s="28"/>
      <c r="G24" s="610"/>
      <c r="H24" s="29" t="s">
        <v>148</v>
      </c>
      <c r="I24" s="31">
        <v>3.8961038961038863E-2</v>
      </c>
      <c r="J24" s="31">
        <v>0.8</v>
      </c>
    </row>
    <row r="25" spans="1:17" ht="15" customHeight="1">
      <c r="A25" s="610"/>
      <c r="B25" s="29" t="s">
        <v>147</v>
      </c>
      <c r="C25" s="30">
        <v>199</v>
      </c>
      <c r="D25" s="30">
        <v>20</v>
      </c>
      <c r="E25" s="28"/>
      <c r="F25" s="28"/>
      <c r="G25" s="610"/>
      <c r="H25" s="29" t="s">
        <v>149</v>
      </c>
      <c r="I25" s="31">
        <v>-0.16143497757847536</v>
      </c>
      <c r="J25" s="31">
        <v>-4.166666666666663E-2</v>
      </c>
    </row>
    <row r="26" spans="1:17" ht="15" customHeight="1">
      <c r="A26" s="610"/>
      <c r="B26" s="29" t="s">
        <v>148</v>
      </c>
      <c r="C26" s="30">
        <v>240</v>
      </c>
      <c r="D26" s="30">
        <v>45</v>
      </c>
      <c r="E26" s="28"/>
      <c r="F26" s="28"/>
      <c r="G26" s="610"/>
      <c r="H26" s="29" t="s">
        <v>150</v>
      </c>
      <c r="I26" s="31">
        <v>-1.3698630136986356E-2</v>
      </c>
      <c r="J26" s="31">
        <v>0.13043478260869557</v>
      </c>
    </row>
    <row r="27" spans="1:17" ht="15" customHeight="1">
      <c r="A27" s="610"/>
      <c r="B27" s="29" t="s">
        <v>149</v>
      </c>
      <c r="C27" s="30">
        <v>187</v>
      </c>
      <c r="D27" s="30">
        <v>23</v>
      </c>
      <c r="E27" s="28"/>
      <c r="F27" s="28"/>
      <c r="G27" s="610"/>
      <c r="H27" s="29" t="s">
        <v>151</v>
      </c>
      <c r="I27" s="31">
        <v>-0.14400000000000002</v>
      </c>
      <c r="J27" s="31">
        <v>0.125</v>
      </c>
    </row>
    <row r="28" spans="1:17">
      <c r="A28" s="610"/>
      <c r="B28" s="29" t="s">
        <v>150</v>
      </c>
      <c r="C28" s="30">
        <v>216</v>
      </c>
      <c r="D28" s="30">
        <v>26</v>
      </c>
      <c r="E28" s="28"/>
      <c r="F28" s="28"/>
      <c r="G28" s="610"/>
      <c r="H28" s="29" t="s">
        <v>152</v>
      </c>
      <c r="I28" s="31">
        <v>-0.18674698795180722</v>
      </c>
      <c r="J28" s="31">
        <v>0.25</v>
      </c>
    </row>
    <row r="29" spans="1:17">
      <c r="A29" s="610"/>
      <c r="B29" s="29" t="s">
        <v>151</v>
      </c>
      <c r="C29" s="30">
        <v>214</v>
      </c>
      <c r="D29" s="30">
        <v>27</v>
      </c>
      <c r="E29" s="28"/>
      <c r="F29" s="28"/>
      <c r="G29" s="604" t="s">
        <v>776</v>
      </c>
      <c r="H29" s="29" t="s">
        <v>141</v>
      </c>
      <c r="I29" s="31">
        <v>-0.11587982832618027</v>
      </c>
      <c r="J29" s="31">
        <v>0.32000000000000006</v>
      </c>
    </row>
    <row r="30" spans="1:17">
      <c r="A30" s="610"/>
      <c r="B30" s="29" t="s">
        <v>152</v>
      </c>
      <c r="C30" s="30">
        <v>270</v>
      </c>
      <c r="D30" s="30">
        <v>30</v>
      </c>
      <c r="E30" s="28"/>
      <c r="F30" s="28"/>
      <c r="G30" s="605"/>
      <c r="H30" s="29" t="s">
        <v>142</v>
      </c>
      <c r="I30" s="31">
        <v>-4.8309178743961345E-2</v>
      </c>
      <c r="J30" s="31">
        <v>0.22727272727272729</v>
      </c>
    </row>
    <row r="31" spans="1:17">
      <c r="A31" s="610">
        <v>2019</v>
      </c>
      <c r="B31" s="29" t="s">
        <v>141</v>
      </c>
      <c r="C31" s="30">
        <v>206</v>
      </c>
      <c r="D31" s="30">
        <v>33</v>
      </c>
      <c r="E31" s="28"/>
      <c r="F31" s="28"/>
      <c r="G31" s="605"/>
      <c r="H31" s="29" t="s">
        <v>143</v>
      </c>
      <c r="I31" s="31">
        <v>-0.12560386473429952</v>
      </c>
      <c r="J31" s="31">
        <v>-4.7619047619047672E-2</v>
      </c>
    </row>
    <row r="32" spans="1:17">
      <c r="A32" s="610"/>
      <c r="B32" s="29" t="s">
        <v>142</v>
      </c>
      <c r="C32" s="30">
        <v>197</v>
      </c>
      <c r="D32" s="30">
        <v>27</v>
      </c>
      <c r="E32" s="34"/>
      <c r="F32" s="28"/>
      <c r="G32" s="605"/>
      <c r="H32" s="29" t="s">
        <v>144</v>
      </c>
      <c r="I32" s="31">
        <v>-0.15492957746478875</v>
      </c>
      <c r="J32" s="31">
        <v>0</v>
      </c>
      <c r="M32" s="33"/>
      <c r="N32" s="33"/>
    </row>
    <row r="33" spans="1:13">
      <c r="A33" s="610"/>
      <c r="B33" s="29" t="s">
        <v>143</v>
      </c>
      <c r="C33" s="30">
        <v>181</v>
      </c>
      <c r="D33" s="30">
        <v>20</v>
      </c>
      <c r="E33" s="28"/>
      <c r="F33" s="28"/>
      <c r="G33" s="605"/>
      <c r="H33" s="29" t="s">
        <v>145</v>
      </c>
      <c r="I33" s="31">
        <v>0.19587628865979378</v>
      </c>
      <c r="J33" s="31">
        <v>-9.9999999999999978E-2</v>
      </c>
      <c r="L33" s="35"/>
      <c r="M33" s="35"/>
    </row>
    <row r="34" spans="1:13">
      <c r="A34" s="610"/>
      <c r="B34" s="29" t="s">
        <v>144</v>
      </c>
      <c r="C34" s="30">
        <v>180</v>
      </c>
      <c r="D34" s="30">
        <v>22</v>
      </c>
      <c r="E34" s="28"/>
      <c r="F34" s="28"/>
      <c r="G34" s="605"/>
      <c r="H34" s="29" t="s">
        <v>146</v>
      </c>
      <c r="I34" s="31">
        <v>9.8522167487684831E-2</v>
      </c>
      <c r="J34" s="31">
        <v>4.3478260869565188E-2</v>
      </c>
    </row>
    <row r="35" spans="1:13">
      <c r="A35" s="610"/>
      <c r="B35" s="29" t="s">
        <v>145</v>
      </c>
      <c r="C35" s="30">
        <v>232</v>
      </c>
      <c r="D35" s="30">
        <v>27</v>
      </c>
      <c r="E35" s="28"/>
      <c r="F35" s="28"/>
      <c r="G35" s="605"/>
      <c r="H35" s="29" t="s">
        <v>147</v>
      </c>
      <c r="I35" s="31">
        <v>0.32160804020100509</v>
      </c>
      <c r="J35" s="31">
        <v>0.5</v>
      </c>
    </row>
    <row r="36" spans="1:13">
      <c r="A36" s="610"/>
      <c r="B36" s="29" t="s">
        <v>146</v>
      </c>
      <c r="C36" s="30">
        <v>223</v>
      </c>
      <c r="D36" s="30">
        <v>24</v>
      </c>
      <c r="E36" s="28"/>
      <c r="F36" s="28"/>
      <c r="G36" s="605"/>
      <c r="H36" s="29" t="s">
        <v>148</v>
      </c>
      <c r="I36" s="31">
        <v>-4.1666666666666519E-3</v>
      </c>
      <c r="J36" s="31">
        <v>-0.33333333333333337</v>
      </c>
    </row>
    <row r="37" spans="1:13">
      <c r="A37" s="610"/>
      <c r="B37" s="29" t="s">
        <v>147</v>
      </c>
      <c r="C37" s="30">
        <v>263</v>
      </c>
      <c r="D37" s="30">
        <v>30</v>
      </c>
      <c r="E37" s="28"/>
      <c r="F37" s="28"/>
      <c r="G37" s="605"/>
      <c r="H37" s="29" t="s">
        <v>149</v>
      </c>
      <c r="I37" s="31">
        <v>0.21390374331550799</v>
      </c>
      <c r="J37" s="31">
        <v>0.21739130434782616</v>
      </c>
    </row>
    <row r="38" spans="1:13">
      <c r="A38" s="610"/>
      <c r="B38" s="29" t="s">
        <v>148</v>
      </c>
      <c r="C38" s="30">
        <v>239</v>
      </c>
      <c r="D38" s="30">
        <v>30</v>
      </c>
      <c r="E38" s="28"/>
      <c r="F38" s="28"/>
      <c r="G38" s="605"/>
      <c r="H38" s="29" t="s">
        <v>150</v>
      </c>
      <c r="I38" s="31">
        <v>0.31481481481481488</v>
      </c>
      <c r="J38" s="31">
        <v>0.19230769230769229</v>
      </c>
    </row>
    <row r="39" spans="1:13">
      <c r="A39" s="610"/>
      <c r="B39" s="29" t="s">
        <v>149</v>
      </c>
      <c r="C39" s="30">
        <v>227</v>
      </c>
      <c r="D39" s="30">
        <v>28</v>
      </c>
      <c r="E39" s="28"/>
      <c r="F39" s="28"/>
      <c r="G39" s="605"/>
      <c r="H39" s="29" t="s">
        <v>151</v>
      </c>
      <c r="I39" s="31">
        <v>0.19626168224299056</v>
      </c>
      <c r="J39" s="31">
        <v>3.7037037037036979E-2</v>
      </c>
    </row>
    <row r="40" spans="1:13">
      <c r="A40" s="610"/>
      <c r="B40" s="29" t="s">
        <v>150</v>
      </c>
      <c r="C40" s="30">
        <v>284</v>
      </c>
      <c r="D40" s="30">
        <v>31</v>
      </c>
      <c r="E40" s="28"/>
      <c r="F40" s="28"/>
      <c r="G40" s="606"/>
      <c r="H40" s="29" t="s">
        <v>152</v>
      </c>
      <c r="I40" s="31">
        <v>5.9259259259259345E-2</v>
      </c>
      <c r="J40" s="31">
        <v>-9.9999999999999978E-2</v>
      </c>
    </row>
    <row r="41" spans="1:13">
      <c r="A41" s="610"/>
      <c r="B41" s="29" t="s">
        <v>151</v>
      </c>
      <c r="C41" s="30">
        <v>256</v>
      </c>
      <c r="D41" s="30">
        <v>28</v>
      </c>
      <c r="E41" s="28"/>
      <c r="F41" s="28"/>
      <c r="G41" s="604" t="s">
        <v>780</v>
      </c>
      <c r="H41" s="29" t="s">
        <v>141</v>
      </c>
      <c r="I41" s="31">
        <v>0.32038834951456319</v>
      </c>
      <c r="J41" s="31">
        <v>-0.12121212121212122</v>
      </c>
    </row>
    <row r="42" spans="1:13">
      <c r="A42" s="610"/>
      <c r="B42" s="29" t="s">
        <v>152</v>
      </c>
      <c r="C42" s="30">
        <v>286</v>
      </c>
      <c r="D42" s="30">
        <v>27</v>
      </c>
      <c r="E42" s="28"/>
      <c r="F42" s="28"/>
      <c r="G42" s="605"/>
      <c r="H42" s="29" t="s">
        <v>142</v>
      </c>
      <c r="I42" s="31">
        <v>0.1675126903553299</v>
      </c>
      <c r="J42" s="31">
        <v>-0.14814814814814814</v>
      </c>
    </row>
    <row r="43" spans="1:13">
      <c r="A43" s="610">
        <v>2020</v>
      </c>
      <c r="B43" s="29" t="s">
        <v>141</v>
      </c>
      <c r="C43" s="30">
        <v>272</v>
      </c>
      <c r="D43" s="30">
        <v>29</v>
      </c>
      <c r="E43" s="28"/>
      <c r="F43" s="28"/>
      <c r="G43" s="605"/>
      <c r="H43" s="29" t="s">
        <v>143</v>
      </c>
      <c r="I43" s="31">
        <v>7.7348066298342566E-2</v>
      </c>
      <c r="J43" s="31">
        <v>-0.25</v>
      </c>
    </row>
    <row r="44" spans="1:13">
      <c r="A44" s="610"/>
      <c r="B44" s="29" t="s">
        <v>142</v>
      </c>
      <c r="C44" s="30">
        <v>230</v>
      </c>
      <c r="D44" s="30">
        <v>23</v>
      </c>
      <c r="E44" s="28"/>
      <c r="F44" s="28"/>
      <c r="G44" s="605"/>
      <c r="H44" s="29" t="s">
        <v>144</v>
      </c>
      <c r="I44" s="31">
        <v>-0.18888888888888888</v>
      </c>
      <c r="J44" s="31">
        <v>-0.63636363636363635</v>
      </c>
    </row>
    <row r="45" spans="1:13">
      <c r="A45" s="610"/>
      <c r="B45" s="29" t="s">
        <v>143</v>
      </c>
      <c r="C45" s="30">
        <v>195</v>
      </c>
      <c r="D45" s="30">
        <v>15</v>
      </c>
      <c r="E45" s="28"/>
      <c r="F45" s="28"/>
      <c r="G45" s="605"/>
      <c r="H45" s="29" t="s">
        <v>145</v>
      </c>
      <c r="I45" s="31">
        <v>-0.125</v>
      </c>
      <c r="J45" s="31">
        <v>-0.44444444444444442</v>
      </c>
    </row>
    <row r="46" spans="1:13">
      <c r="A46" s="610"/>
      <c r="B46" s="29" t="s">
        <v>144</v>
      </c>
      <c r="C46" s="30">
        <v>146</v>
      </c>
      <c r="D46" s="30">
        <v>8</v>
      </c>
      <c r="E46" s="28"/>
      <c r="F46" s="28"/>
      <c r="G46" s="605"/>
      <c r="H46" s="29" t="s">
        <v>146</v>
      </c>
      <c r="I46" s="31">
        <v>-7.1748878923766801E-2</v>
      </c>
      <c r="J46" s="31">
        <v>-0.20833333333333337</v>
      </c>
    </row>
    <row r="47" spans="1:13">
      <c r="A47" s="610"/>
      <c r="B47" s="29" t="s">
        <v>145</v>
      </c>
      <c r="C47" s="30">
        <v>203</v>
      </c>
      <c r="D47" s="30">
        <v>15</v>
      </c>
      <c r="E47" s="28"/>
      <c r="F47" s="28"/>
      <c r="G47" s="605"/>
      <c r="H47" s="29" t="s">
        <v>147</v>
      </c>
      <c r="I47" s="31">
        <v>-9.5057034220532355E-2</v>
      </c>
      <c r="J47" s="31">
        <v>-0.16666666666666663</v>
      </c>
    </row>
    <row r="48" spans="1:13">
      <c r="A48" s="610"/>
      <c r="B48" s="29" t="s">
        <v>146</v>
      </c>
      <c r="C48" s="30">
        <v>207</v>
      </c>
      <c r="D48" s="30">
        <v>19</v>
      </c>
      <c r="E48" s="28"/>
      <c r="F48" s="28"/>
      <c r="G48" s="605"/>
      <c r="H48" s="29" t="s">
        <v>148</v>
      </c>
      <c r="I48" s="31">
        <v>-0.14644351464435146</v>
      </c>
      <c r="J48" s="31">
        <v>-0.19999999999999996</v>
      </c>
    </row>
    <row r="49" spans="1:10">
      <c r="A49" s="610"/>
      <c r="B49" s="29" t="s">
        <v>147</v>
      </c>
      <c r="C49" s="30">
        <v>238</v>
      </c>
      <c r="D49" s="30">
        <v>25</v>
      </c>
      <c r="E49" s="28"/>
      <c r="F49" s="28"/>
      <c r="G49" s="605"/>
      <c r="H49" s="29" t="s">
        <v>149</v>
      </c>
      <c r="I49" s="31">
        <v>-6.607929515418498E-2</v>
      </c>
      <c r="J49" s="31">
        <v>-0.1428571428571429</v>
      </c>
    </row>
    <row r="50" spans="1:10">
      <c r="A50" s="610"/>
      <c r="B50" s="29" t="s">
        <v>148</v>
      </c>
      <c r="C50" s="30">
        <v>204</v>
      </c>
      <c r="D50" s="30">
        <v>24</v>
      </c>
      <c r="E50" s="28"/>
      <c r="F50" s="28"/>
      <c r="G50" s="605"/>
      <c r="H50" s="29" t="s">
        <v>150</v>
      </c>
      <c r="I50" s="31">
        <v>-0.18309859154929575</v>
      </c>
      <c r="J50" s="31">
        <v>-6.4516129032258118E-2</v>
      </c>
    </row>
    <row r="51" spans="1:10">
      <c r="A51" s="610"/>
      <c r="B51" s="29" t="s">
        <v>149</v>
      </c>
      <c r="C51" s="30">
        <v>212</v>
      </c>
      <c r="D51" s="30">
        <v>24</v>
      </c>
      <c r="E51" s="28"/>
      <c r="F51" s="28"/>
      <c r="G51" s="605"/>
      <c r="H51" s="29" t="s">
        <v>151</v>
      </c>
      <c r="I51" s="31">
        <v>-0.18359375</v>
      </c>
      <c r="J51" s="31">
        <v>-0.3571428571428571</v>
      </c>
    </row>
    <row r="52" spans="1:10">
      <c r="A52" s="610"/>
      <c r="B52" s="29" t="s">
        <v>150</v>
      </c>
      <c r="C52" s="30">
        <v>232</v>
      </c>
      <c r="D52" s="30">
        <v>29</v>
      </c>
      <c r="E52" s="28"/>
      <c r="F52" s="28"/>
      <c r="G52" s="606"/>
      <c r="H52" s="29" t="s">
        <v>152</v>
      </c>
      <c r="I52" s="31">
        <v>9.4405594405594373E-2</v>
      </c>
      <c r="J52" s="31">
        <v>0.11111111111111116</v>
      </c>
    </row>
    <row r="53" spans="1:10">
      <c r="A53" s="610"/>
      <c r="B53" s="29" t="s">
        <v>151</v>
      </c>
      <c r="C53" s="30">
        <v>209</v>
      </c>
      <c r="D53" s="30">
        <v>18</v>
      </c>
      <c r="E53" s="28"/>
      <c r="F53" s="28"/>
      <c r="G53" s="604" t="s">
        <v>778</v>
      </c>
      <c r="H53" s="29" t="s">
        <v>141</v>
      </c>
      <c r="I53" s="31">
        <v>-0.24264705882352944</v>
      </c>
      <c r="J53" s="31">
        <v>-0.2068965517241379</v>
      </c>
    </row>
    <row r="54" spans="1:10">
      <c r="A54" s="610"/>
      <c r="B54" s="29" t="s">
        <v>152</v>
      </c>
      <c r="C54" s="30">
        <v>313</v>
      </c>
      <c r="D54" s="30">
        <v>30</v>
      </c>
      <c r="E54" s="28"/>
      <c r="F54" s="28"/>
      <c r="G54" s="605"/>
      <c r="H54" s="29" t="s">
        <v>142</v>
      </c>
      <c r="I54" s="31">
        <v>-0.19130434782608696</v>
      </c>
      <c r="J54" s="31">
        <v>-0.21739130434782605</v>
      </c>
    </row>
    <row r="55" spans="1:10">
      <c r="A55" s="604">
        <v>2021</v>
      </c>
      <c r="B55" s="29" t="s">
        <v>141</v>
      </c>
      <c r="C55" s="36">
        <v>206</v>
      </c>
      <c r="D55" s="36">
        <v>23</v>
      </c>
      <c r="E55" s="28"/>
      <c r="F55" s="28"/>
      <c r="G55" s="605"/>
      <c r="H55" s="29" t="s">
        <v>143</v>
      </c>
      <c r="I55" s="31">
        <v>0.1692307692307693</v>
      </c>
      <c r="J55" s="31">
        <v>0.26666666666666661</v>
      </c>
    </row>
    <row r="56" spans="1:10">
      <c r="A56" s="605"/>
      <c r="B56" s="29" t="s">
        <v>142</v>
      </c>
      <c r="C56" s="36">
        <v>186</v>
      </c>
      <c r="D56" s="36">
        <v>18</v>
      </c>
      <c r="E56" s="28"/>
      <c r="F56" s="28"/>
      <c r="G56" s="605"/>
      <c r="H56" s="29" t="s">
        <v>144</v>
      </c>
      <c r="I56" s="31">
        <v>0.5</v>
      </c>
      <c r="J56" s="31">
        <v>1.875</v>
      </c>
    </row>
    <row r="57" spans="1:10">
      <c r="A57" s="605"/>
      <c r="B57" s="29" t="s">
        <v>143</v>
      </c>
      <c r="C57" s="36">
        <v>228</v>
      </c>
      <c r="D57" s="36">
        <v>19</v>
      </c>
      <c r="E57" s="28"/>
      <c r="F57" s="28"/>
      <c r="G57" s="605"/>
      <c r="H57" s="29" t="s">
        <v>145</v>
      </c>
      <c r="I57" s="31">
        <v>0.24630541871921174</v>
      </c>
      <c r="J57" s="31">
        <v>0.66666666666666674</v>
      </c>
    </row>
    <row r="58" spans="1:10">
      <c r="A58" s="605"/>
      <c r="B58" s="29" t="s">
        <v>144</v>
      </c>
      <c r="C58" s="36">
        <v>219</v>
      </c>
      <c r="D58" s="36">
        <v>23</v>
      </c>
      <c r="E58" s="28"/>
      <c r="F58" s="28"/>
      <c r="G58" s="605"/>
      <c r="H58" s="29" t="s">
        <v>146</v>
      </c>
      <c r="I58" s="31">
        <v>0.12560386473429941</v>
      </c>
      <c r="J58" s="31">
        <v>0.31578947368421062</v>
      </c>
    </row>
    <row r="59" spans="1:10">
      <c r="A59" s="605"/>
      <c r="B59" s="29" t="s">
        <v>145</v>
      </c>
      <c r="C59" s="36">
        <v>253</v>
      </c>
      <c r="D59" s="36">
        <v>25</v>
      </c>
      <c r="E59" s="28"/>
      <c r="F59" s="28"/>
      <c r="G59" s="605"/>
      <c r="H59" s="29" t="s">
        <v>147</v>
      </c>
      <c r="I59" s="31">
        <v>0.13445378151260501</v>
      </c>
      <c r="J59" s="31">
        <v>0.12000000000000011</v>
      </c>
    </row>
    <row r="60" spans="1:10">
      <c r="A60" s="605"/>
      <c r="B60" s="29" t="s">
        <v>146</v>
      </c>
      <c r="C60" s="36">
        <v>233</v>
      </c>
      <c r="D60" s="36">
        <v>25</v>
      </c>
      <c r="E60" s="28"/>
      <c r="F60" s="28"/>
      <c r="G60" s="605"/>
      <c r="H60" s="29" t="s">
        <v>148</v>
      </c>
      <c r="I60" s="31">
        <v>0.11274509803921573</v>
      </c>
      <c r="J60" s="31">
        <v>0.20833333333333326</v>
      </c>
    </row>
    <row r="61" spans="1:10">
      <c r="A61" s="605"/>
      <c r="B61" s="29" t="s">
        <v>147</v>
      </c>
      <c r="C61" s="36">
        <v>270</v>
      </c>
      <c r="D61" s="36">
        <v>28</v>
      </c>
      <c r="E61" s="28"/>
      <c r="F61" s="28"/>
      <c r="G61" s="605"/>
      <c r="H61" s="29" t="s">
        <v>149</v>
      </c>
      <c r="I61" s="31">
        <v>0.14622641509433953</v>
      </c>
      <c r="J61" s="31">
        <v>0.125</v>
      </c>
    </row>
    <row r="62" spans="1:10">
      <c r="A62" s="605"/>
      <c r="B62" s="29" t="s">
        <v>148</v>
      </c>
      <c r="C62" s="36">
        <v>227</v>
      </c>
      <c r="D62" s="36">
        <v>29</v>
      </c>
      <c r="E62" s="28"/>
      <c r="F62" s="28"/>
      <c r="G62" s="605"/>
      <c r="H62" s="29" t="s">
        <v>150</v>
      </c>
      <c r="I62" s="31"/>
      <c r="J62" s="31"/>
    </row>
    <row r="63" spans="1:10">
      <c r="A63" s="605"/>
      <c r="B63" s="29" t="s">
        <v>149</v>
      </c>
      <c r="C63" s="36">
        <v>243</v>
      </c>
      <c r="D63" s="36">
        <v>27</v>
      </c>
      <c r="E63" s="28"/>
      <c r="F63" s="28"/>
      <c r="G63" s="605"/>
      <c r="H63" s="29" t="s">
        <v>151</v>
      </c>
      <c r="I63" s="31"/>
      <c r="J63" s="31"/>
    </row>
    <row r="64" spans="1:10">
      <c r="A64" s="605"/>
      <c r="B64" s="29" t="s">
        <v>150</v>
      </c>
      <c r="C64" s="36"/>
      <c r="D64" s="36"/>
      <c r="E64" s="28"/>
      <c r="F64" s="28"/>
      <c r="G64" s="606"/>
      <c r="H64" s="29" t="s">
        <v>152</v>
      </c>
      <c r="I64" s="31"/>
      <c r="J64" s="31"/>
    </row>
    <row r="65" spans="1:10">
      <c r="A65" s="605"/>
      <c r="B65" s="29" t="s">
        <v>151</v>
      </c>
      <c r="C65" s="36"/>
      <c r="D65" s="36"/>
      <c r="E65" s="28"/>
      <c r="F65" s="28"/>
      <c r="G65" s="28"/>
      <c r="H65" s="28"/>
      <c r="I65" s="28"/>
      <c r="J65" s="28"/>
    </row>
    <row r="66" spans="1:10">
      <c r="A66" s="606"/>
      <c r="B66" s="29" t="s">
        <v>152</v>
      </c>
      <c r="C66" s="36"/>
      <c r="D66" s="36"/>
      <c r="E66" s="28"/>
      <c r="F66" s="28"/>
      <c r="G66" s="28"/>
      <c r="H66" s="28"/>
      <c r="I66" s="28"/>
      <c r="J66" s="28"/>
    </row>
  </sheetData>
  <mergeCells count="11">
    <mergeCell ref="H1:I1"/>
    <mergeCell ref="A7:A18"/>
    <mergeCell ref="G17:G28"/>
    <mergeCell ref="A19:A30"/>
    <mergeCell ref="L19:Q21"/>
    <mergeCell ref="G29:G40"/>
    <mergeCell ref="A31:A42"/>
    <mergeCell ref="G41:G52"/>
    <mergeCell ref="A43:A54"/>
    <mergeCell ref="G53:G64"/>
    <mergeCell ref="A55:A66"/>
  </mergeCells>
  <hyperlinks>
    <hyperlink ref="H1:I1" location="Index!A1" display="Regresar al Índice" xr:uid="{00000000-0004-0000-9700-000000000000}"/>
  </hyperlinks>
  <pageMargins left="0.7" right="0.7" top="0.75" bottom="0.75" header="0.3" footer="0.3"/>
  <drawing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Hoja166"/>
  <dimension ref="A1:Q66"/>
  <sheetViews>
    <sheetView zoomScale="106" zoomScaleNormal="106" workbookViewId="0"/>
  </sheetViews>
  <sheetFormatPr baseColWidth="10" defaultColWidth="11.42578125" defaultRowHeight="14.25"/>
  <cols>
    <col min="1" max="1" width="5.7109375" style="24" customWidth="1"/>
    <col min="2" max="2" width="8.140625" style="24" customWidth="1"/>
    <col min="3" max="16384" width="11.42578125" style="24"/>
  </cols>
  <sheetData>
    <row r="1" spans="1:10">
      <c r="A1" s="20" t="s">
        <v>1726</v>
      </c>
      <c r="H1" s="545" t="s">
        <v>38</v>
      </c>
      <c r="I1" s="545"/>
    </row>
    <row r="2" spans="1:10" ht="15">
      <c r="A2" s="25" t="s">
        <v>414</v>
      </c>
      <c r="G2" s="26"/>
    </row>
    <row r="5" spans="1:10" ht="15" customHeight="1"/>
    <row r="6" spans="1:10" ht="15" customHeight="1">
      <c r="A6" s="27" t="s">
        <v>774</v>
      </c>
      <c r="B6" s="27" t="s">
        <v>417</v>
      </c>
      <c r="C6" s="27" t="s">
        <v>1</v>
      </c>
      <c r="D6" s="27" t="s">
        <v>0</v>
      </c>
      <c r="E6" s="28"/>
      <c r="F6" s="28"/>
      <c r="G6" s="28"/>
      <c r="H6" s="28"/>
      <c r="I6" s="28"/>
      <c r="J6" s="28"/>
    </row>
    <row r="7" spans="1:10" ht="15" customHeight="1">
      <c r="A7" s="611">
        <v>2017</v>
      </c>
      <c r="B7" s="29" t="s">
        <v>141</v>
      </c>
      <c r="C7" s="30">
        <v>27388</v>
      </c>
      <c r="D7" s="30">
        <v>4590</v>
      </c>
      <c r="E7" s="28"/>
      <c r="F7" s="17"/>
      <c r="G7" s="28"/>
      <c r="H7" s="28"/>
      <c r="I7" s="28"/>
      <c r="J7" s="28"/>
    </row>
    <row r="8" spans="1:10" ht="15" customHeight="1">
      <c r="A8" s="611"/>
      <c r="B8" s="29" t="s">
        <v>142</v>
      </c>
      <c r="C8" s="30">
        <v>26231</v>
      </c>
      <c r="D8" s="30">
        <v>4298</v>
      </c>
      <c r="E8" s="28"/>
      <c r="F8" s="17"/>
      <c r="G8" s="28"/>
      <c r="H8" s="28"/>
      <c r="I8" s="28"/>
      <c r="J8" s="28"/>
    </row>
    <row r="9" spans="1:10" ht="15" customHeight="1">
      <c r="A9" s="611"/>
      <c r="B9" s="29" t="s">
        <v>143</v>
      </c>
      <c r="C9" s="30">
        <v>27591</v>
      </c>
      <c r="D9" s="30">
        <v>4440</v>
      </c>
      <c r="E9" s="28"/>
      <c r="F9" s="17"/>
      <c r="G9" s="28"/>
      <c r="H9" s="28"/>
      <c r="I9" s="28"/>
      <c r="J9" s="28"/>
    </row>
    <row r="10" spans="1:10" ht="15" customHeight="1">
      <c r="A10" s="611"/>
      <c r="B10" s="29" t="s">
        <v>144</v>
      </c>
      <c r="C10" s="30">
        <v>26128</v>
      </c>
      <c r="D10" s="30">
        <v>4125</v>
      </c>
      <c r="E10" s="28"/>
      <c r="F10" s="17"/>
      <c r="G10" s="28"/>
      <c r="H10" s="28"/>
      <c r="I10" s="28"/>
      <c r="J10" s="28"/>
    </row>
    <row r="11" spans="1:10" ht="15" customHeight="1">
      <c r="A11" s="611"/>
      <c r="B11" s="29" t="s">
        <v>145</v>
      </c>
      <c r="C11" s="30">
        <v>30130</v>
      </c>
      <c r="D11" s="30">
        <v>5032</v>
      </c>
      <c r="E11" s="28"/>
      <c r="F11" s="17"/>
      <c r="G11" s="28"/>
      <c r="H11" s="28"/>
      <c r="I11" s="28"/>
      <c r="J11" s="28"/>
    </row>
    <row r="12" spans="1:10" ht="15" customHeight="1">
      <c r="A12" s="611"/>
      <c r="B12" s="29" t="s">
        <v>146</v>
      </c>
      <c r="C12" s="30">
        <v>29131</v>
      </c>
      <c r="D12" s="30">
        <v>4885</v>
      </c>
      <c r="E12" s="28"/>
      <c r="F12" s="17"/>
      <c r="G12" s="28"/>
      <c r="H12" s="28"/>
      <c r="I12" s="28"/>
      <c r="J12" s="28"/>
    </row>
    <row r="13" spans="1:10" ht="15" customHeight="1">
      <c r="A13" s="611"/>
      <c r="B13" s="29" t="s">
        <v>147</v>
      </c>
      <c r="C13" s="30">
        <v>29709</v>
      </c>
      <c r="D13" s="30">
        <v>5194</v>
      </c>
      <c r="E13" s="28"/>
      <c r="F13" s="17"/>
      <c r="G13" s="28"/>
      <c r="H13" s="28"/>
      <c r="I13" s="28"/>
      <c r="J13" s="28"/>
    </row>
    <row r="14" spans="1:10" ht="15" customHeight="1">
      <c r="A14" s="611"/>
      <c r="B14" s="29" t="s">
        <v>148</v>
      </c>
      <c r="C14" s="30">
        <v>29735</v>
      </c>
      <c r="D14" s="30">
        <v>5231</v>
      </c>
      <c r="E14" s="28"/>
      <c r="F14" s="17"/>
      <c r="G14" s="28"/>
      <c r="H14" s="28"/>
      <c r="I14" s="28"/>
      <c r="J14" s="28"/>
    </row>
    <row r="15" spans="1:10" ht="15" customHeight="1">
      <c r="A15" s="611"/>
      <c r="B15" s="29" t="s">
        <v>149</v>
      </c>
      <c r="C15" s="30">
        <v>28499</v>
      </c>
      <c r="D15" s="30">
        <v>5140</v>
      </c>
      <c r="E15" s="28"/>
      <c r="F15" s="17"/>
      <c r="G15" s="28"/>
      <c r="H15" s="28"/>
      <c r="I15" s="28"/>
      <c r="J15" s="28"/>
    </row>
    <row r="16" spans="1:10" ht="15" customHeight="1">
      <c r="A16" s="611"/>
      <c r="B16" s="29" t="s">
        <v>150</v>
      </c>
      <c r="C16" s="30">
        <v>29078</v>
      </c>
      <c r="D16" s="30">
        <v>5098</v>
      </c>
      <c r="E16" s="28"/>
      <c r="F16" s="17"/>
      <c r="G16" s="28"/>
      <c r="H16" s="28"/>
      <c r="I16" s="27" t="s">
        <v>1</v>
      </c>
      <c r="J16" s="27" t="s">
        <v>0</v>
      </c>
    </row>
    <row r="17" spans="1:17">
      <c r="A17" s="611"/>
      <c r="B17" s="29" t="s">
        <v>151</v>
      </c>
      <c r="C17" s="30">
        <v>29046</v>
      </c>
      <c r="D17" s="30">
        <v>5405</v>
      </c>
      <c r="E17" s="28"/>
      <c r="F17" s="17"/>
      <c r="G17" s="610" t="s">
        <v>775</v>
      </c>
      <c r="H17" s="29" t="s">
        <v>141</v>
      </c>
      <c r="I17" s="31">
        <v>2.5266540090550516E-2</v>
      </c>
      <c r="J17" s="31">
        <v>9.4771241830065467E-2</v>
      </c>
      <c r="L17" s="24" t="s">
        <v>414</v>
      </c>
    </row>
    <row r="18" spans="1:17" ht="15" customHeight="1">
      <c r="A18" s="611"/>
      <c r="B18" s="29" t="s">
        <v>152</v>
      </c>
      <c r="C18" s="30">
        <v>36354</v>
      </c>
      <c r="D18" s="30">
        <v>6573</v>
      </c>
      <c r="E18" s="28"/>
      <c r="F18" s="17"/>
      <c r="G18" s="610"/>
      <c r="H18" s="29" t="s">
        <v>142</v>
      </c>
      <c r="I18" s="31">
        <v>-6.9269185315085191E-2</v>
      </c>
      <c r="J18" s="31">
        <v>-5.4909260120986514E-2</v>
      </c>
      <c r="L18" s="603" t="s">
        <v>416</v>
      </c>
      <c r="M18" s="603"/>
      <c r="N18" s="603"/>
      <c r="O18" s="603"/>
      <c r="P18" s="603"/>
      <c r="Q18" s="603"/>
    </row>
    <row r="19" spans="1:17" ht="15" customHeight="1">
      <c r="A19" s="610">
        <v>2018</v>
      </c>
      <c r="B19" s="29" t="s">
        <v>141</v>
      </c>
      <c r="C19" s="30">
        <v>28080</v>
      </c>
      <c r="D19" s="30">
        <v>5025</v>
      </c>
      <c r="E19" s="28"/>
      <c r="F19" s="17"/>
      <c r="G19" s="610"/>
      <c r="H19" s="29" t="s">
        <v>143</v>
      </c>
      <c r="I19" s="31">
        <v>-7.8938784386212935E-2</v>
      </c>
      <c r="J19" s="31">
        <v>-2.7027027027026751E-3</v>
      </c>
      <c r="L19" s="603"/>
      <c r="M19" s="603"/>
      <c r="N19" s="603"/>
      <c r="O19" s="603"/>
      <c r="P19" s="603"/>
      <c r="Q19" s="603"/>
    </row>
    <row r="20" spans="1:17" ht="15" customHeight="1">
      <c r="A20" s="610"/>
      <c r="B20" s="29" t="s">
        <v>142</v>
      </c>
      <c r="C20" s="30">
        <v>24414</v>
      </c>
      <c r="D20" s="30">
        <v>4062</v>
      </c>
      <c r="E20" s="28"/>
      <c r="F20" s="17"/>
      <c r="G20" s="610"/>
      <c r="H20" s="29" t="s">
        <v>144</v>
      </c>
      <c r="I20" s="31">
        <v>6.0356705450091752E-2</v>
      </c>
      <c r="J20" s="31">
        <v>0.17503030303030309</v>
      </c>
      <c r="L20" s="603"/>
      <c r="M20" s="603"/>
      <c r="N20" s="603"/>
      <c r="O20" s="603"/>
      <c r="P20" s="603"/>
      <c r="Q20" s="603"/>
    </row>
    <row r="21" spans="1:17" ht="15" customHeight="1">
      <c r="A21" s="610"/>
      <c r="B21" s="29" t="s">
        <v>143</v>
      </c>
      <c r="C21" s="30">
        <v>25413</v>
      </c>
      <c r="D21" s="30">
        <v>4428</v>
      </c>
      <c r="E21" s="28"/>
      <c r="F21" s="17"/>
      <c r="G21" s="610"/>
      <c r="H21" s="29" t="s">
        <v>145</v>
      </c>
      <c r="I21" s="31">
        <v>-3.1828742117490871E-2</v>
      </c>
      <c r="J21" s="31">
        <v>3.1399046104928496E-2</v>
      </c>
      <c r="L21" s="24" t="s">
        <v>994</v>
      </c>
      <c r="M21" s="32"/>
      <c r="N21" s="32"/>
      <c r="O21" s="32"/>
      <c r="P21" s="32"/>
      <c r="Q21" s="32"/>
    </row>
    <row r="22" spans="1:17" ht="15" customHeight="1">
      <c r="A22" s="610"/>
      <c r="B22" s="29" t="s">
        <v>144</v>
      </c>
      <c r="C22" s="30">
        <v>27705</v>
      </c>
      <c r="D22" s="30">
        <v>4847</v>
      </c>
      <c r="E22" s="28"/>
      <c r="F22" s="17"/>
      <c r="G22" s="610"/>
      <c r="H22" s="29" t="s">
        <v>146</v>
      </c>
      <c r="I22" s="31">
        <v>1.8536953760599495E-3</v>
      </c>
      <c r="J22" s="31">
        <v>5.3224155578300847E-2</v>
      </c>
    </row>
    <row r="23" spans="1:17" ht="15" customHeight="1">
      <c r="A23" s="610"/>
      <c r="B23" s="29" t="s">
        <v>145</v>
      </c>
      <c r="C23" s="30">
        <v>29171</v>
      </c>
      <c r="D23" s="30">
        <v>5190</v>
      </c>
      <c r="E23" s="28"/>
      <c r="F23" s="17"/>
      <c r="G23" s="610"/>
      <c r="H23" s="29" t="s">
        <v>147</v>
      </c>
      <c r="I23" s="31">
        <v>-3.3659833720423027E-4</v>
      </c>
      <c r="J23" s="31">
        <v>5.0827878321139774E-2</v>
      </c>
    </row>
    <row r="24" spans="1:17" ht="15" customHeight="1">
      <c r="A24" s="610"/>
      <c r="B24" s="29" t="s">
        <v>146</v>
      </c>
      <c r="C24" s="30">
        <v>29185</v>
      </c>
      <c r="D24" s="30">
        <v>5145</v>
      </c>
      <c r="E24" s="28"/>
      <c r="F24" s="17"/>
      <c r="G24" s="610"/>
      <c r="H24" s="29" t="s">
        <v>148</v>
      </c>
      <c r="I24" s="31">
        <v>-2.5088279804943658E-2</v>
      </c>
      <c r="J24" s="31">
        <v>6.5761804626266462E-2</v>
      </c>
    </row>
    <row r="25" spans="1:17" ht="15" customHeight="1">
      <c r="A25" s="610"/>
      <c r="B25" s="29" t="s">
        <v>147</v>
      </c>
      <c r="C25" s="30">
        <v>29699</v>
      </c>
      <c r="D25" s="30">
        <v>5458</v>
      </c>
      <c r="E25" s="28"/>
      <c r="F25" s="17"/>
      <c r="G25" s="610"/>
      <c r="H25" s="29" t="s">
        <v>149</v>
      </c>
      <c r="I25" s="31">
        <v>-1.0316151443910293E-2</v>
      </c>
      <c r="J25" s="31">
        <v>-2.9182879377431803E-3</v>
      </c>
    </row>
    <row r="26" spans="1:17" ht="15" customHeight="1">
      <c r="A26" s="610"/>
      <c r="B26" s="29" t="s">
        <v>148</v>
      </c>
      <c r="C26" s="30">
        <v>28989</v>
      </c>
      <c r="D26" s="30">
        <v>5575</v>
      </c>
      <c r="E26" s="28"/>
      <c r="F26" s="17"/>
      <c r="G26" s="610"/>
      <c r="H26" s="29" t="s">
        <v>150</v>
      </c>
      <c r="I26" s="31">
        <v>4.4466607056881546E-2</v>
      </c>
      <c r="J26" s="31">
        <v>0.11710474695959205</v>
      </c>
    </row>
    <row r="27" spans="1:17" ht="15" customHeight="1">
      <c r="A27" s="610"/>
      <c r="B27" s="29" t="s">
        <v>149</v>
      </c>
      <c r="C27" s="30">
        <v>28205</v>
      </c>
      <c r="D27" s="30">
        <v>5125</v>
      </c>
      <c r="E27" s="28"/>
      <c r="F27" s="17"/>
      <c r="G27" s="610"/>
      <c r="H27" s="29" t="s">
        <v>151</v>
      </c>
      <c r="I27" s="31">
        <v>3.8559526268677313E-2</v>
      </c>
      <c r="J27" s="31">
        <v>7.6780758556891815E-2</v>
      </c>
    </row>
    <row r="28" spans="1:17">
      <c r="A28" s="610"/>
      <c r="B28" s="29" t="s">
        <v>150</v>
      </c>
      <c r="C28" s="30">
        <v>30371</v>
      </c>
      <c r="D28" s="30">
        <v>5695</v>
      </c>
      <c r="E28" s="28"/>
      <c r="F28" s="17"/>
      <c r="G28" s="610"/>
      <c r="H28" s="29" t="s">
        <v>152</v>
      </c>
      <c r="I28" s="31">
        <v>4.5634593167189319E-2</v>
      </c>
      <c r="J28" s="31">
        <v>4.9596835539327477E-2</v>
      </c>
    </row>
    <row r="29" spans="1:17">
      <c r="A29" s="610"/>
      <c r="B29" s="29" t="s">
        <v>151</v>
      </c>
      <c r="C29" s="30">
        <v>30166</v>
      </c>
      <c r="D29" s="30">
        <v>5820</v>
      </c>
      <c r="E29" s="28"/>
      <c r="F29" s="17"/>
      <c r="G29" s="610" t="s">
        <v>776</v>
      </c>
      <c r="H29" s="29" t="s">
        <v>141</v>
      </c>
      <c r="I29" s="31">
        <v>9.8326210826210847E-2</v>
      </c>
      <c r="J29" s="31">
        <v>0.14766169154228859</v>
      </c>
    </row>
    <row r="30" spans="1:17">
      <c r="A30" s="610"/>
      <c r="B30" s="29" t="s">
        <v>152</v>
      </c>
      <c r="C30" s="30">
        <v>38013</v>
      </c>
      <c r="D30" s="30">
        <v>6899</v>
      </c>
      <c r="E30" s="28"/>
      <c r="F30" s="17"/>
      <c r="G30" s="610"/>
      <c r="H30" s="29" t="s">
        <v>142</v>
      </c>
      <c r="I30" s="31">
        <v>0.22347833210453016</v>
      </c>
      <c r="J30" s="31">
        <v>0.34785819793205319</v>
      </c>
    </row>
    <row r="31" spans="1:17">
      <c r="A31" s="610">
        <v>2019</v>
      </c>
      <c r="B31" s="29" t="s">
        <v>141</v>
      </c>
      <c r="C31" s="30">
        <v>30841</v>
      </c>
      <c r="D31" s="30">
        <v>5767</v>
      </c>
      <c r="E31" s="28"/>
      <c r="F31" s="28"/>
      <c r="G31" s="610"/>
      <c r="H31" s="29" t="s">
        <v>143</v>
      </c>
      <c r="I31" s="31">
        <v>0.14366662731672775</v>
      </c>
      <c r="J31" s="31">
        <v>0.10930442637759707</v>
      </c>
      <c r="L31" s="33"/>
      <c r="M31" s="33"/>
    </row>
    <row r="32" spans="1:17">
      <c r="A32" s="610"/>
      <c r="B32" s="29" t="s">
        <v>142</v>
      </c>
      <c r="C32" s="30">
        <v>29870</v>
      </c>
      <c r="D32" s="30">
        <v>5475</v>
      </c>
      <c r="E32" s="34"/>
      <c r="F32" s="28"/>
      <c r="G32" s="610"/>
      <c r="H32" s="29" t="s">
        <v>144</v>
      </c>
      <c r="I32" s="31">
        <v>3.5878000360945572E-2</v>
      </c>
      <c r="J32" s="31">
        <v>7.6335877862594437E-3</v>
      </c>
    </row>
    <row r="33" spans="1:13">
      <c r="A33" s="610"/>
      <c r="B33" s="29" t="s">
        <v>143</v>
      </c>
      <c r="C33" s="30">
        <v>29064</v>
      </c>
      <c r="D33" s="30">
        <v>4912</v>
      </c>
      <c r="E33" s="28"/>
      <c r="F33" s="28"/>
      <c r="G33" s="610"/>
      <c r="H33" s="29" t="s">
        <v>145</v>
      </c>
      <c r="I33" s="31">
        <v>0.11141201878578033</v>
      </c>
      <c r="J33" s="31">
        <v>0.12312138728323707</v>
      </c>
    </row>
    <row r="34" spans="1:13">
      <c r="A34" s="610"/>
      <c r="B34" s="29" t="s">
        <v>144</v>
      </c>
      <c r="C34" s="30">
        <v>28699</v>
      </c>
      <c r="D34" s="30">
        <v>4884</v>
      </c>
      <c r="E34" s="28"/>
      <c r="F34" s="28"/>
      <c r="G34" s="610"/>
      <c r="H34" s="29" t="s">
        <v>146</v>
      </c>
      <c r="I34" s="31">
        <v>3.6594140825766619E-2</v>
      </c>
      <c r="J34" s="31">
        <v>3.2069970845481022E-2</v>
      </c>
    </row>
    <row r="35" spans="1:13">
      <c r="A35" s="610"/>
      <c r="B35" s="29" t="s">
        <v>145</v>
      </c>
      <c r="C35" s="30">
        <v>32421</v>
      </c>
      <c r="D35" s="30">
        <v>5829</v>
      </c>
      <c r="E35" s="28"/>
      <c r="F35" s="28"/>
      <c r="G35" s="610"/>
      <c r="H35" s="29" t="s">
        <v>147</v>
      </c>
      <c r="I35" s="31">
        <v>7.3739856560826933E-2</v>
      </c>
      <c r="J35" s="31">
        <v>4.7086844998167843E-2</v>
      </c>
    </row>
    <row r="36" spans="1:13">
      <c r="A36" s="610"/>
      <c r="B36" s="29" t="s">
        <v>146</v>
      </c>
      <c r="C36" s="30">
        <v>30253</v>
      </c>
      <c r="D36" s="30">
        <v>5310</v>
      </c>
      <c r="E36" s="28"/>
      <c r="F36" s="28"/>
      <c r="G36" s="610"/>
      <c r="H36" s="29" t="s">
        <v>148</v>
      </c>
      <c r="I36" s="31">
        <v>8.1168719169339987E-2</v>
      </c>
      <c r="J36" s="31">
        <v>4.8251121076233083E-2</v>
      </c>
      <c r="L36" s="35"/>
      <c r="M36" s="35"/>
    </row>
    <row r="37" spans="1:13">
      <c r="A37" s="610"/>
      <c r="B37" s="29" t="s">
        <v>147</v>
      </c>
      <c r="C37" s="30">
        <v>31889</v>
      </c>
      <c r="D37" s="30">
        <v>5715</v>
      </c>
      <c r="E37" s="28"/>
      <c r="F37" s="28"/>
      <c r="G37" s="610"/>
      <c r="H37" s="29" t="s">
        <v>149</v>
      </c>
      <c r="I37" s="31">
        <v>5.0310228682857616E-2</v>
      </c>
      <c r="J37" s="31">
        <v>5.2487804878048827E-2</v>
      </c>
    </row>
    <row r="38" spans="1:13">
      <c r="A38" s="610"/>
      <c r="B38" s="29" t="s">
        <v>148</v>
      </c>
      <c r="C38" s="30">
        <v>31342</v>
      </c>
      <c r="D38" s="30">
        <v>5844</v>
      </c>
      <c r="E38" s="28"/>
      <c r="F38" s="28"/>
      <c r="G38" s="610"/>
      <c r="H38" s="29" t="s">
        <v>150</v>
      </c>
      <c r="I38" s="31">
        <v>1.8932534325507788E-2</v>
      </c>
      <c r="J38" s="31">
        <v>1.668129938542573E-2</v>
      </c>
    </row>
    <row r="39" spans="1:13">
      <c r="A39" s="610"/>
      <c r="B39" s="29" t="s">
        <v>149</v>
      </c>
      <c r="C39" s="30">
        <v>29624</v>
      </c>
      <c r="D39" s="30">
        <v>5394</v>
      </c>
      <c r="E39" s="28"/>
      <c r="F39" s="28"/>
      <c r="G39" s="610"/>
      <c r="H39" s="29" t="s">
        <v>151</v>
      </c>
      <c r="I39" s="31">
        <v>3.8254989060531708E-2</v>
      </c>
      <c r="J39" s="31">
        <v>2.1649484536082397E-2</v>
      </c>
    </row>
    <row r="40" spans="1:13">
      <c r="A40" s="610"/>
      <c r="B40" s="29" t="s">
        <v>150</v>
      </c>
      <c r="C40" s="30">
        <v>30946</v>
      </c>
      <c r="D40" s="30">
        <v>5790</v>
      </c>
      <c r="E40" s="28"/>
      <c r="F40" s="28"/>
      <c r="G40" s="610"/>
      <c r="H40" s="29" t="s">
        <v>152</v>
      </c>
      <c r="I40" s="31">
        <v>-5.1824375871412087E-3</v>
      </c>
      <c r="J40" s="31">
        <v>-3.0584142629366595E-2</v>
      </c>
    </row>
    <row r="41" spans="1:13">
      <c r="A41" s="610"/>
      <c r="B41" s="29" t="s">
        <v>151</v>
      </c>
      <c r="C41" s="30">
        <v>31320</v>
      </c>
      <c r="D41" s="30">
        <v>5946</v>
      </c>
      <c r="E41" s="28"/>
      <c r="F41" s="28"/>
      <c r="G41" s="610" t="s">
        <v>780</v>
      </c>
      <c r="H41" s="29" t="s">
        <v>141</v>
      </c>
      <c r="I41" s="31">
        <v>-3.1516487792224601E-2</v>
      </c>
      <c r="J41" s="31">
        <v>-2.6703658748049253E-2</v>
      </c>
    </row>
    <row r="42" spans="1:13">
      <c r="A42" s="610"/>
      <c r="B42" s="29" t="s">
        <v>152</v>
      </c>
      <c r="C42" s="30">
        <v>37816</v>
      </c>
      <c r="D42" s="30">
        <v>6688</v>
      </c>
      <c r="E42" s="28"/>
      <c r="F42" s="28"/>
      <c r="G42" s="610"/>
      <c r="H42" s="29" t="s">
        <v>142</v>
      </c>
      <c r="I42" s="31">
        <v>-0.10800133913625709</v>
      </c>
      <c r="J42" s="31">
        <v>-0.10374429223744297</v>
      </c>
    </row>
    <row r="43" spans="1:13">
      <c r="A43" s="610">
        <v>2020</v>
      </c>
      <c r="B43" s="29" t="s">
        <v>141</v>
      </c>
      <c r="C43" s="30">
        <v>29869</v>
      </c>
      <c r="D43" s="30">
        <v>5613</v>
      </c>
      <c r="E43" s="28"/>
      <c r="F43" s="28"/>
      <c r="G43" s="610"/>
      <c r="H43" s="29" t="s">
        <v>143</v>
      </c>
      <c r="I43" s="31">
        <v>-5.9799064134324231E-2</v>
      </c>
      <c r="J43" s="31">
        <v>2.5855048859934948E-2</v>
      </c>
    </row>
    <row r="44" spans="1:13">
      <c r="A44" s="610"/>
      <c r="B44" s="29" t="s">
        <v>142</v>
      </c>
      <c r="C44" s="30">
        <v>26644</v>
      </c>
      <c r="D44" s="30">
        <v>4907</v>
      </c>
      <c r="E44" s="28"/>
      <c r="F44" s="28"/>
      <c r="G44" s="610"/>
      <c r="H44" s="29" t="s">
        <v>144</v>
      </c>
      <c r="I44" s="31">
        <v>-9.5194954528032283E-2</v>
      </c>
      <c r="J44" s="31">
        <v>-5.0573300573300561E-2</v>
      </c>
    </row>
    <row r="45" spans="1:13">
      <c r="A45" s="610"/>
      <c r="B45" s="29" t="s">
        <v>143</v>
      </c>
      <c r="C45" s="30">
        <v>27326</v>
      </c>
      <c r="D45" s="30">
        <v>5039</v>
      </c>
      <c r="E45" s="28"/>
      <c r="F45" s="28"/>
      <c r="G45" s="610"/>
      <c r="H45" s="29" t="s">
        <v>145</v>
      </c>
      <c r="I45" s="31">
        <v>-6.4927053453008865E-2</v>
      </c>
      <c r="J45" s="31">
        <v>-7.1195745410876699E-2</v>
      </c>
    </row>
    <row r="46" spans="1:13">
      <c r="A46" s="610"/>
      <c r="B46" s="29" t="s">
        <v>144</v>
      </c>
      <c r="C46" s="30">
        <v>25967</v>
      </c>
      <c r="D46" s="30">
        <v>4637</v>
      </c>
      <c r="E46" s="28"/>
      <c r="F46" s="28"/>
      <c r="G46" s="610"/>
      <c r="H46" s="29" t="s">
        <v>146</v>
      </c>
      <c r="I46" s="31">
        <v>-2.6575876772551466E-2</v>
      </c>
      <c r="J46" s="31">
        <v>-1.3747645951035836E-2</v>
      </c>
    </row>
    <row r="47" spans="1:13">
      <c r="A47" s="610"/>
      <c r="B47" s="29" t="s">
        <v>145</v>
      </c>
      <c r="C47" s="30">
        <v>30316</v>
      </c>
      <c r="D47" s="30">
        <v>5414</v>
      </c>
      <c r="E47" s="28"/>
      <c r="F47" s="28"/>
      <c r="G47" s="610"/>
      <c r="H47" s="29" t="s">
        <v>147</v>
      </c>
      <c r="I47" s="31">
        <v>-4.0045156637084856E-2</v>
      </c>
      <c r="J47" s="31">
        <v>-4.8993875765529271E-2</v>
      </c>
    </row>
    <row r="48" spans="1:13">
      <c r="A48" s="610"/>
      <c r="B48" s="29" t="s">
        <v>146</v>
      </c>
      <c r="C48" s="30">
        <v>29449</v>
      </c>
      <c r="D48" s="30">
        <v>5237</v>
      </c>
      <c r="E48" s="28"/>
      <c r="F48" s="28"/>
      <c r="G48" s="610"/>
      <c r="H48" s="29" t="s">
        <v>148</v>
      </c>
      <c r="I48" s="31">
        <v>-4.5370429455682482E-2</v>
      </c>
      <c r="J48" s="31">
        <v>-0.11601642710472282</v>
      </c>
    </row>
    <row r="49" spans="1:10">
      <c r="A49" s="610"/>
      <c r="B49" s="29" t="s">
        <v>147</v>
      </c>
      <c r="C49" s="30">
        <v>30612</v>
      </c>
      <c r="D49" s="30">
        <v>5435</v>
      </c>
      <c r="E49" s="28"/>
      <c r="F49" s="28"/>
      <c r="G49" s="610"/>
      <c r="H49" s="29" t="s">
        <v>149</v>
      </c>
      <c r="I49" s="31">
        <v>3.9461247637051056E-2</v>
      </c>
      <c r="J49" s="31">
        <v>-4.5235446792732614E-2</v>
      </c>
    </row>
    <row r="50" spans="1:10">
      <c r="A50" s="610"/>
      <c r="B50" s="29" t="s">
        <v>148</v>
      </c>
      <c r="C50" s="30">
        <v>29920</v>
      </c>
      <c r="D50" s="30">
        <v>5166</v>
      </c>
      <c r="E50" s="28"/>
      <c r="F50" s="28"/>
      <c r="G50" s="610"/>
      <c r="H50" s="29" t="s">
        <v>150</v>
      </c>
      <c r="I50" s="31">
        <v>5.1218251147159499E-2</v>
      </c>
      <c r="J50" s="31">
        <v>-6.7357512953367893E-2</v>
      </c>
    </row>
    <row r="51" spans="1:10">
      <c r="A51" s="610"/>
      <c r="B51" s="29" t="s">
        <v>149</v>
      </c>
      <c r="C51" s="30">
        <v>30793</v>
      </c>
      <c r="D51" s="30">
        <v>5150</v>
      </c>
      <c r="E51" s="28"/>
      <c r="F51" s="28"/>
      <c r="G51" s="610"/>
      <c r="H51" s="29" t="s">
        <v>151</v>
      </c>
      <c r="I51" s="31">
        <v>-5.0702426564495529E-2</v>
      </c>
      <c r="J51" s="31">
        <v>-0.17743020517995289</v>
      </c>
    </row>
    <row r="52" spans="1:10">
      <c r="A52" s="610"/>
      <c r="B52" s="29" t="s">
        <v>150</v>
      </c>
      <c r="C52" s="30">
        <v>32531</v>
      </c>
      <c r="D52" s="30">
        <v>5400</v>
      </c>
      <c r="E52" s="28"/>
      <c r="F52" s="28"/>
      <c r="G52" s="610"/>
      <c r="H52" s="29" t="s">
        <v>152</v>
      </c>
      <c r="I52" s="31">
        <v>1.2719483816374E-2</v>
      </c>
      <c r="J52" s="31">
        <v>-9.2254784688995173E-2</v>
      </c>
    </row>
    <row r="53" spans="1:10">
      <c r="A53" s="610"/>
      <c r="B53" s="29" t="s">
        <v>151</v>
      </c>
      <c r="C53" s="30">
        <v>29732</v>
      </c>
      <c r="D53" s="30">
        <v>4891</v>
      </c>
      <c r="E53" s="28"/>
      <c r="F53" s="28"/>
      <c r="G53" s="604" t="s">
        <v>778</v>
      </c>
      <c r="H53" s="29" t="s">
        <v>141</v>
      </c>
      <c r="I53" s="31">
        <v>-1.7945026616224213E-2</v>
      </c>
      <c r="J53" s="31">
        <v>-0.11722786388740425</v>
      </c>
    </row>
    <row r="54" spans="1:10">
      <c r="A54" s="610"/>
      <c r="B54" s="29" t="s">
        <v>152</v>
      </c>
      <c r="C54" s="30">
        <v>38297</v>
      </c>
      <c r="D54" s="30">
        <v>6071</v>
      </c>
      <c r="E54" s="28"/>
      <c r="F54" s="28"/>
      <c r="G54" s="605"/>
      <c r="H54" s="29" t="s">
        <v>142</v>
      </c>
      <c r="I54" s="31">
        <v>6.6806785767903332E-3</v>
      </c>
      <c r="J54" s="31">
        <v>-0.11962502547381293</v>
      </c>
    </row>
    <row r="55" spans="1:10">
      <c r="A55" s="604">
        <v>2021</v>
      </c>
      <c r="B55" s="29" t="s">
        <v>141</v>
      </c>
      <c r="C55" s="36">
        <v>29333</v>
      </c>
      <c r="D55" s="36">
        <v>4955</v>
      </c>
      <c r="E55" s="28"/>
      <c r="F55" s="28"/>
      <c r="G55" s="605"/>
      <c r="H55" s="29" t="s">
        <v>143</v>
      </c>
      <c r="I55" s="31">
        <v>7.2934201859035319E-2</v>
      </c>
      <c r="J55" s="31">
        <v>-5.2192895415757112E-2</v>
      </c>
    </row>
    <row r="56" spans="1:10">
      <c r="A56" s="605"/>
      <c r="B56" s="29" t="s">
        <v>142</v>
      </c>
      <c r="C56" s="36">
        <v>26822</v>
      </c>
      <c r="D56" s="36">
        <v>4320</v>
      </c>
      <c r="E56" s="28"/>
      <c r="F56" s="28"/>
      <c r="G56" s="605"/>
      <c r="H56" s="29" t="s">
        <v>144</v>
      </c>
      <c r="I56" s="31">
        <v>9.2001386375014427E-2</v>
      </c>
      <c r="J56" s="31">
        <v>5.4561138667241771E-2</v>
      </c>
    </row>
    <row r="57" spans="1:10">
      <c r="A57" s="605"/>
      <c r="B57" s="29" t="s">
        <v>143</v>
      </c>
      <c r="C57" s="36">
        <v>29319</v>
      </c>
      <c r="D57" s="36">
        <v>4776</v>
      </c>
      <c r="E57" s="28"/>
      <c r="F57" s="28"/>
      <c r="G57" s="605"/>
      <c r="H57" s="29" t="s">
        <v>145</v>
      </c>
      <c r="I57" s="31">
        <v>-4.4629898403483304E-2</v>
      </c>
      <c r="J57" s="31">
        <v>-0.14203915773919473</v>
      </c>
    </row>
    <row r="58" spans="1:10">
      <c r="A58" s="605"/>
      <c r="B58" s="29" t="s">
        <v>144</v>
      </c>
      <c r="C58" s="36">
        <v>28356</v>
      </c>
      <c r="D58" s="36">
        <v>4890</v>
      </c>
      <c r="E58" s="28"/>
      <c r="F58" s="28"/>
      <c r="G58" s="605"/>
      <c r="H58" s="29" t="s">
        <v>146</v>
      </c>
      <c r="I58" s="31">
        <v>-5.9085198139155803E-2</v>
      </c>
      <c r="J58" s="31">
        <v>-0.14244796639297308</v>
      </c>
    </row>
    <row r="59" spans="1:10">
      <c r="A59" s="605"/>
      <c r="B59" s="29" t="s">
        <v>145</v>
      </c>
      <c r="C59" s="36">
        <v>28963</v>
      </c>
      <c r="D59" s="36">
        <v>4645</v>
      </c>
      <c r="E59" s="28"/>
      <c r="F59" s="28"/>
      <c r="G59" s="605"/>
      <c r="H59" s="29" t="s">
        <v>147</v>
      </c>
      <c r="I59" s="31">
        <v>-6.1381157715928447E-2</v>
      </c>
      <c r="J59" s="31">
        <v>-0.11904323827046914</v>
      </c>
    </row>
    <row r="60" spans="1:10">
      <c r="A60" s="605"/>
      <c r="B60" s="29" t="s">
        <v>146</v>
      </c>
      <c r="C60" s="36">
        <v>27709</v>
      </c>
      <c r="D60" s="36">
        <v>4491</v>
      </c>
      <c r="E60" s="28"/>
      <c r="F60" s="28"/>
      <c r="G60" s="605"/>
      <c r="H60" s="29" t="s">
        <v>148</v>
      </c>
      <c r="I60" s="31">
        <v>-0.10270721925133686</v>
      </c>
      <c r="J60" s="31">
        <v>-8.2849399922570677E-2</v>
      </c>
    </row>
    <row r="61" spans="1:10">
      <c r="A61" s="605"/>
      <c r="B61" s="29" t="s">
        <v>147</v>
      </c>
      <c r="C61" s="36">
        <v>28733</v>
      </c>
      <c r="D61" s="36">
        <v>4788</v>
      </c>
      <c r="E61" s="28"/>
      <c r="F61" s="28"/>
      <c r="G61" s="605"/>
      <c r="H61" s="29" t="s">
        <v>149</v>
      </c>
      <c r="I61" s="31">
        <v>-9.2131328548696101E-2</v>
      </c>
      <c r="J61" s="31">
        <v>-5.5339805825242672E-2</v>
      </c>
    </row>
    <row r="62" spans="1:10">
      <c r="A62" s="605"/>
      <c r="B62" s="29" t="s">
        <v>148</v>
      </c>
      <c r="C62" s="36">
        <v>26847</v>
      </c>
      <c r="D62" s="36">
        <v>4738</v>
      </c>
      <c r="E62" s="28"/>
      <c r="F62" s="28"/>
      <c r="G62" s="605"/>
      <c r="H62" s="29" t="s">
        <v>150</v>
      </c>
      <c r="I62" s="31"/>
      <c r="J62" s="31"/>
    </row>
    <row r="63" spans="1:10">
      <c r="A63" s="605"/>
      <c r="B63" s="29" t="s">
        <v>149</v>
      </c>
      <c r="C63" s="36">
        <v>27956</v>
      </c>
      <c r="D63" s="36">
        <v>4865</v>
      </c>
      <c r="E63" s="28"/>
      <c r="F63" s="28"/>
      <c r="G63" s="605"/>
      <c r="H63" s="29" t="s">
        <v>151</v>
      </c>
      <c r="I63" s="31"/>
      <c r="J63" s="31"/>
    </row>
    <row r="64" spans="1:10">
      <c r="A64" s="605"/>
      <c r="B64" s="29" t="s">
        <v>150</v>
      </c>
      <c r="C64" s="36"/>
      <c r="D64" s="36"/>
      <c r="E64" s="28"/>
      <c r="F64" s="28"/>
      <c r="G64" s="606"/>
      <c r="H64" s="29" t="s">
        <v>152</v>
      </c>
      <c r="I64" s="31"/>
      <c r="J64" s="31"/>
    </row>
    <row r="65" spans="1:10">
      <c r="A65" s="605"/>
      <c r="B65" s="29" t="s">
        <v>151</v>
      </c>
      <c r="C65" s="36"/>
      <c r="D65" s="36"/>
      <c r="E65" s="28"/>
      <c r="F65" s="28"/>
      <c r="G65" s="28"/>
      <c r="H65" s="28"/>
      <c r="I65" s="28"/>
      <c r="J65" s="28"/>
    </row>
    <row r="66" spans="1:10">
      <c r="A66" s="606"/>
      <c r="B66" s="29" t="s">
        <v>152</v>
      </c>
      <c r="C66" s="36"/>
      <c r="D66" s="36"/>
      <c r="E66" s="28"/>
      <c r="F66" s="28"/>
      <c r="G66" s="28"/>
      <c r="H66" s="28"/>
      <c r="I66" s="28"/>
      <c r="J66" s="28"/>
    </row>
  </sheetData>
  <mergeCells count="11">
    <mergeCell ref="H1:I1"/>
    <mergeCell ref="A7:A18"/>
    <mergeCell ref="G17:G28"/>
    <mergeCell ref="L18:Q20"/>
    <mergeCell ref="A19:A30"/>
    <mergeCell ref="G29:G40"/>
    <mergeCell ref="A31:A42"/>
    <mergeCell ref="G41:G52"/>
    <mergeCell ref="A43:A54"/>
    <mergeCell ref="G53:G64"/>
    <mergeCell ref="A55:A66"/>
  </mergeCells>
  <hyperlinks>
    <hyperlink ref="H1:I1" location="Index!A1" display="Regresar al Índice" xr:uid="{00000000-0004-0000-98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3"/>
  <dimension ref="A1:T13"/>
  <sheetViews>
    <sheetView zoomScale="106" zoomScaleNormal="106" workbookViewId="0"/>
  </sheetViews>
  <sheetFormatPr baseColWidth="10" defaultColWidth="11.42578125" defaultRowHeight="14.25"/>
  <cols>
    <col min="1" max="1" width="27.85546875" style="92" customWidth="1"/>
    <col min="2" max="2" width="16.7109375" style="92" customWidth="1"/>
    <col min="3" max="3" width="14.140625" style="92" customWidth="1"/>
    <col min="4" max="4" width="11.85546875" style="92" customWidth="1"/>
    <col min="5" max="5" width="11.42578125" style="92" customWidth="1"/>
    <col min="6" max="16384" width="11.42578125" style="92"/>
  </cols>
  <sheetData>
    <row r="1" spans="1:20">
      <c r="A1" s="20" t="s">
        <v>1745</v>
      </c>
      <c r="G1" s="137"/>
      <c r="H1" s="545" t="s">
        <v>38</v>
      </c>
      <c r="I1" s="545"/>
      <c r="J1" s="137"/>
      <c r="K1" s="137"/>
      <c r="L1" s="137"/>
      <c r="M1" s="137"/>
      <c r="N1" s="137"/>
      <c r="O1" s="137"/>
      <c r="P1" s="137"/>
      <c r="Q1" s="137"/>
      <c r="R1" s="137"/>
      <c r="S1" s="137"/>
      <c r="T1" s="137"/>
    </row>
    <row r="2" spans="1:20">
      <c r="A2" s="92" t="s">
        <v>279</v>
      </c>
    </row>
    <row r="3" spans="1:20">
      <c r="A3" s="288"/>
      <c r="B3" s="288"/>
      <c r="C3" s="288"/>
      <c r="D3" s="288"/>
      <c r="E3" s="288"/>
    </row>
    <row r="4" spans="1:20" ht="50.25" customHeight="1" thickBot="1">
      <c r="A4" s="317" t="s">
        <v>280</v>
      </c>
      <c r="B4" s="318" t="s">
        <v>539</v>
      </c>
      <c r="C4" s="306" t="s">
        <v>1061</v>
      </c>
      <c r="D4" s="317" t="s">
        <v>34</v>
      </c>
      <c r="E4" s="317" t="s">
        <v>291</v>
      </c>
    </row>
    <row r="5" spans="1:20" ht="29.25" thickBot="1">
      <c r="A5" s="319" t="s">
        <v>282</v>
      </c>
      <c r="B5" s="320">
        <v>111767</v>
      </c>
      <c r="C5" s="309">
        <v>117212</v>
      </c>
      <c r="D5" s="320">
        <f>C5-B5</f>
        <v>5445</v>
      </c>
      <c r="E5" s="321">
        <f>C5/B5-1</f>
        <v>4.8717421063462441E-2</v>
      </c>
    </row>
    <row r="6" spans="1:20" ht="15" thickBot="1">
      <c r="A6" s="322" t="s">
        <v>283</v>
      </c>
      <c r="B6" s="323">
        <v>366999</v>
      </c>
      <c r="C6" s="311">
        <v>388373</v>
      </c>
      <c r="D6" s="320">
        <f t="shared" ref="D6:D13" si="0">C6-B6</f>
        <v>21374</v>
      </c>
      <c r="E6" s="321">
        <f t="shared" ref="E6:E13" si="1">C6/B6-1</f>
        <v>5.8239940708285198E-2</v>
      </c>
    </row>
    <row r="7" spans="1:20" ht="15" thickBot="1">
      <c r="A7" s="322" t="s">
        <v>284</v>
      </c>
      <c r="B7" s="323">
        <v>133149</v>
      </c>
      <c r="C7" s="311">
        <v>141565</v>
      </c>
      <c r="D7" s="320">
        <f t="shared" si="0"/>
        <v>8416</v>
      </c>
      <c r="E7" s="321">
        <f t="shared" si="1"/>
        <v>6.3207384208668449E-2</v>
      </c>
    </row>
    <row r="8" spans="1:20" ht="29.25" thickBot="1">
      <c r="A8" s="324" t="s">
        <v>285</v>
      </c>
      <c r="B8" s="323">
        <v>9984</v>
      </c>
      <c r="C8" s="311">
        <v>9508</v>
      </c>
      <c r="D8" s="320">
        <f t="shared" si="0"/>
        <v>-476</v>
      </c>
      <c r="E8" s="321">
        <f t="shared" si="1"/>
        <v>-4.7676282051282048E-2</v>
      </c>
    </row>
    <row r="9" spans="1:20" ht="15" thickBot="1">
      <c r="A9" s="322" t="s">
        <v>286</v>
      </c>
      <c r="B9" s="323">
        <v>452541</v>
      </c>
      <c r="C9" s="311">
        <v>481695</v>
      </c>
      <c r="D9" s="320">
        <f t="shared" si="0"/>
        <v>29154</v>
      </c>
      <c r="E9" s="321">
        <f t="shared" si="1"/>
        <v>6.4422892069447846E-2</v>
      </c>
    </row>
    <row r="10" spans="1:20" ht="15" thickBot="1">
      <c r="A10" s="322" t="s">
        <v>287</v>
      </c>
      <c r="B10" s="323">
        <v>2738</v>
      </c>
      <c r="C10" s="311">
        <v>2620</v>
      </c>
      <c r="D10" s="320">
        <f t="shared" si="0"/>
        <v>-118</v>
      </c>
      <c r="E10" s="321">
        <f t="shared" si="1"/>
        <v>-4.3097151205259365E-2</v>
      </c>
    </row>
    <row r="11" spans="1:20" ht="15" thickBot="1">
      <c r="A11" s="322" t="s">
        <v>288</v>
      </c>
      <c r="B11" s="323">
        <v>614772</v>
      </c>
      <c r="C11" s="311">
        <v>622204</v>
      </c>
      <c r="D11" s="320">
        <f t="shared" si="0"/>
        <v>7432</v>
      </c>
      <c r="E11" s="321">
        <f t="shared" si="1"/>
        <v>1.2089034633978146E-2</v>
      </c>
    </row>
    <row r="12" spans="1:20" ht="15" thickBot="1">
      <c r="A12" s="322" t="s">
        <v>289</v>
      </c>
      <c r="B12" s="323">
        <v>88417</v>
      </c>
      <c r="C12" s="311">
        <v>95058</v>
      </c>
      <c r="D12" s="320">
        <f t="shared" si="0"/>
        <v>6641</v>
      </c>
      <c r="E12" s="321">
        <f t="shared" si="1"/>
        <v>7.5109990160263207E-2</v>
      </c>
    </row>
    <row r="13" spans="1:20" ht="15.75" thickBot="1">
      <c r="A13" s="325" t="s">
        <v>53</v>
      </c>
      <c r="B13" s="326">
        <f>SUM(B5:B12)</f>
        <v>1780367</v>
      </c>
      <c r="C13" s="326">
        <f>SUM(C5:C12)</f>
        <v>1858235</v>
      </c>
      <c r="D13" s="327">
        <f t="shared" si="0"/>
        <v>77868</v>
      </c>
      <c r="E13" s="328">
        <f t="shared" si="1"/>
        <v>4.3737049720647514E-2</v>
      </c>
    </row>
  </sheetData>
  <mergeCells count="1">
    <mergeCell ref="H1:I1"/>
  </mergeCells>
  <hyperlinks>
    <hyperlink ref="H1:I1" location="Index!A1" display="Regresar al Índice" xr:uid="{00000000-0004-0000-0400-000000000000}"/>
  </hyperlinks>
  <pageMargins left="0.7" right="0.7" top="0.75" bottom="0.75" header="0.3" footer="0.3"/>
  <pageSetup orientation="portrait" horizontalDpi="4294967295" verticalDpi="4294967295"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Hoja168"/>
  <dimension ref="A1:I880"/>
  <sheetViews>
    <sheetView workbookViewId="0"/>
  </sheetViews>
  <sheetFormatPr baseColWidth="10" defaultRowHeight="14.25"/>
  <cols>
    <col min="1" max="1" width="41.7109375" style="20" customWidth="1"/>
    <col min="2" max="2" width="32.7109375" style="20" customWidth="1"/>
    <col min="3" max="3" width="50.7109375" style="20" customWidth="1"/>
    <col min="4" max="4" width="15.7109375" style="20" customWidth="1"/>
    <col min="5" max="5" width="11.7109375" style="20" customWidth="1"/>
    <col min="6" max="6" width="15.7109375" style="20" customWidth="1"/>
    <col min="7" max="7" width="11.7109375" style="20" customWidth="1"/>
    <col min="8" max="8" width="5.7109375" style="20" customWidth="1"/>
    <col min="9" max="9" width="11.7109375" style="20" customWidth="1"/>
    <col min="10" max="16384" width="11.42578125" style="20"/>
  </cols>
  <sheetData>
    <row r="1" spans="1:9">
      <c r="A1" s="20" t="s">
        <v>1727</v>
      </c>
      <c r="B1" s="20" t="s">
        <v>54</v>
      </c>
      <c r="C1" s="20" t="s">
        <v>54</v>
      </c>
      <c r="D1" s="20" t="s">
        <v>54</v>
      </c>
      <c r="E1" s="20" t="s">
        <v>54</v>
      </c>
      <c r="F1" s="20" t="s">
        <v>54</v>
      </c>
      <c r="G1" s="20" t="s">
        <v>54</v>
      </c>
      <c r="H1" s="554" t="s">
        <v>38</v>
      </c>
      <c r="I1" s="554"/>
    </row>
    <row r="2" spans="1:9">
      <c r="A2" s="20" t="s">
        <v>153</v>
      </c>
      <c r="B2" s="20" t="s">
        <v>54</v>
      </c>
      <c r="C2" s="20" t="s">
        <v>54</v>
      </c>
      <c r="D2" s="20" t="s">
        <v>54</v>
      </c>
      <c r="E2" s="20" t="s">
        <v>54</v>
      </c>
      <c r="F2" s="20" t="s">
        <v>54</v>
      </c>
      <c r="G2" s="20" t="s">
        <v>54</v>
      </c>
      <c r="H2" s="20" t="s">
        <v>54</v>
      </c>
    </row>
    <row r="6" spans="1:9">
      <c r="A6" s="20" t="s">
        <v>715</v>
      </c>
      <c r="B6" s="20" t="s">
        <v>914</v>
      </c>
      <c r="C6" s="20" t="s">
        <v>915</v>
      </c>
      <c r="D6" s="20" t="s">
        <v>1566</v>
      </c>
      <c r="E6" s="20" t="s">
        <v>916</v>
      </c>
      <c r="F6" s="20" t="s">
        <v>1020</v>
      </c>
      <c r="G6" s="20" t="s">
        <v>917</v>
      </c>
      <c r="H6" s="20" t="s">
        <v>404</v>
      </c>
      <c r="I6" s="20" t="s">
        <v>140</v>
      </c>
    </row>
    <row r="7" spans="1:9">
      <c r="A7" s="20" t="s">
        <v>728</v>
      </c>
      <c r="B7" s="20" t="s">
        <v>154</v>
      </c>
      <c r="C7" s="20" t="s">
        <v>412</v>
      </c>
      <c r="D7" s="20">
        <v>102700</v>
      </c>
      <c r="E7" s="20">
        <v>0.24336954255057</v>
      </c>
      <c r="F7" s="20">
        <v>100557</v>
      </c>
      <c r="G7" s="20">
        <v>0.240655648253184</v>
      </c>
      <c r="H7" s="20">
        <v>2143</v>
      </c>
      <c r="I7" s="20">
        <v>2.1311296080829698</v>
      </c>
    </row>
    <row r="8" spans="1:9">
      <c r="A8" s="20" t="s">
        <v>728</v>
      </c>
      <c r="B8" s="20" t="s">
        <v>154</v>
      </c>
      <c r="C8" s="20" t="s">
        <v>410</v>
      </c>
      <c r="D8" s="20">
        <v>99883</v>
      </c>
      <c r="E8" s="20">
        <v>0.236694060550911</v>
      </c>
      <c r="F8" s="20">
        <v>98638</v>
      </c>
      <c r="G8" s="20">
        <v>0.23606304715134299</v>
      </c>
      <c r="H8" s="20">
        <v>1245</v>
      </c>
      <c r="I8" s="20">
        <v>1.26219104199192</v>
      </c>
    </row>
    <row r="9" spans="1:9">
      <c r="A9" s="20" t="s">
        <v>587</v>
      </c>
      <c r="B9" s="20" t="s">
        <v>57</v>
      </c>
      <c r="C9" s="20" t="s">
        <v>410</v>
      </c>
      <c r="D9" s="20">
        <v>150323</v>
      </c>
      <c r="E9" s="20">
        <v>0.22471417979167399</v>
      </c>
      <c r="F9" s="20">
        <v>149181</v>
      </c>
      <c r="G9" s="20">
        <v>0.22316649563034599</v>
      </c>
      <c r="H9" s="20">
        <v>1142</v>
      </c>
      <c r="I9" s="20">
        <v>0.76551303450171904</v>
      </c>
    </row>
    <row r="10" spans="1:9">
      <c r="A10" s="20" t="s">
        <v>728</v>
      </c>
      <c r="B10" s="20" t="s">
        <v>154</v>
      </c>
      <c r="C10" s="20" t="s">
        <v>408</v>
      </c>
      <c r="D10" s="20">
        <v>119559</v>
      </c>
      <c r="E10" s="20">
        <v>0.28332053688221598</v>
      </c>
      <c r="F10" s="20">
        <v>118722</v>
      </c>
      <c r="G10" s="20">
        <v>0.28412860240375598</v>
      </c>
      <c r="H10" s="20">
        <v>837</v>
      </c>
      <c r="I10" s="20">
        <v>0.70500833880831104</v>
      </c>
    </row>
    <row r="11" spans="1:9">
      <c r="A11" s="20" t="s">
        <v>571</v>
      </c>
      <c r="B11" s="20" t="s">
        <v>158</v>
      </c>
      <c r="C11" s="20" t="s">
        <v>407</v>
      </c>
      <c r="D11" s="20">
        <v>15933</v>
      </c>
      <c r="E11" s="20">
        <v>0.43163655080865798</v>
      </c>
      <c r="F11" s="20">
        <v>15343</v>
      </c>
      <c r="G11" s="20">
        <v>0.42308010478422697</v>
      </c>
      <c r="H11" s="20">
        <v>590</v>
      </c>
      <c r="I11" s="20">
        <v>3.8454018119011799</v>
      </c>
    </row>
    <row r="12" spans="1:9">
      <c r="A12" s="20" t="s">
        <v>737</v>
      </c>
      <c r="B12" s="20" t="s">
        <v>239</v>
      </c>
      <c r="C12" s="20" t="s">
        <v>412</v>
      </c>
      <c r="D12" s="20">
        <v>1128</v>
      </c>
      <c r="E12" s="20">
        <v>0.161188911117462</v>
      </c>
      <c r="F12" s="20">
        <v>556</v>
      </c>
      <c r="G12" s="20">
        <v>8.7010954616588407E-2</v>
      </c>
      <c r="H12" s="20">
        <v>572</v>
      </c>
      <c r="I12" s="20">
        <v>102.877697841727</v>
      </c>
    </row>
    <row r="13" spans="1:9">
      <c r="A13" s="20" t="s">
        <v>587</v>
      </c>
      <c r="B13" s="20" t="s">
        <v>57</v>
      </c>
      <c r="C13" s="20" t="s">
        <v>406</v>
      </c>
      <c r="D13" s="20">
        <v>41615</v>
      </c>
      <c r="E13" s="20">
        <v>6.2209246702304502E-2</v>
      </c>
      <c r="F13" s="20">
        <v>41051</v>
      </c>
      <c r="G13" s="20">
        <v>6.1410017442712801E-2</v>
      </c>
      <c r="H13" s="20">
        <v>564</v>
      </c>
      <c r="I13" s="20">
        <v>1.3739007575941999</v>
      </c>
    </row>
    <row r="14" spans="1:9">
      <c r="A14" s="20" t="s">
        <v>598</v>
      </c>
      <c r="B14" s="20" t="s">
        <v>164</v>
      </c>
      <c r="C14" s="20" t="s">
        <v>407</v>
      </c>
      <c r="D14" s="20">
        <v>5906</v>
      </c>
      <c r="E14" s="20">
        <v>0.75971186004630797</v>
      </c>
      <c r="F14" s="20">
        <v>5416</v>
      </c>
      <c r="G14" s="20">
        <v>0.75024241584706997</v>
      </c>
      <c r="H14" s="20">
        <v>490</v>
      </c>
      <c r="I14" s="20">
        <v>9.0472673559822692</v>
      </c>
    </row>
    <row r="15" spans="1:9">
      <c r="A15" s="20" t="s">
        <v>615</v>
      </c>
      <c r="B15" s="20" t="s">
        <v>156</v>
      </c>
      <c r="C15" s="20" t="s">
        <v>412</v>
      </c>
      <c r="D15" s="20">
        <v>30658</v>
      </c>
      <c r="E15" s="20">
        <v>0.433077651113842</v>
      </c>
      <c r="F15" s="20">
        <v>30170</v>
      </c>
      <c r="G15" s="20">
        <v>0.42566700057846701</v>
      </c>
      <c r="H15" s="20">
        <v>488</v>
      </c>
      <c r="I15" s="20">
        <v>1.6175008286377199</v>
      </c>
    </row>
    <row r="16" spans="1:9">
      <c r="A16" s="20" t="s">
        <v>646</v>
      </c>
      <c r="B16" s="20" t="s">
        <v>157</v>
      </c>
      <c r="C16" s="20" t="s">
        <v>412</v>
      </c>
      <c r="D16" s="20">
        <v>18976</v>
      </c>
      <c r="E16" s="20">
        <v>0.14831836549659599</v>
      </c>
      <c r="F16" s="20">
        <v>18549</v>
      </c>
      <c r="G16" s="20">
        <v>0.14574297567414701</v>
      </c>
      <c r="H16" s="20">
        <v>427</v>
      </c>
      <c r="I16" s="20">
        <v>2.3020108900749299</v>
      </c>
    </row>
    <row r="17" spans="1:9">
      <c r="A17" s="20" t="s">
        <v>645</v>
      </c>
      <c r="B17" s="20" t="s">
        <v>155</v>
      </c>
      <c r="C17" s="20" t="s">
        <v>412</v>
      </c>
      <c r="D17" s="20">
        <v>7453</v>
      </c>
      <c r="E17" s="20">
        <v>7.1205418987474803E-2</v>
      </c>
      <c r="F17" s="20">
        <v>7088</v>
      </c>
      <c r="G17" s="20">
        <v>6.8286479508275696E-2</v>
      </c>
      <c r="H17" s="20">
        <v>365</v>
      </c>
      <c r="I17" s="20">
        <v>5.1495485327313704</v>
      </c>
    </row>
    <row r="18" spans="1:9">
      <c r="A18" s="20" t="s">
        <v>618</v>
      </c>
      <c r="B18" s="20" t="s">
        <v>168</v>
      </c>
      <c r="C18" s="20" t="s">
        <v>410</v>
      </c>
      <c r="D18" s="20">
        <v>5434</v>
      </c>
      <c r="E18" s="20">
        <v>8.8344795070640095E-2</v>
      </c>
      <c r="F18" s="20">
        <v>5127</v>
      </c>
      <c r="G18" s="20">
        <v>8.4009241508135504E-2</v>
      </c>
      <c r="H18" s="20">
        <v>307</v>
      </c>
      <c r="I18" s="20">
        <v>5.9879071581821801</v>
      </c>
    </row>
    <row r="19" spans="1:9">
      <c r="A19" s="20" t="s">
        <v>740</v>
      </c>
      <c r="B19" s="20" t="s">
        <v>275</v>
      </c>
      <c r="C19" s="20" t="s">
        <v>407</v>
      </c>
      <c r="D19" s="20">
        <v>3534</v>
      </c>
      <c r="E19" s="20">
        <v>0.75432230522945598</v>
      </c>
      <c r="F19" s="20">
        <v>3233</v>
      </c>
      <c r="G19" s="20">
        <v>0.74236509758897795</v>
      </c>
      <c r="H19" s="20">
        <v>301</v>
      </c>
      <c r="I19" s="20">
        <v>9.3102381688833908</v>
      </c>
    </row>
    <row r="20" spans="1:9">
      <c r="A20" s="20" t="s">
        <v>645</v>
      </c>
      <c r="B20" s="20" t="s">
        <v>155</v>
      </c>
      <c r="C20" s="20" t="s">
        <v>406</v>
      </c>
      <c r="D20" s="20">
        <v>8744</v>
      </c>
      <c r="E20" s="20">
        <v>8.3539538927476106E-2</v>
      </c>
      <c r="F20" s="20">
        <v>8461</v>
      </c>
      <c r="G20" s="20">
        <v>8.1514094683905303E-2</v>
      </c>
      <c r="H20" s="20">
        <v>283</v>
      </c>
      <c r="I20" s="20">
        <v>3.3447583028010799</v>
      </c>
    </row>
    <row r="21" spans="1:9">
      <c r="A21" s="20" t="s">
        <v>646</v>
      </c>
      <c r="B21" s="20" t="s">
        <v>157</v>
      </c>
      <c r="C21" s="20" t="s">
        <v>409</v>
      </c>
      <c r="D21" s="20">
        <v>13814</v>
      </c>
      <c r="E21" s="20">
        <v>0.107971643179278</v>
      </c>
      <c r="F21" s="20">
        <v>13539</v>
      </c>
      <c r="G21" s="20">
        <v>0.1063784650198</v>
      </c>
      <c r="H21" s="20">
        <v>275</v>
      </c>
      <c r="I21" s="20">
        <v>2.0311692148607698</v>
      </c>
    </row>
    <row r="22" spans="1:9">
      <c r="A22" s="20" t="s">
        <v>587</v>
      </c>
      <c r="B22" s="20" t="s">
        <v>57</v>
      </c>
      <c r="C22" s="20" t="s">
        <v>405</v>
      </c>
      <c r="D22" s="20">
        <v>177561</v>
      </c>
      <c r="E22" s="20">
        <v>0.265431600473577</v>
      </c>
      <c r="F22" s="20">
        <v>177320</v>
      </c>
      <c r="G22" s="20">
        <v>0.26526087776039198</v>
      </c>
      <c r="H22" s="20">
        <v>241</v>
      </c>
      <c r="I22" s="20">
        <v>0.13591247462214601</v>
      </c>
    </row>
    <row r="23" spans="1:9">
      <c r="A23" s="20" t="s">
        <v>601</v>
      </c>
      <c r="B23" s="20" t="s">
        <v>163</v>
      </c>
      <c r="C23" s="20" t="s">
        <v>407</v>
      </c>
      <c r="D23" s="20">
        <v>2956</v>
      </c>
      <c r="E23" s="20">
        <v>8.4221323152316396E-2</v>
      </c>
      <c r="F23" s="20">
        <v>2741</v>
      </c>
      <c r="G23" s="20">
        <v>7.8169114501639797E-2</v>
      </c>
      <c r="H23" s="20">
        <v>215</v>
      </c>
      <c r="I23" s="20">
        <v>7.8438526085370404</v>
      </c>
    </row>
    <row r="24" spans="1:9">
      <c r="A24" s="20" t="s">
        <v>587</v>
      </c>
      <c r="B24" s="20" t="s">
        <v>57</v>
      </c>
      <c r="C24" s="20" t="s">
        <v>408</v>
      </c>
      <c r="D24" s="20">
        <v>110102</v>
      </c>
      <c r="E24" s="20">
        <v>0.16458878962915099</v>
      </c>
      <c r="F24" s="20">
        <v>109888</v>
      </c>
      <c r="G24" s="20">
        <v>0.16438634860892101</v>
      </c>
      <c r="H24" s="20">
        <v>214</v>
      </c>
      <c r="I24" s="20">
        <v>0.194743739079795</v>
      </c>
    </row>
    <row r="25" spans="1:9">
      <c r="A25" s="20" t="s">
        <v>630</v>
      </c>
      <c r="B25" s="20" t="s">
        <v>176</v>
      </c>
      <c r="C25" s="20" t="s">
        <v>407</v>
      </c>
      <c r="D25" s="20">
        <v>3480</v>
      </c>
      <c r="E25" s="20">
        <v>0.65623232132755005</v>
      </c>
      <c r="F25" s="20">
        <v>3294</v>
      </c>
      <c r="G25" s="20">
        <v>0.65305313243457597</v>
      </c>
      <c r="H25" s="20">
        <v>186</v>
      </c>
      <c r="I25" s="20">
        <v>5.6466302367941701</v>
      </c>
    </row>
    <row r="26" spans="1:9">
      <c r="A26" s="20" t="s">
        <v>738</v>
      </c>
      <c r="B26" s="20" t="s">
        <v>161</v>
      </c>
      <c r="C26" s="20" t="s">
        <v>407</v>
      </c>
      <c r="D26" s="20">
        <v>2746</v>
      </c>
      <c r="E26" s="20">
        <v>0.44112449799196801</v>
      </c>
      <c r="F26" s="20">
        <v>2565</v>
      </c>
      <c r="G26" s="20">
        <v>0.427215189873418</v>
      </c>
      <c r="H26" s="20">
        <v>181</v>
      </c>
      <c r="I26" s="20">
        <v>7.05653021442496</v>
      </c>
    </row>
    <row r="27" spans="1:9">
      <c r="A27" s="20" t="s">
        <v>563</v>
      </c>
      <c r="B27" s="20" t="s">
        <v>267</v>
      </c>
      <c r="C27" s="20" t="s">
        <v>405</v>
      </c>
      <c r="D27" s="20">
        <v>1464</v>
      </c>
      <c r="E27" s="20">
        <v>0.124914675767918</v>
      </c>
      <c r="F27" s="20">
        <v>1284</v>
      </c>
      <c r="G27" s="20">
        <v>0.112572330352446</v>
      </c>
      <c r="H27" s="20">
        <v>180</v>
      </c>
      <c r="I27" s="20">
        <v>14.018691588785</v>
      </c>
    </row>
    <row r="28" spans="1:9">
      <c r="A28" s="20" t="s">
        <v>634</v>
      </c>
      <c r="B28" s="20" t="s">
        <v>167</v>
      </c>
      <c r="C28" s="20" t="s">
        <v>407</v>
      </c>
      <c r="D28" s="20">
        <v>1688</v>
      </c>
      <c r="E28" s="20">
        <v>0.61381818181818204</v>
      </c>
      <c r="F28" s="20">
        <v>1512</v>
      </c>
      <c r="G28" s="20">
        <v>0.58947368421052604</v>
      </c>
      <c r="H28" s="20">
        <v>176</v>
      </c>
      <c r="I28" s="20">
        <v>11.6402116402116</v>
      </c>
    </row>
    <row r="29" spans="1:9">
      <c r="A29" s="20" t="s">
        <v>621</v>
      </c>
      <c r="B29" s="20" t="s">
        <v>194</v>
      </c>
      <c r="C29" s="20" t="s">
        <v>406</v>
      </c>
      <c r="D29" s="20">
        <v>799</v>
      </c>
      <c r="E29" s="20">
        <v>5.0528046543982803E-2</v>
      </c>
      <c r="F29" s="20">
        <v>626</v>
      </c>
      <c r="G29" s="20">
        <v>4.0465416936005201E-2</v>
      </c>
      <c r="H29" s="20">
        <v>173</v>
      </c>
      <c r="I29" s="20">
        <v>27.635782747603798</v>
      </c>
    </row>
    <row r="30" spans="1:9">
      <c r="A30" s="20" t="s">
        <v>730</v>
      </c>
      <c r="B30" s="20" t="s">
        <v>166</v>
      </c>
      <c r="C30" s="20" t="s">
        <v>412</v>
      </c>
      <c r="D30" s="20">
        <v>3553</v>
      </c>
      <c r="E30" s="20">
        <v>0.115465860713009</v>
      </c>
      <c r="F30" s="20">
        <v>3408</v>
      </c>
      <c r="G30" s="20">
        <v>0.110063299315334</v>
      </c>
      <c r="H30" s="20">
        <v>145</v>
      </c>
      <c r="I30" s="20">
        <v>4.2546948356807501</v>
      </c>
    </row>
    <row r="31" spans="1:9">
      <c r="A31" s="20" t="s">
        <v>655</v>
      </c>
      <c r="B31" s="20" t="s">
        <v>184</v>
      </c>
      <c r="C31" s="20" t="s">
        <v>407</v>
      </c>
      <c r="D31" s="20">
        <v>3756</v>
      </c>
      <c r="E31" s="20">
        <v>0.56328734253149404</v>
      </c>
      <c r="F31" s="20">
        <v>3617</v>
      </c>
      <c r="G31" s="20">
        <v>0.55492482356551098</v>
      </c>
      <c r="H31" s="20">
        <v>139</v>
      </c>
      <c r="I31" s="20">
        <v>3.8429637821398899</v>
      </c>
    </row>
    <row r="32" spans="1:9">
      <c r="A32" s="20" t="s">
        <v>652</v>
      </c>
      <c r="B32" s="20" t="s">
        <v>198</v>
      </c>
      <c r="C32" s="20" t="s">
        <v>406</v>
      </c>
      <c r="D32" s="20">
        <v>1068</v>
      </c>
      <c r="E32" s="20">
        <v>9.6739130434782605E-2</v>
      </c>
      <c r="F32" s="20">
        <v>935</v>
      </c>
      <c r="G32" s="20">
        <v>8.6622197517139093E-2</v>
      </c>
      <c r="H32" s="20">
        <v>133</v>
      </c>
      <c r="I32" s="20">
        <v>14.224598930481299</v>
      </c>
    </row>
    <row r="33" spans="1:9">
      <c r="A33" s="20" t="s">
        <v>645</v>
      </c>
      <c r="B33" s="20" t="s">
        <v>155</v>
      </c>
      <c r="C33" s="20" t="s">
        <v>409</v>
      </c>
      <c r="D33" s="20">
        <v>12120</v>
      </c>
      <c r="E33" s="20">
        <v>0.11579359695803</v>
      </c>
      <c r="F33" s="20">
        <v>11991</v>
      </c>
      <c r="G33" s="20">
        <v>0.11552245708009801</v>
      </c>
      <c r="H33" s="20">
        <v>129</v>
      </c>
      <c r="I33" s="20">
        <v>1.07580685514135</v>
      </c>
    </row>
    <row r="34" spans="1:9">
      <c r="A34" s="20" t="s">
        <v>645</v>
      </c>
      <c r="B34" s="20" t="s">
        <v>155</v>
      </c>
      <c r="C34" s="20" t="s">
        <v>410</v>
      </c>
      <c r="D34" s="20">
        <v>16415</v>
      </c>
      <c r="E34" s="20">
        <v>0.156827714031853</v>
      </c>
      <c r="F34" s="20">
        <v>16291</v>
      </c>
      <c r="G34" s="20">
        <v>0.156949074163279</v>
      </c>
      <c r="H34" s="20">
        <v>124</v>
      </c>
      <c r="I34" s="20">
        <v>0.76115646676078197</v>
      </c>
    </row>
    <row r="35" spans="1:9">
      <c r="A35" s="20" t="s">
        <v>730</v>
      </c>
      <c r="B35" s="20" t="s">
        <v>166</v>
      </c>
      <c r="C35" s="20" t="s">
        <v>408</v>
      </c>
      <c r="D35" s="20">
        <v>7428</v>
      </c>
      <c r="E35" s="20">
        <v>0.241396119723116</v>
      </c>
      <c r="F35" s="20">
        <v>7306</v>
      </c>
      <c r="G35" s="20">
        <v>0.23595142746415201</v>
      </c>
      <c r="H35" s="20">
        <v>122</v>
      </c>
      <c r="I35" s="20">
        <v>1.6698603887215899</v>
      </c>
    </row>
    <row r="36" spans="1:9">
      <c r="A36" s="20" t="s">
        <v>627</v>
      </c>
      <c r="B36" s="20" t="s">
        <v>250</v>
      </c>
      <c r="C36" s="20" t="s">
        <v>407</v>
      </c>
      <c r="D36" s="20">
        <v>1408</v>
      </c>
      <c r="E36" s="20">
        <v>0.553459119496855</v>
      </c>
      <c r="F36" s="20">
        <v>1292</v>
      </c>
      <c r="G36" s="20">
        <v>0.53300330033003296</v>
      </c>
      <c r="H36" s="20">
        <v>116</v>
      </c>
      <c r="I36" s="20">
        <v>8.9783281733746101</v>
      </c>
    </row>
    <row r="37" spans="1:9">
      <c r="A37" s="20" t="s">
        <v>618</v>
      </c>
      <c r="B37" s="20" t="s">
        <v>168</v>
      </c>
      <c r="C37" s="20" t="s">
        <v>408</v>
      </c>
      <c r="D37" s="20">
        <v>46236</v>
      </c>
      <c r="E37" s="20">
        <v>0.75169487392088996</v>
      </c>
      <c r="F37" s="20">
        <v>46125</v>
      </c>
      <c r="G37" s="20">
        <v>0.75578823182421495</v>
      </c>
      <c r="H37" s="20">
        <v>111</v>
      </c>
      <c r="I37" s="20">
        <v>0.24065040650407299</v>
      </c>
    </row>
    <row r="38" spans="1:9">
      <c r="A38" s="20" t="s">
        <v>571</v>
      </c>
      <c r="B38" s="20" t="s">
        <v>158</v>
      </c>
      <c r="C38" s="20" t="s">
        <v>412</v>
      </c>
      <c r="D38" s="20">
        <v>3199</v>
      </c>
      <c r="E38" s="20">
        <v>8.6663235174599701E-2</v>
      </c>
      <c r="F38" s="20">
        <v>3091</v>
      </c>
      <c r="G38" s="20">
        <v>8.5233696401489006E-2</v>
      </c>
      <c r="H38" s="20">
        <v>108</v>
      </c>
      <c r="I38" s="20">
        <v>3.4940148819152301</v>
      </c>
    </row>
    <row r="39" spans="1:9">
      <c r="A39" s="20" t="s">
        <v>563</v>
      </c>
      <c r="B39" s="20" t="s">
        <v>267</v>
      </c>
      <c r="C39" s="20" t="s">
        <v>407</v>
      </c>
      <c r="D39" s="20">
        <v>4673</v>
      </c>
      <c r="E39" s="20">
        <v>0.39872013651877097</v>
      </c>
      <c r="F39" s="20">
        <v>4571</v>
      </c>
      <c r="G39" s="20">
        <v>0.400753989128529</v>
      </c>
      <c r="H39" s="20">
        <v>102</v>
      </c>
      <c r="I39" s="20">
        <v>2.2314591992999202</v>
      </c>
    </row>
    <row r="40" spans="1:9">
      <c r="A40" s="20" t="s">
        <v>646</v>
      </c>
      <c r="B40" s="20" t="s">
        <v>157</v>
      </c>
      <c r="C40" s="20" t="s">
        <v>406</v>
      </c>
      <c r="D40" s="20">
        <v>10206</v>
      </c>
      <c r="E40" s="20">
        <v>7.9771144511923506E-2</v>
      </c>
      <c r="F40" s="20">
        <v>10116</v>
      </c>
      <c r="G40" s="20">
        <v>7.9483311333207601E-2</v>
      </c>
      <c r="H40" s="20">
        <v>90</v>
      </c>
      <c r="I40" s="20">
        <v>0.88967971530249401</v>
      </c>
    </row>
    <row r="41" spans="1:9">
      <c r="A41" s="20" t="s">
        <v>618</v>
      </c>
      <c r="B41" s="20" t="s">
        <v>168</v>
      </c>
      <c r="C41" s="20" t="s">
        <v>409</v>
      </c>
      <c r="D41" s="20">
        <v>5070</v>
      </c>
      <c r="E41" s="20">
        <v>8.2426961908013505E-2</v>
      </c>
      <c r="F41" s="20">
        <v>4983</v>
      </c>
      <c r="G41" s="20">
        <v>8.1649707516098902E-2</v>
      </c>
      <c r="H41" s="20">
        <v>87</v>
      </c>
      <c r="I41" s="20">
        <v>1.7459361830222799</v>
      </c>
    </row>
    <row r="42" spans="1:9">
      <c r="A42" s="20" t="s">
        <v>621</v>
      </c>
      <c r="B42" s="20" t="s">
        <v>194</v>
      </c>
      <c r="C42" s="20" t="s">
        <v>407</v>
      </c>
      <c r="D42" s="20">
        <v>7469</v>
      </c>
      <c r="E42" s="20">
        <v>0.472332890659584</v>
      </c>
      <c r="F42" s="20">
        <v>7382</v>
      </c>
      <c r="G42" s="20">
        <v>0.47718164188752399</v>
      </c>
      <c r="H42" s="20">
        <v>87</v>
      </c>
      <c r="I42" s="20">
        <v>1.1785424004334899</v>
      </c>
    </row>
    <row r="43" spans="1:9">
      <c r="A43" s="20" t="s">
        <v>590</v>
      </c>
      <c r="B43" s="20" t="s">
        <v>187</v>
      </c>
      <c r="C43" s="20" t="s">
        <v>412</v>
      </c>
      <c r="D43" s="20">
        <v>894</v>
      </c>
      <c r="E43" s="20">
        <v>0.89043824701195196</v>
      </c>
      <c r="F43" s="20">
        <v>812</v>
      </c>
      <c r="G43" s="20">
        <v>0.87878787878787901</v>
      </c>
      <c r="H43" s="20">
        <v>82</v>
      </c>
      <c r="I43" s="20">
        <v>10.098522167487699</v>
      </c>
    </row>
    <row r="44" spans="1:9">
      <c r="A44" s="20" t="s">
        <v>645</v>
      </c>
      <c r="B44" s="20" t="s">
        <v>155</v>
      </c>
      <c r="C44" s="20" t="s">
        <v>408</v>
      </c>
      <c r="D44" s="20">
        <v>50477</v>
      </c>
      <c r="E44" s="20">
        <v>0.48225358033419602</v>
      </c>
      <c r="F44" s="20">
        <v>50397</v>
      </c>
      <c r="G44" s="20">
        <v>0.48552958631187498</v>
      </c>
      <c r="H44" s="20">
        <v>80</v>
      </c>
      <c r="I44" s="20">
        <v>0.158739607516312</v>
      </c>
    </row>
    <row r="45" spans="1:9">
      <c r="A45" s="20" t="s">
        <v>728</v>
      </c>
      <c r="B45" s="20" t="s">
        <v>154</v>
      </c>
      <c r="C45" s="20" t="s">
        <v>405</v>
      </c>
      <c r="D45" s="20">
        <v>38604</v>
      </c>
      <c r="E45" s="20">
        <v>9.14804072115111E-2</v>
      </c>
      <c r="F45" s="20">
        <v>38525</v>
      </c>
      <c r="G45" s="20">
        <v>9.2199039837643507E-2</v>
      </c>
      <c r="H45" s="20">
        <v>79</v>
      </c>
      <c r="I45" s="20">
        <v>0.20506164828033599</v>
      </c>
    </row>
    <row r="46" spans="1:9">
      <c r="A46" s="20" t="s">
        <v>571</v>
      </c>
      <c r="B46" s="20" t="s">
        <v>158</v>
      </c>
      <c r="C46" s="20" t="s">
        <v>410</v>
      </c>
      <c r="D46" s="20">
        <v>6743</v>
      </c>
      <c r="E46" s="20">
        <v>0.18267277111044899</v>
      </c>
      <c r="F46" s="20">
        <v>6667</v>
      </c>
      <c r="G46" s="20">
        <v>0.18384116917137699</v>
      </c>
      <c r="H46" s="20">
        <v>76</v>
      </c>
      <c r="I46" s="20">
        <v>1.1399430028498501</v>
      </c>
    </row>
    <row r="47" spans="1:9">
      <c r="A47" s="20" t="s">
        <v>654</v>
      </c>
      <c r="B47" s="20" t="s">
        <v>214</v>
      </c>
      <c r="C47" s="20" t="s">
        <v>407</v>
      </c>
      <c r="D47" s="20">
        <v>466</v>
      </c>
      <c r="E47" s="20">
        <v>0.90135396518375199</v>
      </c>
      <c r="F47" s="20">
        <v>391</v>
      </c>
      <c r="G47" s="20">
        <v>0.88662131519274401</v>
      </c>
      <c r="H47" s="20">
        <v>75</v>
      </c>
      <c r="I47" s="20">
        <v>19.1815856777494</v>
      </c>
    </row>
    <row r="48" spans="1:9">
      <c r="A48" s="20" t="s">
        <v>728</v>
      </c>
      <c r="B48" s="20" t="s">
        <v>154</v>
      </c>
      <c r="C48" s="20" t="s">
        <v>409</v>
      </c>
      <c r="D48" s="20">
        <v>12150</v>
      </c>
      <c r="E48" s="20">
        <v>2.8792015014502601E-2</v>
      </c>
      <c r="F48" s="20">
        <v>12076</v>
      </c>
      <c r="G48" s="20">
        <v>2.8900599742488899E-2</v>
      </c>
      <c r="H48" s="20">
        <v>74</v>
      </c>
      <c r="I48" s="20">
        <v>0.61278569062603905</v>
      </c>
    </row>
    <row r="49" spans="1:9">
      <c r="A49" s="20" t="s">
        <v>641</v>
      </c>
      <c r="B49" s="20" t="s">
        <v>271</v>
      </c>
      <c r="C49" s="20" t="s">
        <v>410</v>
      </c>
      <c r="D49" s="20">
        <v>8426</v>
      </c>
      <c r="E49" s="20">
        <v>0.22294544107530301</v>
      </c>
      <c r="F49" s="20">
        <v>8354</v>
      </c>
      <c r="G49" s="20">
        <v>0.222630849589596</v>
      </c>
      <c r="H49" s="20">
        <v>72</v>
      </c>
      <c r="I49" s="20">
        <v>0.86186258079961098</v>
      </c>
    </row>
    <row r="50" spans="1:9">
      <c r="A50" s="20" t="s">
        <v>649</v>
      </c>
      <c r="B50" s="20" t="s">
        <v>270</v>
      </c>
      <c r="C50" s="20" t="s">
        <v>407</v>
      </c>
      <c r="D50" s="20">
        <v>214</v>
      </c>
      <c r="E50" s="20">
        <v>6.3126843657817094E-2</v>
      </c>
      <c r="F50" s="20">
        <v>145</v>
      </c>
      <c r="G50" s="20">
        <v>4.3872919818456903E-2</v>
      </c>
      <c r="H50" s="20">
        <v>69</v>
      </c>
      <c r="I50" s="20">
        <v>47.586206896551701</v>
      </c>
    </row>
    <row r="51" spans="1:9">
      <c r="A51" s="20" t="s">
        <v>640</v>
      </c>
      <c r="B51" s="20" t="s">
        <v>175</v>
      </c>
      <c r="C51" s="20" t="s">
        <v>410</v>
      </c>
      <c r="D51" s="20">
        <v>99</v>
      </c>
      <c r="E51" s="20">
        <v>0.16779661016949199</v>
      </c>
      <c r="F51" s="20">
        <v>31</v>
      </c>
      <c r="G51" s="20">
        <v>5.2453468697123501E-2</v>
      </c>
      <c r="H51" s="20">
        <v>68</v>
      </c>
      <c r="I51" s="20">
        <v>219.35483870967701</v>
      </c>
    </row>
    <row r="52" spans="1:9">
      <c r="A52" s="20" t="s">
        <v>641</v>
      </c>
      <c r="B52" s="20" t="s">
        <v>271</v>
      </c>
      <c r="C52" s="20" t="s">
        <v>408</v>
      </c>
      <c r="D52" s="20">
        <v>10791</v>
      </c>
      <c r="E52" s="20">
        <v>0.28552151135100801</v>
      </c>
      <c r="F52" s="20">
        <v>10723</v>
      </c>
      <c r="G52" s="20">
        <v>0.28576377784884299</v>
      </c>
      <c r="H52" s="20">
        <v>68</v>
      </c>
      <c r="I52" s="20">
        <v>0.63415089060896401</v>
      </c>
    </row>
    <row r="53" spans="1:9">
      <c r="A53" s="20" t="s">
        <v>660</v>
      </c>
      <c r="B53" s="20" t="s">
        <v>255</v>
      </c>
      <c r="C53" s="20" t="s">
        <v>407</v>
      </c>
      <c r="D53" s="20">
        <v>1503</v>
      </c>
      <c r="E53" s="20">
        <v>0.225777377196936</v>
      </c>
      <c r="F53" s="20">
        <v>1441</v>
      </c>
      <c r="G53" s="20">
        <v>0.21939707673568801</v>
      </c>
      <c r="H53" s="20">
        <v>62</v>
      </c>
      <c r="I53" s="20">
        <v>4.3025676613462904</v>
      </c>
    </row>
    <row r="54" spans="1:9">
      <c r="A54" s="20" t="s">
        <v>652</v>
      </c>
      <c r="B54" s="20" t="s">
        <v>198</v>
      </c>
      <c r="C54" s="20" t="s">
        <v>407</v>
      </c>
      <c r="D54" s="20">
        <v>1282</v>
      </c>
      <c r="E54" s="20">
        <v>0.116123188405797</v>
      </c>
      <c r="F54" s="20">
        <v>1220</v>
      </c>
      <c r="G54" s="20">
        <v>0.11302575504910101</v>
      </c>
      <c r="H54" s="20">
        <v>62</v>
      </c>
      <c r="I54" s="20">
        <v>5.0819672131147602</v>
      </c>
    </row>
    <row r="55" spans="1:9">
      <c r="A55" s="20" t="s">
        <v>641</v>
      </c>
      <c r="B55" s="20" t="s">
        <v>271</v>
      </c>
      <c r="C55" s="20" t="s">
        <v>407</v>
      </c>
      <c r="D55" s="20">
        <v>5968</v>
      </c>
      <c r="E55" s="20">
        <v>0.15790866275070101</v>
      </c>
      <c r="F55" s="20">
        <v>5906</v>
      </c>
      <c r="G55" s="20">
        <v>0.15739260206801001</v>
      </c>
      <c r="H55" s="20">
        <v>62</v>
      </c>
      <c r="I55" s="20">
        <v>1.0497798848628599</v>
      </c>
    </row>
    <row r="56" spans="1:9">
      <c r="A56" s="20" t="s">
        <v>571</v>
      </c>
      <c r="B56" s="20" t="s">
        <v>158</v>
      </c>
      <c r="C56" s="20" t="s">
        <v>409</v>
      </c>
      <c r="D56" s="20">
        <v>1579</v>
      </c>
      <c r="E56" s="20">
        <v>4.2776257686993703E-2</v>
      </c>
      <c r="F56" s="20">
        <v>1518</v>
      </c>
      <c r="G56" s="20">
        <v>4.1858541293258E-2</v>
      </c>
      <c r="H56" s="20">
        <v>61</v>
      </c>
      <c r="I56" s="20">
        <v>4.0184453227931396</v>
      </c>
    </row>
    <row r="57" spans="1:9">
      <c r="A57" s="20" t="s">
        <v>611</v>
      </c>
      <c r="B57" s="20" t="s">
        <v>159</v>
      </c>
      <c r="C57" s="20" t="s">
        <v>406</v>
      </c>
      <c r="D57" s="20">
        <v>2273</v>
      </c>
      <c r="E57" s="20">
        <v>0.105573618207153</v>
      </c>
      <c r="F57" s="20">
        <v>2214</v>
      </c>
      <c r="G57" s="20">
        <v>0.103091823430806</v>
      </c>
      <c r="H57" s="20">
        <v>59</v>
      </c>
      <c r="I57" s="20">
        <v>2.6648599819331502</v>
      </c>
    </row>
    <row r="58" spans="1:9">
      <c r="A58" s="20" t="s">
        <v>578</v>
      </c>
      <c r="B58" s="20" t="s">
        <v>180</v>
      </c>
      <c r="C58" s="20" t="s">
        <v>412</v>
      </c>
      <c r="D58" s="20">
        <v>1511</v>
      </c>
      <c r="E58" s="20">
        <v>0.25099667774086398</v>
      </c>
      <c r="F58" s="20">
        <v>1455</v>
      </c>
      <c r="G58" s="20">
        <v>0.243311036789298</v>
      </c>
      <c r="H58" s="20">
        <v>56</v>
      </c>
      <c r="I58" s="20">
        <v>3.8487972508591199</v>
      </c>
    </row>
    <row r="59" spans="1:9">
      <c r="A59" s="20" t="s">
        <v>659</v>
      </c>
      <c r="B59" s="20" t="s">
        <v>160</v>
      </c>
      <c r="C59" s="20" t="s">
        <v>412</v>
      </c>
      <c r="D59" s="20">
        <v>714</v>
      </c>
      <c r="E59" s="20">
        <v>5.62559092341633E-2</v>
      </c>
      <c r="F59" s="20">
        <v>663</v>
      </c>
      <c r="G59" s="20">
        <v>5.1930758988016003E-2</v>
      </c>
      <c r="H59" s="20">
        <v>51</v>
      </c>
      <c r="I59" s="20">
        <v>7.6923076923076898</v>
      </c>
    </row>
    <row r="60" spans="1:9">
      <c r="A60" s="20" t="s">
        <v>621</v>
      </c>
      <c r="B60" s="20" t="s">
        <v>194</v>
      </c>
      <c r="C60" s="20" t="s">
        <v>408</v>
      </c>
      <c r="D60" s="20">
        <v>2875</v>
      </c>
      <c r="E60" s="20">
        <v>0.181812432808449</v>
      </c>
      <c r="F60" s="20">
        <v>2824</v>
      </c>
      <c r="G60" s="20">
        <v>0.18254686489980601</v>
      </c>
      <c r="H60" s="20">
        <v>51</v>
      </c>
      <c r="I60" s="20">
        <v>1.8059490084985801</v>
      </c>
    </row>
    <row r="61" spans="1:9">
      <c r="A61" s="20" t="s">
        <v>728</v>
      </c>
      <c r="B61" s="20" t="s">
        <v>154</v>
      </c>
      <c r="C61" s="20" t="s">
        <v>407</v>
      </c>
      <c r="D61" s="20">
        <v>5697</v>
      </c>
      <c r="E61" s="20">
        <v>1.35002559290224E-2</v>
      </c>
      <c r="F61" s="20">
        <v>5647</v>
      </c>
      <c r="G61" s="20">
        <v>1.3514548422146E-2</v>
      </c>
      <c r="H61" s="20">
        <v>50</v>
      </c>
      <c r="I61" s="20">
        <v>0.88542588985300896</v>
      </c>
    </row>
    <row r="62" spans="1:9">
      <c r="A62" s="20" t="s">
        <v>594</v>
      </c>
      <c r="B62" s="20" t="s">
        <v>179</v>
      </c>
      <c r="C62" s="20" t="s">
        <v>408</v>
      </c>
      <c r="D62" s="20">
        <v>862</v>
      </c>
      <c r="E62" s="20">
        <v>0.31243204059441798</v>
      </c>
      <c r="F62" s="20">
        <v>813</v>
      </c>
      <c r="G62" s="20">
        <v>0.30011074197120702</v>
      </c>
      <c r="H62" s="20">
        <v>49</v>
      </c>
      <c r="I62" s="20">
        <v>6.0270602706027097</v>
      </c>
    </row>
    <row r="63" spans="1:9">
      <c r="A63" s="20" t="s">
        <v>615</v>
      </c>
      <c r="B63" s="20" t="s">
        <v>156</v>
      </c>
      <c r="C63" s="20" t="s">
        <v>408</v>
      </c>
      <c r="D63" s="20">
        <v>2055</v>
      </c>
      <c r="E63" s="20">
        <v>2.9029113870407301E-2</v>
      </c>
      <c r="F63" s="20">
        <v>2008</v>
      </c>
      <c r="G63" s="20">
        <v>2.8330770207542599E-2</v>
      </c>
      <c r="H63" s="20">
        <v>47</v>
      </c>
      <c r="I63" s="20">
        <v>2.34063745019921</v>
      </c>
    </row>
    <row r="64" spans="1:9">
      <c r="A64" s="20" t="s">
        <v>637</v>
      </c>
      <c r="B64" s="20" t="s">
        <v>236</v>
      </c>
      <c r="C64" s="20" t="s">
        <v>407</v>
      </c>
      <c r="D64" s="20">
        <v>312</v>
      </c>
      <c r="E64" s="20">
        <v>0.92035398230088505</v>
      </c>
      <c r="F64" s="20">
        <v>265</v>
      </c>
      <c r="G64" s="20">
        <v>0.90443686006825896</v>
      </c>
      <c r="H64" s="20">
        <v>47</v>
      </c>
      <c r="I64" s="20">
        <v>17.735849056603801</v>
      </c>
    </row>
    <row r="65" spans="1:9">
      <c r="A65" s="20" t="s">
        <v>611</v>
      </c>
      <c r="B65" s="20" t="s">
        <v>159</v>
      </c>
      <c r="C65" s="20" t="s">
        <v>408</v>
      </c>
      <c r="D65" s="20">
        <v>9274</v>
      </c>
      <c r="E65" s="20">
        <v>0.43074779377612599</v>
      </c>
      <c r="F65" s="20">
        <v>9228</v>
      </c>
      <c r="G65" s="20">
        <v>0.42968895511268401</v>
      </c>
      <c r="H65" s="20">
        <v>46</v>
      </c>
      <c r="I65" s="20">
        <v>0.498482878196782</v>
      </c>
    </row>
    <row r="66" spans="1:9">
      <c r="A66" s="20" t="s">
        <v>730</v>
      </c>
      <c r="B66" s="20" t="s">
        <v>166</v>
      </c>
      <c r="C66" s="20" t="s">
        <v>409</v>
      </c>
      <c r="D66" s="20">
        <v>5561</v>
      </c>
      <c r="E66" s="20">
        <v>0.18072210847876199</v>
      </c>
      <c r="F66" s="20">
        <v>5516</v>
      </c>
      <c r="G66" s="20">
        <v>0.17814235886836299</v>
      </c>
      <c r="H66" s="20">
        <v>45</v>
      </c>
      <c r="I66" s="20">
        <v>0.81580855692531296</v>
      </c>
    </row>
    <row r="67" spans="1:9">
      <c r="A67" s="20" t="s">
        <v>630</v>
      </c>
      <c r="B67" s="20" t="s">
        <v>176</v>
      </c>
      <c r="C67" s="20" t="s">
        <v>408</v>
      </c>
      <c r="D67" s="20">
        <v>450</v>
      </c>
      <c r="E67" s="20">
        <v>8.4857627757872894E-2</v>
      </c>
      <c r="F67" s="20">
        <v>407</v>
      </c>
      <c r="G67" s="20">
        <v>8.0689928628073004E-2</v>
      </c>
      <c r="H67" s="20">
        <v>43</v>
      </c>
      <c r="I67" s="20">
        <v>10.565110565110601</v>
      </c>
    </row>
    <row r="68" spans="1:9">
      <c r="A68" s="20" t="s">
        <v>729</v>
      </c>
      <c r="B68" s="20" t="s">
        <v>183</v>
      </c>
      <c r="C68" s="20" t="s">
        <v>407</v>
      </c>
      <c r="D68" s="20">
        <v>3549</v>
      </c>
      <c r="E68" s="20">
        <v>0.96887796887796895</v>
      </c>
      <c r="F68" s="20">
        <v>3509</v>
      </c>
      <c r="G68" s="20">
        <v>0.96401098901098903</v>
      </c>
      <c r="H68" s="20">
        <v>40</v>
      </c>
      <c r="I68" s="20">
        <v>1.1399259048162</v>
      </c>
    </row>
    <row r="69" spans="1:9">
      <c r="A69" s="20" t="s">
        <v>652</v>
      </c>
      <c r="B69" s="20" t="s">
        <v>198</v>
      </c>
      <c r="C69" s="20" t="s">
        <v>408</v>
      </c>
      <c r="D69" s="20">
        <v>5357</v>
      </c>
      <c r="E69" s="20">
        <v>0.48523550724637698</v>
      </c>
      <c r="F69" s="20">
        <v>5318</v>
      </c>
      <c r="G69" s="20">
        <v>0.49268111914026302</v>
      </c>
      <c r="H69" s="20">
        <v>39</v>
      </c>
      <c r="I69" s="20">
        <v>0.73335840541557396</v>
      </c>
    </row>
    <row r="70" spans="1:9">
      <c r="A70" s="20" t="s">
        <v>754</v>
      </c>
      <c r="B70" s="20" t="s">
        <v>268</v>
      </c>
      <c r="C70" s="20" t="s">
        <v>407</v>
      </c>
      <c r="D70" s="20">
        <v>943</v>
      </c>
      <c r="E70" s="20">
        <v>0.94583751253761295</v>
      </c>
      <c r="F70" s="20">
        <v>905</v>
      </c>
      <c r="G70" s="20">
        <v>0.94074844074844099</v>
      </c>
      <c r="H70" s="20">
        <v>38</v>
      </c>
      <c r="I70" s="20">
        <v>4.19889502762432</v>
      </c>
    </row>
    <row r="71" spans="1:9">
      <c r="A71" s="20" t="s">
        <v>598</v>
      </c>
      <c r="B71" s="20" t="s">
        <v>164</v>
      </c>
      <c r="C71" s="20" t="s">
        <v>406</v>
      </c>
      <c r="D71" s="20">
        <v>490</v>
      </c>
      <c r="E71" s="20">
        <v>6.3030614870079799E-2</v>
      </c>
      <c r="F71" s="20">
        <v>453</v>
      </c>
      <c r="G71" s="20">
        <v>6.2751073555894196E-2</v>
      </c>
      <c r="H71" s="20">
        <v>37</v>
      </c>
      <c r="I71" s="20">
        <v>8.1677704194260397</v>
      </c>
    </row>
    <row r="72" spans="1:9">
      <c r="A72" s="20" t="s">
        <v>656</v>
      </c>
      <c r="B72" s="20" t="s">
        <v>188</v>
      </c>
      <c r="C72" s="20" t="s">
        <v>408</v>
      </c>
      <c r="D72" s="20">
        <v>1037</v>
      </c>
      <c r="E72" s="20">
        <v>0.37329013678905698</v>
      </c>
      <c r="F72" s="20">
        <v>1001</v>
      </c>
      <c r="G72" s="20">
        <v>0.356354574581702</v>
      </c>
      <c r="H72" s="20">
        <v>36</v>
      </c>
      <c r="I72" s="20">
        <v>3.5964035964035901</v>
      </c>
    </row>
    <row r="73" spans="1:9">
      <c r="A73" s="20" t="s">
        <v>591</v>
      </c>
      <c r="B73" s="20" t="s">
        <v>171</v>
      </c>
      <c r="C73" s="20" t="s">
        <v>412</v>
      </c>
      <c r="D73" s="20">
        <v>1145</v>
      </c>
      <c r="E73" s="20">
        <v>0.47235973597359698</v>
      </c>
      <c r="F73" s="20">
        <v>1114</v>
      </c>
      <c r="G73" s="20">
        <v>0.46728187919463099</v>
      </c>
      <c r="H73" s="20">
        <v>31</v>
      </c>
      <c r="I73" s="20">
        <v>2.78276481149013</v>
      </c>
    </row>
    <row r="74" spans="1:9">
      <c r="A74" s="20" t="s">
        <v>563</v>
      </c>
      <c r="B74" s="20" t="s">
        <v>267</v>
      </c>
      <c r="C74" s="20" t="s">
        <v>410</v>
      </c>
      <c r="D74" s="20">
        <v>2268</v>
      </c>
      <c r="E74" s="20">
        <v>0.193515358361775</v>
      </c>
      <c r="F74" s="20">
        <v>2238</v>
      </c>
      <c r="G74" s="20">
        <v>0.19621251972646001</v>
      </c>
      <c r="H74" s="20">
        <v>30</v>
      </c>
      <c r="I74" s="20">
        <v>1.34048257372654</v>
      </c>
    </row>
    <row r="75" spans="1:9">
      <c r="A75" s="20" t="s">
        <v>618</v>
      </c>
      <c r="B75" s="20" t="s">
        <v>168</v>
      </c>
      <c r="C75" s="20" t="s">
        <v>412</v>
      </c>
      <c r="D75" s="20">
        <v>1737</v>
      </c>
      <c r="E75" s="20">
        <v>2.82397697897869E-2</v>
      </c>
      <c r="F75" s="20">
        <v>1707</v>
      </c>
      <c r="G75" s="20">
        <v>2.7970309197266899E-2</v>
      </c>
      <c r="H75" s="20">
        <v>30</v>
      </c>
      <c r="I75" s="20">
        <v>1.75746924428823</v>
      </c>
    </row>
    <row r="76" spans="1:9">
      <c r="A76" s="20" t="s">
        <v>737</v>
      </c>
      <c r="B76" s="20" t="s">
        <v>239</v>
      </c>
      <c r="C76" s="20" t="s">
        <v>406</v>
      </c>
      <c r="D76" s="20">
        <v>501</v>
      </c>
      <c r="E76" s="20">
        <v>7.1591883395255795E-2</v>
      </c>
      <c r="F76" s="20">
        <v>471</v>
      </c>
      <c r="G76" s="20">
        <v>7.3708920187793403E-2</v>
      </c>
      <c r="H76" s="20">
        <v>30</v>
      </c>
      <c r="I76" s="20">
        <v>6.3694267515923597</v>
      </c>
    </row>
    <row r="77" spans="1:9">
      <c r="A77" s="20" t="s">
        <v>603</v>
      </c>
      <c r="B77" s="20" t="s">
        <v>256</v>
      </c>
      <c r="C77" s="20" t="s">
        <v>412</v>
      </c>
      <c r="D77" s="20">
        <v>353</v>
      </c>
      <c r="E77" s="20">
        <v>0.31266607617360498</v>
      </c>
      <c r="F77" s="20">
        <v>324</v>
      </c>
      <c r="G77" s="20">
        <v>0.29535095715588</v>
      </c>
      <c r="H77" s="20">
        <v>29</v>
      </c>
      <c r="I77" s="20">
        <v>8.95061728395061</v>
      </c>
    </row>
    <row r="78" spans="1:9">
      <c r="A78" s="20" t="s">
        <v>614</v>
      </c>
      <c r="B78" s="20" t="s">
        <v>174</v>
      </c>
      <c r="C78" s="20" t="s">
        <v>408</v>
      </c>
      <c r="D78" s="20">
        <v>1681</v>
      </c>
      <c r="E78" s="20">
        <v>0.35629504027130099</v>
      </c>
      <c r="F78" s="20">
        <v>1654</v>
      </c>
      <c r="G78" s="20">
        <v>0.34704154427192602</v>
      </c>
      <c r="H78" s="20">
        <v>27</v>
      </c>
      <c r="I78" s="20">
        <v>1.6324062877871801</v>
      </c>
    </row>
    <row r="79" spans="1:9">
      <c r="A79" s="20" t="s">
        <v>627</v>
      </c>
      <c r="B79" s="20" t="s">
        <v>250</v>
      </c>
      <c r="C79" s="20" t="s">
        <v>408</v>
      </c>
      <c r="D79" s="20">
        <v>572</v>
      </c>
      <c r="E79" s="20">
        <v>0.22484276729559699</v>
      </c>
      <c r="F79" s="20">
        <v>545</v>
      </c>
      <c r="G79" s="20">
        <v>0.22483498349834999</v>
      </c>
      <c r="H79" s="20">
        <v>27</v>
      </c>
      <c r="I79" s="20">
        <v>4.9541284403669801</v>
      </c>
    </row>
    <row r="80" spans="1:9">
      <c r="A80" s="20" t="s">
        <v>750</v>
      </c>
      <c r="B80" s="20" t="s">
        <v>238</v>
      </c>
      <c r="C80" s="20" t="s">
        <v>406</v>
      </c>
      <c r="D80" s="20">
        <v>121</v>
      </c>
      <c r="E80" s="20">
        <v>0.206132879045997</v>
      </c>
      <c r="F80" s="20">
        <v>94</v>
      </c>
      <c r="G80" s="20">
        <v>0.16785714285714301</v>
      </c>
      <c r="H80" s="20">
        <v>27</v>
      </c>
      <c r="I80" s="20">
        <v>28.7234042553191</v>
      </c>
    </row>
    <row r="81" spans="1:9">
      <c r="A81" s="20" t="s">
        <v>641</v>
      </c>
      <c r="B81" s="20" t="s">
        <v>271</v>
      </c>
      <c r="C81" s="20" t="s">
        <v>409</v>
      </c>
      <c r="D81" s="20">
        <v>1689</v>
      </c>
      <c r="E81" s="20">
        <v>4.4689633275123E-2</v>
      </c>
      <c r="F81" s="20">
        <v>1663</v>
      </c>
      <c r="G81" s="20">
        <v>4.4318302952776903E-2</v>
      </c>
      <c r="H81" s="20">
        <v>26</v>
      </c>
      <c r="I81" s="20">
        <v>1.5634395670475001</v>
      </c>
    </row>
    <row r="82" spans="1:9">
      <c r="A82" s="20" t="s">
        <v>645</v>
      </c>
      <c r="B82" s="20" t="s">
        <v>155</v>
      </c>
      <c r="C82" s="20" t="s">
        <v>407</v>
      </c>
      <c r="D82" s="20">
        <v>1860</v>
      </c>
      <c r="E82" s="20">
        <v>1.7770304483658E-2</v>
      </c>
      <c r="F82" s="20">
        <v>1834</v>
      </c>
      <c r="G82" s="20">
        <v>1.76689338908264E-2</v>
      </c>
      <c r="H82" s="20">
        <v>26</v>
      </c>
      <c r="I82" s="20">
        <v>1.4176663031624901</v>
      </c>
    </row>
    <row r="83" spans="1:9">
      <c r="A83" s="20" t="s">
        <v>649</v>
      </c>
      <c r="B83" s="20" t="s">
        <v>270</v>
      </c>
      <c r="C83" s="20" t="s">
        <v>408</v>
      </c>
      <c r="D83" s="20">
        <v>1099</v>
      </c>
      <c r="E83" s="20">
        <v>0.32418879056047201</v>
      </c>
      <c r="F83" s="20">
        <v>1074</v>
      </c>
      <c r="G83" s="20">
        <v>0.324962178517398</v>
      </c>
      <c r="H83" s="20">
        <v>25</v>
      </c>
      <c r="I83" s="20">
        <v>2.32774674115457</v>
      </c>
    </row>
    <row r="84" spans="1:9">
      <c r="A84" s="20" t="s">
        <v>746</v>
      </c>
      <c r="B84" s="20" t="s">
        <v>276</v>
      </c>
      <c r="C84" s="20" t="s">
        <v>406</v>
      </c>
      <c r="D84" s="20">
        <v>49</v>
      </c>
      <c r="E84" s="20">
        <v>1.92006269592476E-2</v>
      </c>
      <c r="F84" s="20">
        <v>24</v>
      </c>
      <c r="G84" s="20">
        <v>9.2951200619674698E-3</v>
      </c>
      <c r="H84" s="20">
        <v>25</v>
      </c>
      <c r="I84" s="20">
        <v>104.166666666667</v>
      </c>
    </row>
    <row r="85" spans="1:9">
      <c r="A85" s="20" t="s">
        <v>740</v>
      </c>
      <c r="B85" s="20" t="s">
        <v>275</v>
      </c>
      <c r="C85" s="20" t="s">
        <v>406</v>
      </c>
      <c r="D85" s="20">
        <v>96</v>
      </c>
      <c r="E85" s="20">
        <v>2.0490928495197399E-2</v>
      </c>
      <c r="F85" s="20">
        <v>72</v>
      </c>
      <c r="G85" s="20">
        <v>1.6532721010332901E-2</v>
      </c>
      <c r="H85" s="20">
        <v>24</v>
      </c>
      <c r="I85" s="20">
        <v>33.3333333333333</v>
      </c>
    </row>
    <row r="86" spans="1:9">
      <c r="A86" s="20" t="s">
        <v>601</v>
      </c>
      <c r="B86" s="20" t="s">
        <v>163</v>
      </c>
      <c r="C86" s="20" t="s">
        <v>410</v>
      </c>
      <c r="D86" s="20">
        <v>3828</v>
      </c>
      <c r="E86" s="20">
        <v>0.10906604364921101</v>
      </c>
      <c r="F86" s="20">
        <v>3805</v>
      </c>
      <c r="G86" s="20">
        <v>0.108512762013404</v>
      </c>
      <c r="H86" s="20">
        <v>23</v>
      </c>
      <c r="I86" s="20">
        <v>0.60446780551905999</v>
      </c>
    </row>
    <row r="87" spans="1:9">
      <c r="A87" s="20" t="s">
        <v>633</v>
      </c>
      <c r="B87" s="20" t="s">
        <v>165</v>
      </c>
      <c r="C87" s="20" t="s">
        <v>406</v>
      </c>
      <c r="D87" s="20">
        <v>282</v>
      </c>
      <c r="E87" s="20">
        <v>3.9363484087102198E-2</v>
      </c>
      <c r="F87" s="20">
        <v>259</v>
      </c>
      <c r="G87" s="20">
        <v>3.6062378167641303E-2</v>
      </c>
      <c r="H87" s="20">
        <v>23</v>
      </c>
      <c r="I87" s="20">
        <v>8.8803088803088794</v>
      </c>
    </row>
    <row r="88" spans="1:9">
      <c r="A88" s="20" t="s">
        <v>749</v>
      </c>
      <c r="B88" s="20" t="s">
        <v>254</v>
      </c>
      <c r="C88" s="20" t="s">
        <v>406</v>
      </c>
      <c r="D88" s="20">
        <v>73</v>
      </c>
      <c r="E88" s="20">
        <v>0.13931297709923701</v>
      </c>
      <c r="F88" s="20">
        <v>51</v>
      </c>
      <c r="G88" s="20">
        <v>0.101190476190476</v>
      </c>
      <c r="H88" s="20">
        <v>22</v>
      </c>
      <c r="I88" s="20">
        <v>43.137254901960802</v>
      </c>
    </row>
    <row r="89" spans="1:9">
      <c r="A89" s="20" t="s">
        <v>563</v>
      </c>
      <c r="B89" s="20" t="s">
        <v>267</v>
      </c>
      <c r="C89" s="20" t="s">
        <v>406</v>
      </c>
      <c r="D89" s="20">
        <v>597</v>
      </c>
      <c r="E89" s="20">
        <v>5.0938566552901E-2</v>
      </c>
      <c r="F89" s="20">
        <v>576</v>
      </c>
      <c r="G89" s="20">
        <v>5.04997369805366E-2</v>
      </c>
      <c r="H89" s="20">
        <v>21</v>
      </c>
      <c r="I89" s="20">
        <v>3.6458333333333299</v>
      </c>
    </row>
    <row r="90" spans="1:9">
      <c r="A90" s="20" t="s">
        <v>615</v>
      </c>
      <c r="B90" s="20" t="s">
        <v>156</v>
      </c>
      <c r="C90" s="20" t="s">
        <v>407</v>
      </c>
      <c r="D90" s="20">
        <v>921</v>
      </c>
      <c r="E90" s="20">
        <v>1.30101284061533E-2</v>
      </c>
      <c r="F90" s="20">
        <v>900</v>
      </c>
      <c r="G90" s="20">
        <v>1.26980543758906E-2</v>
      </c>
      <c r="H90" s="20">
        <v>21</v>
      </c>
      <c r="I90" s="20">
        <v>2.3333333333333401</v>
      </c>
    </row>
    <row r="91" spans="1:9">
      <c r="A91" s="20" t="s">
        <v>660</v>
      </c>
      <c r="B91" s="20" t="s">
        <v>255</v>
      </c>
      <c r="C91" s="20" t="s">
        <v>408</v>
      </c>
      <c r="D91" s="20">
        <v>2749</v>
      </c>
      <c r="E91" s="20">
        <v>0.41294877572480099</v>
      </c>
      <c r="F91" s="20">
        <v>2729</v>
      </c>
      <c r="G91" s="20">
        <v>0.41549939098660199</v>
      </c>
      <c r="H91" s="20">
        <v>20</v>
      </c>
      <c r="I91" s="20">
        <v>0.73286918285086999</v>
      </c>
    </row>
    <row r="92" spans="1:9">
      <c r="A92" s="20" t="s">
        <v>594</v>
      </c>
      <c r="B92" s="20" t="s">
        <v>179</v>
      </c>
      <c r="C92" s="20" t="s">
        <v>405</v>
      </c>
      <c r="D92" s="20">
        <v>520</v>
      </c>
      <c r="E92" s="20">
        <v>0.18847408481333799</v>
      </c>
      <c r="F92" s="20">
        <v>500</v>
      </c>
      <c r="G92" s="20">
        <v>0.18456995201181201</v>
      </c>
      <c r="H92" s="20">
        <v>20</v>
      </c>
      <c r="I92" s="20">
        <v>4</v>
      </c>
    </row>
    <row r="93" spans="1:9">
      <c r="A93" s="20" t="s">
        <v>631</v>
      </c>
      <c r="B93" s="20" t="s">
        <v>172</v>
      </c>
      <c r="C93" s="20" t="s">
        <v>409</v>
      </c>
      <c r="D93" s="20">
        <v>327</v>
      </c>
      <c r="E93" s="20">
        <v>2.35370330382207E-2</v>
      </c>
      <c r="F93" s="20">
        <v>307</v>
      </c>
      <c r="G93" s="20">
        <v>2.16166737079285E-2</v>
      </c>
      <c r="H93" s="20">
        <v>20</v>
      </c>
      <c r="I93" s="20">
        <v>6.5146579804560298</v>
      </c>
    </row>
    <row r="94" spans="1:9">
      <c r="A94" s="20" t="s">
        <v>636</v>
      </c>
      <c r="B94" s="20" t="s">
        <v>200</v>
      </c>
      <c r="C94" s="20" t="s">
        <v>406</v>
      </c>
      <c r="D94" s="20">
        <v>29</v>
      </c>
      <c r="E94" s="20">
        <v>2.7332704995287501E-2</v>
      </c>
      <c r="F94" s="20">
        <v>9</v>
      </c>
      <c r="G94" s="20">
        <v>7.8192875760208502E-3</v>
      </c>
      <c r="H94" s="20">
        <v>20</v>
      </c>
      <c r="I94" s="20">
        <v>222.222222222222</v>
      </c>
    </row>
    <row r="95" spans="1:9">
      <c r="A95" s="20" t="s">
        <v>655</v>
      </c>
      <c r="B95" s="20" t="s">
        <v>184</v>
      </c>
      <c r="C95" s="20" t="s">
        <v>409</v>
      </c>
      <c r="D95" s="20">
        <v>200</v>
      </c>
      <c r="E95" s="20">
        <v>2.999400119976E-2</v>
      </c>
      <c r="F95" s="20">
        <v>181</v>
      </c>
      <c r="G95" s="20">
        <v>2.77692543725069E-2</v>
      </c>
      <c r="H95" s="20">
        <v>19</v>
      </c>
      <c r="I95" s="20">
        <v>10.4972375690608</v>
      </c>
    </row>
    <row r="96" spans="1:9">
      <c r="A96" s="20" t="s">
        <v>625</v>
      </c>
      <c r="B96" s="20" t="s">
        <v>192</v>
      </c>
      <c r="C96" s="20" t="s">
        <v>406</v>
      </c>
      <c r="D96" s="20">
        <v>245</v>
      </c>
      <c r="E96" s="20">
        <v>0.21212121212121199</v>
      </c>
      <c r="F96" s="20">
        <v>226</v>
      </c>
      <c r="G96" s="20">
        <v>0.20124666073018699</v>
      </c>
      <c r="H96" s="20">
        <v>19</v>
      </c>
      <c r="I96" s="20">
        <v>8.4070796460176993</v>
      </c>
    </row>
    <row r="97" spans="1:9">
      <c r="A97" s="20" t="s">
        <v>738</v>
      </c>
      <c r="B97" s="20" t="s">
        <v>161</v>
      </c>
      <c r="C97" s="20" t="s">
        <v>410</v>
      </c>
      <c r="D97" s="20">
        <v>1271</v>
      </c>
      <c r="E97" s="20">
        <v>0.20417670682730901</v>
      </c>
      <c r="F97" s="20">
        <v>1252</v>
      </c>
      <c r="G97" s="20">
        <v>0.20852764823451</v>
      </c>
      <c r="H97" s="20">
        <v>19</v>
      </c>
      <c r="I97" s="20">
        <v>1.5175718849840301</v>
      </c>
    </row>
    <row r="98" spans="1:9">
      <c r="A98" s="20" t="s">
        <v>655</v>
      </c>
      <c r="B98" s="20" t="s">
        <v>184</v>
      </c>
      <c r="C98" s="20" t="s">
        <v>410</v>
      </c>
      <c r="D98" s="20">
        <v>1688</v>
      </c>
      <c r="E98" s="20">
        <v>0.25314937012597499</v>
      </c>
      <c r="F98" s="20">
        <v>1670</v>
      </c>
      <c r="G98" s="20">
        <v>0.25621356244246701</v>
      </c>
      <c r="H98" s="20">
        <v>18</v>
      </c>
      <c r="I98" s="20">
        <v>1.07784431137725</v>
      </c>
    </row>
    <row r="99" spans="1:9">
      <c r="A99" s="20" t="s">
        <v>596</v>
      </c>
      <c r="B99" s="20" t="s">
        <v>264</v>
      </c>
      <c r="C99" s="20" t="s">
        <v>407</v>
      </c>
      <c r="D99" s="20">
        <v>335</v>
      </c>
      <c r="E99" s="20">
        <v>0.16996448503297801</v>
      </c>
      <c r="F99" s="20">
        <v>317</v>
      </c>
      <c r="G99" s="20">
        <v>0.16248077908764699</v>
      </c>
      <c r="H99" s="20">
        <v>18</v>
      </c>
      <c r="I99" s="20">
        <v>5.67823343848581</v>
      </c>
    </row>
    <row r="100" spans="1:9">
      <c r="A100" s="20" t="s">
        <v>611</v>
      </c>
      <c r="B100" s="20" t="s">
        <v>159</v>
      </c>
      <c r="C100" s="20" t="s">
        <v>409</v>
      </c>
      <c r="D100" s="20">
        <v>803</v>
      </c>
      <c r="E100" s="20">
        <v>3.7296795169530897E-2</v>
      </c>
      <c r="F100" s="20">
        <v>785</v>
      </c>
      <c r="G100" s="20">
        <v>3.65524306202272E-2</v>
      </c>
      <c r="H100" s="20">
        <v>18</v>
      </c>
      <c r="I100" s="20">
        <v>2.2929936305732501</v>
      </c>
    </row>
    <row r="101" spans="1:9">
      <c r="A101" s="20" t="s">
        <v>621</v>
      </c>
      <c r="B101" s="20" t="s">
        <v>194</v>
      </c>
      <c r="C101" s="20" t="s">
        <v>410</v>
      </c>
      <c r="D101" s="20">
        <v>2007</v>
      </c>
      <c r="E101" s="20">
        <v>0.12692088787706299</v>
      </c>
      <c r="F101" s="20">
        <v>1989</v>
      </c>
      <c r="G101" s="20">
        <v>0.128571428571429</v>
      </c>
      <c r="H101" s="20">
        <v>18</v>
      </c>
      <c r="I101" s="20">
        <v>0.90497737556560798</v>
      </c>
    </row>
    <row r="102" spans="1:9">
      <c r="A102" s="20" t="s">
        <v>743</v>
      </c>
      <c r="B102" s="20" t="s">
        <v>170</v>
      </c>
      <c r="C102" s="20" t="s">
        <v>409</v>
      </c>
      <c r="D102" s="20">
        <v>118</v>
      </c>
      <c r="E102" s="20">
        <v>4.1143654114365401E-2</v>
      </c>
      <c r="F102" s="20">
        <v>100</v>
      </c>
      <c r="G102" s="20">
        <v>3.4686090877558098E-2</v>
      </c>
      <c r="H102" s="20">
        <v>18</v>
      </c>
      <c r="I102" s="20">
        <v>18</v>
      </c>
    </row>
    <row r="103" spans="1:9">
      <c r="A103" s="20" t="s">
        <v>652</v>
      </c>
      <c r="B103" s="20" t="s">
        <v>198</v>
      </c>
      <c r="C103" s="20" t="s">
        <v>409</v>
      </c>
      <c r="D103" s="20">
        <v>275</v>
      </c>
      <c r="E103" s="20">
        <v>2.49094202898551E-2</v>
      </c>
      <c r="F103" s="20">
        <v>258</v>
      </c>
      <c r="G103" s="20">
        <v>2.3902167871039499E-2</v>
      </c>
      <c r="H103" s="20">
        <v>17</v>
      </c>
      <c r="I103" s="20">
        <v>6.5891472868216896</v>
      </c>
    </row>
    <row r="104" spans="1:9">
      <c r="A104" s="20" t="s">
        <v>615</v>
      </c>
      <c r="B104" s="20" t="s">
        <v>156</v>
      </c>
      <c r="C104" s="20" t="s">
        <v>409</v>
      </c>
      <c r="D104" s="20">
        <v>3906</v>
      </c>
      <c r="E104" s="20">
        <v>5.5176505487985798E-2</v>
      </c>
      <c r="F104" s="20">
        <v>3889</v>
      </c>
      <c r="G104" s="20">
        <v>5.4869703853154102E-2</v>
      </c>
      <c r="H104" s="20">
        <v>17</v>
      </c>
      <c r="I104" s="20">
        <v>0.43713036770378599</v>
      </c>
    </row>
    <row r="105" spans="1:9">
      <c r="A105" s="20" t="s">
        <v>622</v>
      </c>
      <c r="B105" s="20" t="s">
        <v>233</v>
      </c>
      <c r="C105" s="20" t="s">
        <v>405</v>
      </c>
      <c r="D105" s="20">
        <v>37</v>
      </c>
      <c r="E105" s="20">
        <v>3.8824763903462699E-2</v>
      </c>
      <c r="F105" s="20">
        <v>20</v>
      </c>
      <c r="G105" s="20">
        <v>2.1253985122210401E-2</v>
      </c>
      <c r="H105" s="20">
        <v>17</v>
      </c>
      <c r="I105" s="20">
        <v>85</v>
      </c>
    </row>
    <row r="106" spans="1:9">
      <c r="A106" s="20" t="s">
        <v>646</v>
      </c>
      <c r="B106" s="20" t="s">
        <v>157</v>
      </c>
      <c r="C106" s="20" t="s">
        <v>407</v>
      </c>
      <c r="D106" s="20">
        <v>337</v>
      </c>
      <c r="E106" s="20">
        <v>2.6340266216459199E-3</v>
      </c>
      <c r="F106" s="20">
        <v>320</v>
      </c>
      <c r="G106" s="20">
        <v>2.5143000817147501E-3</v>
      </c>
      <c r="H106" s="20">
        <v>17</v>
      </c>
      <c r="I106" s="20">
        <v>5.3125000000000098</v>
      </c>
    </row>
    <row r="107" spans="1:9">
      <c r="A107" s="20" t="s">
        <v>598</v>
      </c>
      <c r="B107" s="20" t="s">
        <v>164</v>
      </c>
      <c r="C107" s="20" t="s">
        <v>412</v>
      </c>
      <c r="D107" s="20">
        <v>489</v>
      </c>
      <c r="E107" s="20">
        <v>6.2901980962181595E-2</v>
      </c>
      <c r="F107" s="20">
        <v>473</v>
      </c>
      <c r="G107" s="20">
        <v>6.5521540379554002E-2</v>
      </c>
      <c r="H107" s="20">
        <v>16</v>
      </c>
      <c r="I107" s="20">
        <v>3.3826638477801199</v>
      </c>
    </row>
    <row r="108" spans="1:9">
      <c r="A108" s="20" t="s">
        <v>633</v>
      </c>
      <c r="B108" s="20" t="s">
        <v>165</v>
      </c>
      <c r="C108" s="20" t="s">
        <v>409</v>
      </c>
      <c r="D108" s="20">
        <v>523</v>
      </c>
      <c r="E108" s="20">
        <v>7.3003908431044096E-2</v>
      </c>
      <c r="F108" s="20">
        <v>507</v>
      </c>
      <c r="G108" s="20">
        <v>7.0593149540517999E-2</v>
      </c>
      <c r="H108" s="20">
        <v>16</v>
      </c>
      <c r="I108" s="20">
        <v>3.1558185404339198</v>
      </c>
    </row>
    <row r="109" spans="1:9">
      <c r="A109" s="20" t="s">
        <v>641</v>
      </c>
      <c r="B109" s="20" t="s">
        <v>271</v>
      </c>
      <c r="C109" s="20" t="s">
        <v>406</v>
      </c>
      <c r="D109" s="20">
        <v>4179</v>
      </c>
      <c r="E109" s="20">
        <v>0.11057310684235599</v>
      </c>
      <c r="F109" s="20">
        <v>4163</v>
      </c>
      <c r="G109" s="20">
        <v>0.110942330241978</v>
      </c>
      <c r="H109" s="20">
        <v>16</v>
      </c>
      <c r="I109" s="20">
        <v>0.38433821763150799</v>
      </c>
    </row>
    <row r="110" spans="1:9">
      <c r="A110" s="20" t="s">
        <v>641</v>
      </c>
      <c r="B110" s="20" t="s">
        <v>271</v>
      </c>
      <c r="C110" s="20" t="s">
        <v>405</v>
      </c>
      <c r="D110" s="20">
        <v>3704</v>
      </c>
      <c r="E110" s="20">
        <v>9.8004974334550493E-2</v>
      </c>
      <c r="F110" s="20">
        <v>3688</v>
      </c>
      <c r="G110" s="20">
        <v>9.8283765057030195E-2</v>
      </c>
      <c r="H110" s="20">
        <v>16</v>
      </c>
      <c r="I110" s="20">
        <v>0.43383947939261702</v>
      </c>
    </row>
    <row r="111" spans="1:9">
      <c r="A111" s="20" t="s">
        <v>646</v>
      </c>
      <c r="B111" s="20" t="s">
        <v>157</v>
      </c>
      <c r="C111" s="20" t="s">
        <v>408</v>
      </c>
      <c r="D111" s="20">
        <v>40812</v>
      </c>
      <c r="E111" s="20">
        <v>0.31899078481487603</v>
      </c>
      <c r="F111" s="20">
        <v>40796</v>
      </c>
      <c r="G111" s="20">
        <v>0.32054183166761002</v>
      </c>
      <c r="H111" s="20">
        <v>16</v>
      </c>
      <c r="I111" s="20">
        <v>3.9219531326595301E-2</v>
      </c>
    </row>
    <row r="112" spans="1:9">
      <c r="A112" s="20" t="s">
        <v>737</v>
      </c>
      <c r="B112" s="20" t="s">
        <v>239</v>
      </c>
      <c r="C112" s="20" t="s">
        <v>405</v>
      </c>
      <c r="D112" s="20">
        <v>328</v>
      </c>
      <c r="E112" s="20">
        <v>4.6870534438411E-2</v>
      </c>
      <c r="F112" s="20">
        <v>312</v>
      </c>
      <c r="G112" s="20">
        <v>4.8826291079812199E-2</v>
      </c>
      <c r="H112" s="20">
        <v>16</v>
      </c>
      <c r="I112" s="20">
        <v>5.1282051282051304</v>
      </c>
    </row>
    <row r="113" spans="1:9">
      <c r="A113" s="20" t="s">
        <v>651</v>
      </c>
      <c r="B113" s="20" t="s">
        <v>186</v>
      </c>
      <c r="C113" s="20" t="s">
        <v>406</v>
      </c>
      <c r="D113" s="20">
        <v>562</v>
      </c>
      <c r="E113" s="20">
        <v>0.11301025537904701</v>
      </c>
      <c r="F113" s="20">
        <v>548</v>
      </c>
      <c r="G113" s="20">
        <v>0.110195053287754</v>
      </c>
      <c r="H113" s="20">
        <v>14</v>
      </c>
      <c r="I113" s="20">
        <v>2.5547445255474499</v>
      </c>
    </row>
    <row r="114" spans="1:9">
      <c r="A114" s="20" t="s">
        <v>578</v>
      </c>
      <c r="B114" s="20" t="s">
        <v>180</v>
      </c>
      <c r="C114" s="20" t="s">
        <v>405</v>
      </c>
      <c r="D114" s="20">
        <v>630</v>
      </c>
      <c r="E114" s="20">
        <v>0.104651162790698</v>
      </c>
      <c r="F114" s="20">
        <v>616</v>
      </c>
      <c r="G114" s="20">
        <v>0.103010033444816</v>
      </c>
      <c r="H114" s="20">
        <v>14</v>
      </c>
      <c r="I114" s="20">
        <v>2.2727272727272698</v>
      </c>
    </row>
    <row r="115" spans="1:9">
      <c r="A115" s="20" t="s">
        <v>592</v>
      </c>
      <c r="B115" s="20" t="s">
        <v>258</v>
      </c>
      <c r="C115" s="20" t="s">
        <v>410</v>
      </c>
      <c r="D115" s="20">
        <v>394</v>
      </c>
      <c r="E115" s="20">
        <v>8.4676552761659099E-2</v>
      </c>
      <c r="F115" s="20">
        <v>380</v>
      </c>
      <c r="G115" s="20">
        <v>8.1492601329616096E-2</v>
      </c>
      <c r="H115" s="20">
        <v>14</v>
      </c>
      <c r="I115" s="20">
        <v>3.6842105263157801</v>
      </c>
    </row>
    <row r="116" spans="1:9">
      <c r="A116" s="20" t="s">
        <v>598</v>
      </c>
      <c r="B116" s="20" t="s">
        <v>164</v>
      </c>
      <c r="C116" s="20" t="s">
        <v>408</v>
      </c>
      <c r="D116" s="20">
        <v>127</v>
      </c>
      <c r="E116" s="20">
        <v>1.63365063030615E-2</v>
      </c>
      <c r="F116" s="20">
        <v>113</v>
      </c>
      <c r="G116" s="20">
        <v>1.5653137553677799E-2</v>
      </c>
      <c r="H116" s="20">
        <v>14</v>
      </c>
      <c r="I116" s="20">
        <v>12.3893805309734</v>
      </c>
    </row>
    <row r="117" spans="1:9">
      <c r="A117" s="20" t="s">
        <v>615</v>
      </c>
      <c r="B117" s="20" t="s">
        <v>156</v>
      </c>
      <c r="C117" s="20" t="s">
        <v>411</v>
      </c>
      <c r="D117" s="20">
        <v>49</v>
      </c>
      <c r="E117" s="20">
        <v>6.9217838425788603E-4</v>
      </c>
      <c r="F117" s="20">
        <v>35</v>
      </c>
      <c r="G117" s="20">
        <v>4.9381322572908002E-4</v>
      </c>
      <c r="H117" s="20">
        <v>14</v>
      </c>
      <c r="I117" s="20">
        <v>40</v>
      </c>
    </row>
    <row r="118" spans="1:9">
      <c r="A118" s="20" t="s">
        <v>621</v>
      </c>
      <c r="B118" s="20" t="s">
        <v>194</v>
      </c>
      <c r="C118" s="20" t="s">
        <v>412</v>
      </c>
      <c r="D118" s="20">
        <v>922</v>
      </c>
      <c r="E118" s="20">
        <v>5.8306456712831203E-2</v>
      </c>
      <c r="F118" s="20">
        <v>908</v>
      </c>
      <c r="G118" s="20">
        <v>5.8694246929540998E-2</v>
      </c>
      <c r="H118" s="20">
        <v>14</v>
      </c>
      <c r="I118" s="20">
        <v>1.5418502202643201</v>
      </c>
    </row>
    <row r="119" spans="1:9">
      <c r="A119" s="20" t="s">
        <v>737</v>
      </c>
      <c r="B119" s="20" t="s">
        <v>239</v>
      </c>
      <c r="C119" s="20" t="s">
        <v>408</v>
      </c>
      <c r="D119" s="20">
        <v>2113</v>
      </c>
      <c r="E119" s="20">
        <v>0.301943412403544</v>
      </c>
      <c r="F119" s="20">
        <v>2099</v>
      </c>
      <c r="G119" s="20">
        <v>0.32848200312989001</v>
      </c>
      <c r="H119" s="20">
        <v>14</v>
      </c>
      <c r="I119" s="20">
        <v>0.66698427822773398</v>
      </c>
    </row>
    <row r="120" spans="1:9">
      <c r="A120" s="20" t="s">
        <v>572</v>
      </c>
      <c r="B120" s="20" t="s">
        <v>177</v>
      </c>
      <c r="C120" s="20" t="s">
        <v>410</v>
      </c>
      <c r="D120" s="20">
        <v>688</v>
      </c>
      <c r="E120" s="20">
        <v>0.28231432088633601</v>
      </c>
      <c r="F120" s="20">
        <v>675</v>
      </c>
      <c r="G120" s="20">
        <v>0.278121137206428</v>
      </c>
      <c r="H120" s="20">
        <v>13</v>
      </c>
      <c r="I120" s="20">
        <v>1.92592592592593</v>
      </c>
    </row>
    <row r="121" spans="1:9">
      <c r="A121" s="20" t="s">
        <v>580</v>
      </c>
      <c r="B121" s="20" t="s">
        <v>197</v>
      </c>
      <c r="C121" s="20" t="s">
        <v>406</v>
      </c>
      <c r="D121" s="20">
        <v>77</v>
      </c>
      <c r="E121" s="20">
        <v>0.46666666666666701</v>
      </c>
      <c r="F121" s="20">
        <v>64</v>
      </c>
      <c r="G121" s="20">
        <v>0.412903225806452</v>
      </c>
      <c r="H121" s="20">
        <v>13</v>
      </c>
      <c r="I121" s="20">
        <v>20.3125</v>
      </c>
    </row>
    <row r="122" spans="1:9">
      <c r="A122" s="20" t="s">
        <v>583</v>
      </c>
      <c r="B122" s="20" t="s">
        <v>181</v>
      </c>
      <c r="C122" s="20" t="s">
        <v>410</v>
      </c>
      <c r="D122" s="20">
        <v>767</v>
      </c>
      <c r="E122" s="20">
        <v>0.22231884057970999</v>
      </c>
      <c r="F122" s="20">
        <v>754</v>
      </c>
      <c r="G122" s="20">
        <v>0.21944121071012801</v>
      </c>
      <c r="H122" s="20">
        <v>13</v>
      </c>
      <c r="I122" s="20">
        <v>1.72413793103448</v>
      </c>
    </row>
    <row r="123" spans="1:9">
      <c r="A123" s="20" t="s">
        <v>626</v>
      </c>
      <c r="B123" s="20" t="s">
        <v>193</v>
      </c>
      <c r="C123" s="20" t="s">
        <v>408</v>
      </c>
      <c r="D123" s="20">
        <v>1296</v>
      </c>
      <c r="E123" s="20">
        <v>0.32174776564051599</v>
      </c>
      <c r="F123" s="20">
        <v>1283</v>
      </c>
      <c r="G123" s="20">
        <v>0.31836228287841201</v>
      </c>
      <c r="H123" s="20">
        <v>13</v>
      </c>
      <c r="I123" s="20">
        <v>1.0132501948558099</v>
      </c>
    </row>
    <row r="124" spans="1:9">
      <c r="A124" s="20" t="s">
        <v>660</v>
      </c>
      <c r="B124" s="20" t="s">
        <v>255</v>
      </c>
      <c r="C124" s="20" t="s">
        <v>410</v>
      </c>
      <c r="D124" s="20">
        <v>1036</v>
      </c>
      <c r="E124" s="20">
        <v>0.155625657202944</v>
      </c>
      <c r="F124" s="20">
        <v>1024</v>
      </c>
      <c r="G124" s="20">
        <v>0.15590742996345899</v>
      </c>
      <c r="H124" s="20">
        <v>12</v>
      </c>
      <c r="I124" s="20">
        <v>1.171875</v>
      </c>
    </row>
    <row r="125" spans="1:9">
      <c r="A125" s="20" t="s">
        <v>595</v>
      </c>
      <c r="B125" s="20" t="s">
        <v>191</v>
      </c>
      <c r="C125" s="20" t="s">
        <v>408</v>
      </c>
      <c r="D125" s="20">
        <v>604</v>
      </c>
      <c r="E125" s="20">
        <v>0.435786435786436</v>
      </c>
      <c r="F125" s="20">
        <v>592</v>
      </c>
      <c r="G125" s="20">
        <v>0.43274853801169599</v>
      </c>
      <c r="H125" s="20">
        <v>12</v>
      </c>
      <c r="I125" s="20">
        <v>2.0270270270270201</v>
      </c>
    </row>
    <row r="126" spans="1:9">
      <c r="A126" s="20" t="s">
        <v>630</v>
      </c>
      <c r="B126" s="20" t="s">
        <v>176</v>
      </c>
      <c r="C126" s="20" t="s">
        <v>409</v>
      </c>
      <c r="D126" s="20">
        <v>221</v>
      </c>
      <c r="E126" s="20">
        <v>4.1674523854422003E-2</v>
      </c>
      <c r="F126" s="20">
        <v>209</v>
      </c>
      <c r="G126" s="20">
        <v>4.1435368754956403E-2</v>
      </c>
      <c r="H126" s="20">
        <v>12</v>
      </c>
      <c r="I126" s="20">
        <v>5.7416267942583801</v>
      </c>
    </row>
    <row r="127" spans="1:9">
      <c r="A127" s="20" t="s">
        <v>645</v>
      </c>
      <c r="B127" s="20" t="s">
        <v>155</v>
      </c>
      <c r="C127" s="20" t="s">
        <v>413</v>
      </c>
      <c r="D127" s="20">
        <v>127</v>
      </c>
      <c r="E127" s="20">
        <v>1.21334874700246E-3</v>
      </c>
      <c r="F127" s="20">
        <v>115</v>
      </c>
      <c r="G127" s="20">
        <v>1.1079211545501799E-3</v>
      </c>
      <c r="H127" s="20">
        <v>12</v>
      </c>
      <c r="I127" s="20">
        <v>10.4347826086957</v>
      </c>
    </row>
    <row r="128" spans="1:9">
      <c r="A128" s="20" t="s">
        <v>660</v>
      </c>
      <c r="B128" s="20" t="s">
        <v>255</v>
      </c>
      <c r="C128" s="20" t="s">
        <v>409</v>
      </c>
      <c r="D128" s="20">
        <v>191</v>
      </c>
      <c r="E128" s="20">
        <v>2.86916028240949E-2</v>
      </c>
      <c r="F128" s="20">
        <v>180</v>
      </c>
      <c r="G128" s="20">
        <v>2.7405602923264299E-2</v>
      </c>
      <c r="H128" s="20">
        <v>11</v>
      </c>
      <c r="I128" s="20">
        <v>6.1111111111111098</v>
      </c>
    </row>
    <row r="129" spans="1:9">
      <c r="A129" s="20" t="s">
        <v>573</v>
      </c>
      <c r="B129" s="20" t="s">
        <v>240</v>
      </c>
      <c r="C129" s="20" t="s">
        <v>412</v>
      </c>
      <c r="D129" s="20">
        <v>168</v>
      </c>
      <c r="E129" s="20">
        <v>0.26794258373205698</v>
      </c>
      <c r="F129" s="20">
        <v>157</v>
      </c>
      <c r="G129" s="20">
        <v>0.25570032573289903</v>
      </c>
      <c r="H129" s="20">
        <v>11</v>
      </c>
      <c r="I129" s="20">
        <v>7.0063694267515899</v>
      </c>
    </row>
    <row r="130" spans="1:9">
      <c r="A130" s="20" t="s">
        <v>585</v>
      </c>
      <c r="B130" s="20" t="s">
        <v>210</v>
      </c>
      <c r="C130" s="20" t="s">
        <v>410</v>
      </c>
      <c r="D130" s="20">
        <v>1029</v>
      </c>
      <c r="E130" s="20">
        <v>0.40543735224586303</v>
      </c>
      <c r="F130" s="20">
        <v>1018</v>
      </c>
      <c r="G130" s="20">
        <v>0.40525477707006402</v>
      </c>
      <c r="H130" s="20">
        <v>11</v>
      </c>
      <c r="I130" s="20">
        <v>1.0805500982318299</v>
      </c>
    </row>
    <row r="131" spans="1:9">
      <c r="A131" s="20" t="s">
        <v>585</v>
      </c>
      <c r="B131" s="20" t="s">
        <v>210</v>
      </c>
      <c r="C131" s="20" t="s">
        <v>412</v>
      </c>
      <c r="D131" s="20">
        <v>509</v>
      </c>
      <c r="E131" s="20">
        <v>0.20055161544523201</v>
      </c>
      <c r="F131" s="20">
        <v>498</v>
      </c>
      <c r="G131" s="20">
        <v>0.198248407643312</v>
      </c>
      <c r="H131" s="20">
        <v>11</v>
      </c>
      <c r="I131" s="20">
        <v>2.2088353413654702</v>
      </c>
    </row>
    <row r="132" spans="1:9">
      <c r="A132" s="20" t="s">
        <v>596</v>
      </c>
      <c r="B132" s="20" t="s">
        <v>264</v>
      </c>
      <c r="C132" s="20" t="s">
        <v>408</v>
      </c>
      <c r="D132" s="20">
        <v>1161</v>
      </c>
      <c r="E132" s="20">
        <v>0.58904109589041098</v>
      </c>
      <c r="F132" s="20">
        <v>1150</v>
      </c>
      <c r="G132" s="20">
        <v>0.58944131214761697</v>
      </c>
      <c r="H132" s="20">
        <v>11</v>
      </c>
      <c r="I132" s="20">
        <v>0.95652173913043403</v>
      </c>
    </row>
    <row r="133" spans="1:9">
      <c r="A133" s="20" t="s">
        <v>606</v>
      </c>
      <c r="B133" s="20" t="s">
        <v>244</v>
      </c>
      <c r="C133" s="20" t="s">
        <v>406</v>
      </c>
      <c r="D133" s="20">
        <v>67</v>
      </c>
      <c r="E133" s="20">
        <v>0.108239095315024</v>
      </c>
      <c r="F133" s="20">
        <v>56</v>
      </c>
      <c r="G133" s="20">
        <v>9.2105263157894704E-2</v>
      </c>
      <c r="H133" s="20">
        <v>11</v>
      </c>
      <c r="I133" s="20">
        <v>19.6428571428571</v>
      </c>
    </row>
    <row r="134" spans="1:9">
      <c r="A134" s="20" t="s">
        <v>628</v>
      </c>
      <c r="B134" s="20" t="s">
        <v>195</v>
      </c>
      <c r="C134" s="20" t="s">
        <v>411</v>
      </c>
      <c r="D134" s="20">
        <v>55</v>
      </c>
      <c r="E134" s="20">
        <v>0.36423841059602602</v>
      </c>
      <c r="F134" s="20">
        <v>44</v>
      </c>
      <c r="G134" s="20">
        <v>0.29729729729729698</v>
      </c>
      <c r="H134" s="20">
        <v>11</v>
      </c>
      <c r="I134" s="20">
        <v>25</v>
      </c>
    </row>
    <row r="135" spans="1:9">
      <c r="A135" s="20" t="s">
        <v>642</v>
      </c>
      <c r="B135" s="20" t="s">
        <v>263</v>
      </c>
      <c r="C135" s="20" t="s">
        <v>412</v>
      </c>
      <c r="D135" s="20">
        <v>366</v>
      </c>
      <c r="E135" s="20">
        <v>4.7013487475915203E-2</v>
      </c>
      <c r="F135" s="20">
        <v>355</v>
      </c>
      <c r="G135" s="20">
        <v>4.5027904616945703E-2</v>
      </c>
      <c r="H135" s="20">
        <v>11</v>
      </c>
      <c r="I135" s="20">
        <v>3.0985915492957701</v>
      </c>
    </row>
    <row r="136" spans="1:9">
      <c r="A136" s="20" t="s">
        <v>733</v>
      </c>
      <c r="B136" s="20" t="s">
        <v>261</v>
      </c>
      <c r="C136" s="20" t="s">
        <v>412</v>
      </c>
      <c r="D136" s="20">
        <v>194</v>
      </c>
      <c r="E136" s="20">
        <v>0.38645418326693198</v>
      </c>
      <c r="F136" s="20">
        <v>183</v>
      </c>
      <c r="G136" s="20">
        <v>0.386892177589852</v>
      </c>
      <c r="H136" s="20">
        <v>11</v>
      </c>
      <c r="I136" s="20">
        <v>6.0109289617486397</v>
      </c>
    </row>
    <row r="137" spans="1:9">
      <c r="A137" s="20" t="s">
        <v>565</v>
      </c>
      <c r="B137" s="20" t="s">
        <v>216</v>
      </c>
      <c r="C137" s="20" t="s">
        <v>406</v>
      </c>
      <c r="D137" s="20">
        <v>39</v>
      </c>
      <c r="E137" s="20">
        <v>0.108333333333333</v>
      </c>
      <c r="F137" s="20">
        <v>29</v>
      </c>
      <c r="G137" s="20">
        <v>8.2386363636363605E-2</v>
      </c>
      <c r="H137" s="20">
        <v>10</v>
      </c>
      <c r="I137" s="20">
        <v>34.482758620689701</v>
      </c>
    </row>
    <row r="138" spans="1:9">
      <c r="A138" s="20" t="s">
        <v>591</v>
      </c>
      <c r="B138" s="20" t="s">
        <v>171</v>
      </c>
      <c r="C138" s="20" t="s">
        <v>410</v>
      </c>
      <c r="D138" s="20">
        <v>197</v>
      </c>
      <c r="E138" s="20">
        <v>8.1270627062706297E-2</v>
      </c>
      <c r="F138" s="20">
        <v>187</v>
      </c>
      <c r="G138" s="20">
        <v>7.8439597315436205E-2</v>
      </c>
      <c r="H138" s="20">
        <v>10</v>
      </c>
      <c r="I138" s="20">
        <v>5.3475935828876997</v>
      </c>
    </row>
    <row r="139" spans="1:9">
      <c r="A139" s="20" t="s">
        <v>594</v>
      </c>
      <c r="B139" s="20" t="s">
        <v>179</v>
      </c>
      <c r="C139" s="20" t="s">
        <v>412</v>
      </c>
      <c r="D139" s="20">
        <v>104</v>
      </c>
      <c r="E139" s="20">
        <v>3.7694816962667597E-2</v>
      </c>
      <c r="F139" s="20">
        <v>94</v>
      </c>
      <c r="G139" s="20">
        <v>3.4699150978220697E-2</v>
      </c>
      <c r="H139" s="20">
        <v>10</v>
      </c>
      <c r="I139" s="20">
        <v>10.6382978723404</v>
      </c>
    </row>
    <row r="140" spans="1:9">
      <c r="A140" s="20" t="s">
        <v>607</v>
      </c>
      <c r="B140" s="20" t="s">
        <v>252</v>
      </c>
      <c r="C140" s="20" t="s">
        <v>412</v>
      </c>
      <c r="D140" s="20">
        <v>258</v>
      </c>
      <c r="E140" s="20">
        <v>0.23497267759562801</v>
      </c>
      <c r="F140" s="20">
        <v>248</v>
      </c>
      <c r="G140" s="20">
        <v>0.22836095764272599</v>
      </c>
      <c r="H140" s="20">
        <v>10</v>
      </c>
      <c r="I140" s="20">
        <v>4.0322580645161299</v>
      </c>
    </row>
    <row r="141" spans="1:9">
      <c r="A141" s="20" t="s">
        <v>625</v>
      </c>
      <c r="B141" s="20" t="s">
        <v>192</v>
      </c>
      <c r="C141" s="20" t="s">
        <v>407</v>
      </c>
      <c r="D141" s="20">
        <v>315</v>
      </c>
      <c r="E141" s="20">
        <v>0.27272727272727298</v>
      </c>
      <c r="F141" s="20">
        <v>305</v>
      </c>
      <c r="G141" s="20">
        <v>0.27159394479073901</v>
      </c>
      <c r="H141" s="20">
        <v>10</v>
      </c>
      <c r="I141" s="20">
        <v>3.2786885245901698</v>
      </c>
    </row>
    <row r="142" spans="1:9">
      <c r="A142" s="20" t="s">
        <v>733</v>
      </c>
      <c r="B142" s="20" t="s">
        <v>261</v>
      </c>
      <c r="C142" s="20" t="s">
        <v>406</v>
      </c>
      <c r="D142" s="20">
        <v>20</v>
      </c>
      <c r="E142" s="20">
        <v>3.9840637450199202E-2</v>
      </c>
      <c r="F142" s="20">
        <v>10</v>
      </c>
      <c r="G142" s="20">
        <v>2.11416490486258E-2</v>
      </c>
      <c r="H142" s="20">
        <v>10</v>
      </c>
      <c r="I142" s="20">
        <v>100</v>
      </c>
    </row>
    <row r="143" spans="1:9">
      <c r="A143" s="20" t="s">
        <v>741</v>
      </c>
      <c r="B143" s="20" t="s">
        <v>189</v>
      </c>
      <c r="C143" s="20" t="s">
        <v>406</v>
      </c>
      <c r="D143" s="20">
        <v>57</v>
      </c>
      <c r="E143" s="20">
        <v>8.5972850678733004E-2</v>
      </c>
      <c r="F143" s="20">
        <v>47</v>
      </c>
      <c r="G143" s="20">
        <v>7.2755417956656299E-2</v>
      </c>
      <c r="H143" s="20">
        <v>10</v>
      </c>
      <c r="I143" s="20">
        <v>21.2765957446809</v>
      </c>
    </row>
    <row r="144" spans="1:9">
      <c r="A144" s="20" t="s">
        <v>738</v>
      </c>
      <c r="B144" s="20" t="s">
        <v>161</v>
      </c>
      <c r="C144" s="20" t="s">
        <v>408</v>
      </c>
      <c r="D144" s="20">
        <v>841</v>
      </c>
      <c r="E144" s="20">
        <v>0.135100401606426</v>
      </c>
      <c r="F144" s="20">
        <v>831</v>
      </c>
      <c r="G144" s="20">
        <v>0.138407728181213</v>
      </c>
      <c r="H144" s="20">
        <v>10</v>
      </c>
      <c r="I144" s="20">
        <v>1.2033694344163699</v>
      </c>
    </row>
    <row r="145" spans="1:9">
      <c r="A145" s="20" t="s">
        <v>649</v>
      </c>
      <c r="B145" s="20" t="s">
        <v>270</v>
      </c>
      <c r="C145" s="20" t="s">
        <v>412</v>
      </c>
      <c r="D145" s="20">
        <v>78</v>
      </c>
      <c r="E145" s="20">
        <v>2.3008849557522099E-2</v>
      </c>
      <c r="F145" s="20">
        <v>69</v>
      </c>
      <c r="G145" s="20">
        <v>2.0877458396369099E-2</v>
      </c>
      <c r="H145" s="20">
        <v>9</v>
      </c>
      <c r="I145" s="20">
        <v>13.0434782608696</v>
      </c>
    </row>
    <row r="146" spans="1:9">
      <c r="A146" s="20" t="s">
        <v>652</v>
      </c>
      <c r="B146" s="20" t="s">
        <v>198</v>
      </c>
      <c r="C146" s="20" t="s">
        <v>412</v>
      </c>
      <c r="D146" s="20">
        <v>1447</v>
      </c>
      <c r="E146" s="20">
        <v>0.13106884057970999</v>
      </c>
      <c r="F146" s="20">
        <v>1438</v>
      </c>
      <c r="G146" s="20">
        <v>0.13322216045951499</v>
      </c>
      <c r="H146" s="20">
        <v>9</v>
      </c>
      <c r="I146" s="20">
        <v>0.62586926286509703</v>
      </c>
    </row>
    <row r="147" spans="1:9">
      <c r="A147" s="20" t="s">
        <v>564</v>
      </c>
      <c r="B147" s="20" t="s">
        <v>273</v>
      </c>
      <c r="C147" s="20" t="s">
        <v>408</v>
      </c>
      <c r="D147" s="20">
        <v>2344</v>
      </c>
      <c r="E147" s="20">
        <v>0.64948739262953703</v>
      </c>
      <c r="F147" s="20">
        <v>2335</v>
      </c>
      <c r="G147" s="20">
        <v>0.61723499867829801</v>
      </c>
      <c r="H147" s="20">
        <v>9</v>
      </c>
      <c r="I147" s="20">
        <v>0.38543897216274398</v>
      </c>
    </row>
    <row r="148" spans="1:9">
      <c r="A148" s="20" t="s">
        <v>583</v>
      </c>
      <c r="B148" s="20" t="s">
        <v>181</v>
      </c>
      <c r="C148" s="20" t="s">
        <v>406</v>
      </c>
      <c r="D148" s="20">
        <v>268</v>
      </c>
      <c r="E148" s="20">
        <v>7.76811594202899E-2</v>
      </c>
      <c r="F148" s="20">
        <v>259</v>
      </c>
      <c r="G148" s="20">
        <v>7.5378346915017505E-2</v>
      </c>
      <c r="H148" s="20">
        <v>9</v>
      </c>
      <c r="I148" s="20">
        <v>3.4749034749034702</v>
      </c>
    </row>
    <row r="149" spans="1:9">
      <c r="A149" s="20" t="s">
        <v>592</v>
      </c>
      <c r="B149" s="20" t="s">
        <v>258</v>
      </c>
      <c r="C149" s="20" t="s">
        <v>409</v>
      </c>
      <c r="D149" s="20">
        <v>178</v>
      </c>
      <c r="E149" s="20">
        <v>3.82548893187191E-2</v>
      </c>
      <c r="F149" s="20">
        <v>169</v>
      </c>
      <c r="G149" s="20">
        <v>3.6242762170276603E-2</v>
      </c>
      <c r="H149" s="20">
        <v>9</v>
      </c>
      <c r="I149" s="20">
        <v>5.32544378698225</v>
      </c>
    </row>
    <row r="150" spans="1:9">
      <c r="A150" s="20" t="s">
        <v>736</v>
      </c>
      <c r="B150" s="20" t="s">
        <v>274</v>
      </c>
      <c r="C150" s="20" t="s">
        <v>410</v>
      </c>
      <c r="D150" s="20">
        <v>423</v>
      </c>
      <c r="E150" s="20">
        <v>0.40018921475875102</v>
      </c>
      <c r="F150" s="20">
        <v>414</v>
      </c>
      <c r="G150" s="20">
        <v>0.39019792648444901</v>
      </c>
      <c r="H150" s="20">
        <v>9</v>
      </c>
      <c r="I150" s="20">
        <v>2.1739130434782701</v>
      </c>
    </row>
    <row r="151" spans="1:9">
      <c r="A151" s="20" t="s">
        <v>736</v>
      </c>
      <c r="B151" s="20" t="s">
        <v>274</v>
      </c>
      <c r="C151" s="20" t="s">
        <v>412</v>
      </c>
      <c r="D151" s="20">
        <v>291</v>
      </c>
      <c r="E151" s="20">
        <v>0.27530747398297101</v>
      </c>
      <c r="F151" s="20">
        <v>282</v>
      </c>
      <c r="G151" s="20">
        <v>0.26578699340245099</v>
      </c>
      <c r="H151" s="20">
        <v>9</v>
      </c>
      <c r="I151" s="20">
        <v>3.1914893617021298</v>
      </c>
    </row>
    <row r="152" spans="1:9">
      <c r="A152" s="20" t="s">
        <v>745</v>
      </c>
      <c r="B152" s="20" t="s">
        <v>196</v>
      </c>
      <c r="C152" s="20" t="s">
        <v>408</v>
      </c>
      <c r="D152" s="20">
        <v>1149</v>
      </c>
      <c r="E152" s="20">
        <v>0.75393700787401596</v>
      </c>
      <c r="F152" s="20">
        <v>1140</v>
      </c>
      <c r="G152" s="20">
        <v>0.75596816976127301</v>
      </c>
      <c r="H152" s="20">
        <v>9</v>
      </c>
      <c r="I152" s="20">
        <v>0.789473684210518</v>
      </c>
    </row>
    <row r="153" spans="1:9">
      <c r="A153" s="20" t="s">
        <v>728</v>
      </c>
      <c r="B153" s="20" t="s">
        <v>154</v>
      </c>
      <c r="C153" s="20" t="s">
        <v>413</v>
      </c>
      <c r="D153" s="20">
        <v>2406</v>
      </c>
      <c r="E153" s="20">
        <v>5.7015298868225003E-3</v>
      </c>
      <c r="F153" s="20">
        <v>2397</v>
      </c>
      <c r="G153" s="20">
        <v>5.73656323142976E-3</v>
      </c>
      <c r="H153" s="20">
        <v>9</v>
      </c>
      <c r="I153" s="20">
        <v>0.37546933667083099</v>
      </c>
    </row>
    <row r="154" spans="1:9">
      <c r="A154" s="20" t="s">
        <v>739</v>
      </c>
      <c r="B154" s="20" t="s">
        <v>205</v>
      </c>
      <c r="C154" s="20" t="s">
        <v>408</v>
      </c>
      <c r="D154" s="20">
        <v>600</v>
      </c>
      <c r="E154" s="20">
        <v>0.65075921908893697</v>
      </c>
      <c r="F154" s="20">
        <v>591</v>
      </c>
      <c r="G154" s="20">
        <v>0.64449291166848399</v>
      </c>
      <c r="H154" s="20">
        <v>9</v>
      </c>
      <c r="I154" s="20">
        <v>1.5228426395939001</v>
      </c>
    </row>
    <row r="155" spans="1:9">
      <c r="A155" s="20" t="s">
        <v>566</v>
      </c>
      <c r="B155" s="20" t="s">
        <v>277</v>
      </c>
      <c r="C155" s="20" t="s">
        <v>410</v>
      </c>
      <c r="D155" s="20">
        <v>1499</v>
      </c>
      <c r="E155" s="20">
        <v>0.29123761414416199</v>
      </c>
      <c r="F155" s="20">
        <v>1491</v>
      </c>
      <c r="G155" s="20">
        <v>0.28867376573088099</v>
      </c>
      <c r="H155" s="20">
        <v>8</v>
      </c>
      <c r="I155" s="20">
        <v>0.53655264922871604</v>
      </c>
    </row>
    <row r="156" spans="1:9">
      <c r="A156" s="20" t="s">
        <v>566</v>
      </c>
      <c r="B156" s="20" t="s">
        <v>277</v>
      </c>
      <c r="C156" s="20" t="s">
        <v>412</v>
      </c>
      <c r="D156" s="20">
        <v>422</v>
      </c>
      <c r="E156" s="20">
        <v>8.1989508451525195E-2</v>
      </c>
      <c r="F156" s="20">
        <v>414</v>
      </c>
      <c r="G156" s="20">
        <v>8.0154888673765703E-2</v>
      </c>
      <c r="H156" s="20">
        <v>8</v>
      </c>
      <c r="I156" s="20">
        <v>1.93236714975846</v>
      </c>
    </row>
    <row r="157" spans="1:9">
      <c r="A157" s="20" t="s">
        <v>599</v>
      </c>
      <c r="B157" s="20" t="s">
        <v>178</v>
      </c>
      <c r="C157" s="20" t="s">
        <v>408</v>
      </c>
      <c r="D157" s="20">
        <v>802</v>
      </c>
      <c r="E157" s="20">
        <v>0.59717051377512997</v>
      </c>
      <c r="F157" s="20">
        <v>794</v>
      </c>
      <c r="G157" s="20">
        <v>0.59475655430711605</v>
      </c>
      <c r="H157" s="20">
        <v>8</v>
      </c>
      <c r="I157" s="20">
        <v>1.0075566750629801</v>
      </c>
    </row>
    <row r="158" spans="1:9">
      <c r="A158" s="20" t="s">
        <v>603</v>
      </c>
      <c r="B158" s="20" t="s">
        <v>256</v>
      </c>
      <c r="C158" s="20" t="s">
        <v>409</v>
      </c>
      <c r="D158" s="20">
        <v>23</v>
      </c>
      <c r="E158" s="20">
        <v>2.0372010628875101E-2</v>
      </c>
      <c r="F158" s="20">
        <v>15</v>
      </c>
      <c r="G158" s="20">
        <v>1.36736554238833E-2</v>
      </c>
      <c r="H158" s="20">
        <v>8</v>
      </c>
      <c r="I158" s="20">
        <v>53.3333333333333</v>
      </c>
    </row>
    <row r="159" spans="1:9">
      <c r="A159" s="20" t="s">
        <v>615</v>
      </c>
      <c r="B159" s="20" t="s">
        <v>156</v>
      </c>
      <c r="C159" s="20" t="s">
        <v>410</v>
      </c>
      <c r="D159" s="20">
        <v>14624</v>
      </c>
      <c r="E159" s="20">
        <v>0.20657993247729201</v>
      </c>
      <c r="F159" s="20">
        <v>14616</v>
      </c>
      <c r="G159" s="20">
        <v>0.20621640306446401</v>
      </c>
      <c r="H159" s="20">
        <v>8</v>
      </c>
      <c r="I159" s="20">
        <v>5.4734537493161803E-2</v>
      </c>
    </row>
    <row r="160" spans="1:9">
      <c r="A160" s="20" t="s">
        <v>638</v>
      </c>
      <c r="B160" s="20" t="s">
        <v>220</v>
      </c>
      <c r="C160" s="20" t="s">
        <v>407</v>
      </c>
      <c r="D160" s="20">
        <v>24</v>
      </c>
      <c r="E160" s="20">
        <v>0.21052631578947401</v>
      </c>
      <c r="F160" s="20">
        <v>16</v>
      </c>
      <c r="G160" s="20">
        <v>0.144144144144144</v>
      </c>
      <c r="H160" s="20">
        <v>8</v>
      </c>
      <c r="I160" s="20">
        <v>50</v>
      </c>
    </row>
    <row r="161" spans="1:9">
      <c r="A161" s="20" t="s">
        <v>641</v>
      </c>
      <c r="B161" s="20" t="s">
        <v>271</v>
      </c>
      <c r="C161" s="20" t="s">
        <v>412</v>
      </c>
      <c r="D161" s="20">
        <v>2804</v>
      </c>
      <c r="E161" s="20">
        <v>7.4191670635550599E-2</v>
      </c>
      <c r="F161" s="20">
        <v>2796</v>
      </c>
      <c r="G161" s="20">
        <v>7.4512312120242993E-2</v>
      </c>
      <c r="H161" s="20">
        <v>8</v>
      </c>
      <c r="I161" s="20">
        <v>0.28612303290413998</v>
      </c>
    </row>
    <row r="162" spans="1:9">
      <c r="A162" s="20" t="s">
        <v>642</v>
      </c>
      <c r="B162" s="20" t="s">
        <v>263</v>
      </c>
      <c r="C162" s="20" t="s">
        <v>408</v>
      </c>
      <c r="D162" s="20">
        <v>2313</v>
      </c>
      <c r="E162" s="20">
        <v>0.29710982658959501</v>
      </c>
      <c r="F162" s="20">
        <v>2305</v>
      </c>
      <c r="G162" s="20">
        <v>0.29236428209031001</v>
      </c>
      <c r="H162" s="20">
        <v>8</v>
      </c>
      <c r="I162" s="20">
        <v>0.347071583514102</v>
      </c>
    </row>
    <row r="163" spans="1:9">
      <c r="A163" s="20" t="s">
        <v>744</v>
      </c>
      <c r="B163" s="20" t="s">
        <v>266</v>
      </c>
      <c r="C163" s="20" t="s">
        <v>406</v>
      </c>
      <c r="D163" s="20">
        <v>14</v>
      </c>
      <c r="E163" s="20">
        <v>3.6175710594315201E-2</v>
      </c>
      <c r="F163" s="20">
        <v>6</v>
      </c>
      <c r="G163" s="20">
        <v>1.5267175572519101E-2</v>
      </c>
      <c r="H163" s="20">
        <v>8</v>
      </c>
      <c r="I163" s="20">
        <v>133.333333333333</v>
      </c>
    </row>
    <row r="164" spans="1:9">
      <c r="A164" s="20" t="s">
        <v>745</v>
      </c>
      <c r="B164" s="20" t="s">
        <v>196</v>
      </c>
      <c r="C164" s="20" t="s">
        <v>407</v>
      </c>
      <c r="D164" s="20">
        <v>201</v>
      </c>
      <c r="E164" s="20">
        <v>0.13188976377952799</v>
      </c>
      <c r="F164" s="20">
        <v>193</v>
      </c>
      <c r="G164" s="20">
        <v>0.12798408488063701</v>
      </c>
      <c r="H164" s="20">
        <v>8</v>
      </c>
      <c r="I164" s="20">
        <v>4.14507772020725</v>
      </c>
    </row>
    <row r="165" spans="1:9">
      <c r="A165" s="20" t="s">
        <v>733</v>
      </c>
      <c r="B165" s="20" t="s">
        <v>261</v>
      </c>
      <c r="C165" s="20" t="s">
        <v>409</v>
      </c>
      <c r="D165" s="20">
        <v>137</v>
      </c>
      <c r="E165" s="20">
        <v>0.27290836653386502</v>
      </c>
      <c r="F165" s="20">
        <v>129</v>
      </c>
      <c r="G165" s="20">
        <v>0.27272727272727298</v>
      </c>
      <c r="H165" s="20">
        <v>8</v>
      </c>
      <c r="I165" s="20">
        <v>6.2015503875969102</v>
      </c>
    </row>
    <row r="166" spans="1:9">
      <c r="A166" s="20" t="s">
        <v>738</v>
      </c>
      <c r="B166" s="20" t="s">
        <v>161</v>
      </c>
      <c r="C166" s="20" t="s">
        <v>409</v>
      </c>
      <c r="D166" s="20">
        <v>510</v>
      </c>
      <c r="E166" s="20">
        <v>8.1927710843373497E-2</v>
      </c>
      <c r="F166" s="20">
        <v>502</v>
      </c>
      <c r="G166" s="20">
        <v>8.3610926049300496E-2</v>
      </c>
      <c r="H166" s="20">
        <v>8</v>
      </c>
      <c r="I166" s="20">
        <v>1.59362549800797</v>
      </c>
    </row>
    <row r="167" spans="1:9">
      <c r="A167" s="20" t="s">
        <v>570</v>
      </c>
      <c r="B167" s="20" t="s">
        <v>182</v>
      </c>
      <c r="C167" s="20" t="s">
        <v>412</v>
      </c>
      <c r="D167" s="20">
        <v>649</v>
      </c>
      <c r="E167" s="20">
        <v>0.27770646127513898</v>
      </c>
      <c r="F167" s="20">
        <v>642</v>
      </c>
      <c r="G167" s="20">
        <v>0.26952141057934498</v>
      </c>
      <c r="H167" s="20">
        <v>7</v>
      </c>
      <c r="I167" s="20">
        <v>1.09034267912773</v>
      </c>
    </row>
    <row r="168" spans="1:9">
      <c r="A168" s="20" t="s">
        <v>591</v>
      </c>
      <c r="B168" s="20" t="s">
        <v>171</v>
      </c>
      <c r="C168" s="20" t="s">
        <v>407</v>
      </c>
      <c r="D168" s="20">
        <v>136</v>
      </c>
      <c r="E168" s="20">
        <v>5.6105610561056098E-2</v>
      </c>
      <c r="F168" s="20">
        <v>129</v>
      </c>
      <c r="G168" s="20">
        <v>5.4110738255033597E-2</v>
      </c>
      <c r="H168" s="20">
        <v>7</v>
      </c>
      <c r="I168" s="20">
        <v>5.4263565891473</v>
      </c>
    </row>
    <row r="169" spans="1:9">
      <c r="A169" s="20" t="s">
        <v>595</v>
      </c>
      <c r="B169" s="20" t="s">
        <v>191</v>
      </c>
      <c r="C169" s="20" t="s">
        <v>412</v>
      </c>
      <c r="D169" s="20">
        <v>158</v>
      </c>
      <c r="E169" s="20">
        <v>0.113997113997114</v>
      </c>
      <c r="F169" s="20">
        <v>151</v>
      </c>
      <c r="G169" s="20">
        <v>0.110380116959064</v>
      </c>
      <c r="H169" s="20">
        <v>7</v>
      </c>
      <c r="I169" s="20">
        <v>4.6357615894039697</v>
      </c>
    </row>
    <row r="170" spans="1:9">
      <c r="A170" s="20" t="s">
        <v>607</v>
      </c>
      <c r="B170" s="20" t="s">
        <v>252</v>
      </c>
      <c r="C170" s="20" t="s">
        <v>410</v>
      </c>
      <c r="D170" s="20">
        <v>156</v>
      </c>
      <c r="E170" s="20">
        <v>0.14207650273224001</v>
      </c>
      <c r="F170" s="20">
        <v>149</v>
      </c>
      <c r="G170" s="20">
        <v>0.13720073664825</v>
      </c>
      <c r="H170" s="20">
        <v>7</v>
      </c>
      <c r="I170" s="20">
        <v>4.6979865771812097</v>
      </c>
    </row>
    <row r="171" spans="1:9">
      <c r="A171" s="20" t="s">
        <v>613</v>
      </c>
      <c r="B171" s="20" t="s">
        <v>209</v>
      </c>
      <c r="C171" s="20" t="s">
        <v>412</v>
      </c>
      <c r="D171" s="20">
        <v>263</v>
      </c>
      <c r="E171" s="20">
        <v>0.48256880733945001</v>
      </c>
      <c r="F171" s="20">
        <v>256</v>
      </c>
      <c r="G171" s="20">
        <v>0.45390070921985798</v>
      </c>
      <c r="H171" s="20">
        <v>7</v>
      </c>
      <c r="I171" s="20">
        <v>2.734375</v>
      </c>
    </row>
    <row r="172" spans="1:9">
      <c r="A172" s="20" t="s">
        <v>626</v>
      </c>
      <c r="B172" s="20" t="s">
        <v>193</v>
      </c>
      <c r="C172" s="20" t="s">
        <v>405</v>
      </c>
      <c r="D172" s="20">
        <v>521</v>
      </c>
      <c r="E172" s="20">
        <v>0.12934458788480599</v>
      </c>
      <c r="F172" s="20">
        <v>514</v>
      </c>
      <c r="G172" s="20">
        <v>0.127543424317618</v>
      </c>
      <c r="H172" s="20">
        <v>7</v>
      </c>
      <c r="I172" s="20">
        <v>1.3618677042801499</v>
      </c>
    </row>
    <row r="173" spans="1:9">
      <c r="A173" s="20" t="s">
        <v>630</v>
      </c>
      <c r="B173" s="20" t="s">
        <v>176</v>
      </c>
      <c r="C173" s="20" t="s">
        <v>412</v>
      </c>
      <c r="D173" s="20">
        <v>258</v>
      </c>
      <c r="E173" s="20">
        <v>4.8651706581180502E-2</v>
      </c>
      <c r="F173" s="20">
        <v>251</v>
      </c>
      <c r="G173" s="20">
        <v>4.9762093576526598E-2</v>
      </c>
      <c r="H173" s="20">
        <v>7</v>
      </c>
      <c r="I173" s="20">
        <v>2.78884462151394</v>
      </c>
    </row>
    <row r="174" spans="1:9">
      <c r="A174" s="20" t="s">
        <v>731</v>
      </c>
      <c r="B174" s="20" t="s">
        <v>248</v>
      </c>
      <c r="C174" s="20" t="s">
        <v>408</v>
      </c>
      <c r="D174" s="20">
        <v>351</v>
      </c>
      <c r="E174" s="20">
        <v>0.37741935483870998</v>
      </c>
      <c r="F174" s="20">
        <v>344</v>
      </c>
      <c r="G174" s="20">
        <v>0.37149028077753798</v>
      </c>
      <c r="H174" s="20">
        <v>7</v>
      </c>
      <c r="I174" s="20">
        <v>2.0348837209302402</v>
      </c>
    </row>
    <row r="175" spans="1:9">
      <c r="A175" s="20" t="s">
        <v>742</v>
      </c>
      <c r="B175" s="20" t="s">
        <v>201</v>
      </c>
      <c r="C175" s="20" t="s">
        <v>408</v>
      </c>
      <c r="D175" s="20">
        <v>52</v>
      </c>
      <c r="E175" s="20">
        <v>0.13032581453634101</v>
      </c>
      <c r="F175" s="20">
        <v>45</v>
      </c>
      <c r="G175" s="20">
        <v>0.116580310880829</v>
      </c>
      <c r="H175" s="20">
        <v>7</v>
      </c>
      <c r="I175" s="20">
        <v>15.5555555555555</v>
      </c>
    </row>
    <row r="176" spans="1:9">
      <c r="A176" s="20" t="s">
        <v>734</v>
      </c>
      <c r="B176" s="20" t="s">
        <v>262</v>
      </c>
      <c r="C176" s="20" t="s">
        <v>407</v>
      </c>
      <c r="D176" s="20">
        <v>142</v>
      </c>
      <c r="E176" s="20">
        <v>0.13601532567049801</v>
      </c>
      <c r="F176" s="20">
        <v>135</v>
      </c>
      <c r="G176" s="20">
        <v>0.13094083414161001</v>
      </c>
      <c r="H176" s="20">
        <v>7</v>
      </c>
      <c r="I176" s="20">
        <v>5.1851851851851798</v>
      </c>
    </row>
    <row r="177" spans="1:9">
      <c r="A177" s="20" t="s">
        <v>747</v>
      </c>
      <c r="B177" s="20" t="s">
        <v>162</v>
      </c>
      <c r="C177" s="20" t="s">
        <v>412</v>
      </c>
      <c r="D177" s="20">
        <v>10</v>
      </c>
      <c r="E177" s="20">
        <v>4.2319085907744402E-3</v>
      </c>
      <c r="F177" s="20">
        <v>3</v>
      </c>
      <c r="G177" s="20">
        <v>1.25470514429109E-3</v>
      </c>
      <c r="H177" s="20">
        <v>7</v>
      </c>
      <c r="I177" s="20">
        <v>233.333333333333</v>
      </c>
    </row>
    <row r="178" spans="1:9">
      <c r="A178" s="20" t="s">
        <v>739</v>
      </c>
      <c r="B178" s="20" t="s">
        <v>205</v>
      </c>
      <c r="C178" s="20" t="s">
        <v>405</v>
      </c>
      <c r="D178" s="20">
        <v>208</v>
      </c>
      <c r="E178" s="20">
        <v>0.22559652928416499</v>
      </c>
      <c r="F178" s="20">
        <v>201</v>
      </c>
      <c r="G178" s="20">
        <v>0.21919302071973801</v>
      </c>
      <c r="H178" s="20">
        <v>7</v>
      </c>
      <c r="I178" s="20">
        <v>3.4825870646766099</v>
      </c>
    </row>
    <row r="179" spans="1:9">
      <c r="A179" s="20" t="s">
        <v>656</v>
      </c>
      <c r="B179" s="20" t="s">
        <v>188</v>
      </c>
      <c r="C179" s="20" t="s">
        <v>406</v>
      </c>
      <c r="D179" s="20">
        <v>154</v>
      </c>
      <c r="E179" s="20">
        <v>5.5435565154787599E-2</v>
      </c>
      <c r="F179" s="20">
        <v>148</v>
      </c>
      <c r="G179" s="20">
        <v>5.2687789248843001E-2</v>
      </c>
      <c r="H179" s="20">
        <v>6</v>
      </c>
      <c r="I179" s="20">
        <v>4.0540540540540597</v>
      </c>
    </row>
    <row r="180" spans="1:9">
      <c r="A180" s="20" t="s">
        <v>566</v>
      </c>
      <c r="B180" s="20" t="s">
        <v>277</v>
      </c>
      <c r="C180" s="20" t="s">
        <v>405</v>
      </c>
      <c r="D180" s="20">
        <v>255</v>
      </c>
      <c r="E180" s="20">
        <v>4.9543423353409798E-2</v>
      </c>
      <c r="F180" s="20">
        <v>249</v>
      </c>
      <c r="G180" s="20">
        <v>4.8209099709583703E-2</v>
      </c>
      <c r="H180" s="20">
        <v>6</v>
      </c>
      <c r="I180" s="20">
        <v>2.4096385542168801</v>
      </c>
    </row>
    <row r="181" spans="1:9">
      <c r="A181" s="20" t="s">
        <v>583</v>
      </c>
      <c r="B181" s="20" t="s">
        <v>181</v>
      </c>
      <c r="C181" s="20" t="s">
        <v>412</v>
      </c>
      <c r="D181" s="20">
        <v>515</v>
      </c>
      <c r="E181" s="20">
        <v>0.149275362318841</v>
      </c>
      <c r="F181" s="20">
        <v>509</v>
      </c>
      <c r="G181" s="20">
        <v>0.14813736903376001</v>
      </c>
      <c r="H181" s="20">
        <v>6</v>
      </c>
      <c r="I181" s="20">
        <v>1.1787819253438201</v>
      </c>
    </row>
    <row r="182" spans="1:9">
      <c r="A182" s="20" t="s">
        <v>591</v>
      </c>
      <c r="B182" s="20" t="s">
        <v>171</v>
      </c>
      <c r="C182" s="20" t="s">
        <v>409</v>
      </c>
      <c r="D182" s="20">
        <v>28</v>
      </c>
      <c r="E182" s="20">
        <v>1.1551155115511601E-2</v>
      </c>
      <c r="F182" s="20">
        <v>22</v>
      </c>
      <c r="G182" s="20">
        <v>9.2281879194630895E-3</v>
      </c>
      <c r="H182" s="20">
        <v>6</v>
      </c>
      <c r="I182" s="20">
        <v>27.272727272727298</v>
      </c>
    </row>
    <row r="183" spans="1:9">
      <c r="A183" s="20" t="s">
        <v>596</v>
      </c>
      <c r="B183" s="20" t="s">
        <v>264</v>
      </c>
      <c r="C183" s="20" t="s">
        <v>411</v>
      </c>
      <c r="D183" s="20">
        <v>15</v>
      </c>
      <c r="E183" s="20">
        <v>7.6103500761035003E-3</v>
      </c>
      <c r="F183" s="20">
        <v>9</v>
      </c>
      <c r="G183" s="20">
        <v>4.6130189646335197E-3</v>
      </c>
      <c r="H183" s="20">
        <v>6</v>
      </c>
      <c r="I183" s="20">
        <v>66.6666666666667</v>
      </c>
    </row>
    <row r="184" spans="1:9">
      <c r="A184" s="20" t="s">
        <v>612</v>
      </c>
      <c r="B184" s="20" t="s">
        <v>257</v>
      </c>
      <c r="C184" s="20" t="s">
        <v>410</v>
      </c>
      <c r="D184" s="20">
        <v>369</v>
      </c>
      <c r="E184" s="20">
        <v>0.67090909090909101</v>
      </c>
      <c r="F184" s="20">
        <v>363</v>
      </c>
      <c r="G184" s="20">
        <v>0.67472118959107796</v>
      </c>
      <c r="H184" s="20">
        <v>6</v>
      </c>
      <c r="I184" s="20">
        <v>1.65289256198347</v>
      </c>
    </row>
    <row r="185" spans="1:9">
      <c r="A185" s="20" t="s">
        <v>614</v>
      </c>
      <c r="B185" s="20" t="s">
        <v>174</v>
      </c>
      <c r="C185" s="20" t="s">
        <v>410</v>
      </c>
      <c r="D185" s="20">
        <v>634</v>
      </c>
      <c r="E185" s="20">
        <v>0.13437897414158501</v>
      </c>
      <c r="F185" s="20">
        <v>628</v>
      </c>
      <c r="G185" s="20">
        <v>0.13176668065463701</v>
      </c>
      <c r="H185" s="20">
        <v>6</v>
      </c>
      <c r="I185" s="20">
        <v>0.95541401273886395</v>
      </c>
    </row>
    <row r="186" spans="1:9">
      <c r="A186" s="20" t="s">
        <v>614</v>
      </c>
      <c r="B186" s="20" t="s">
        <v>174</v>
      </c>
      <c r="C186" s="20" t="s">
        <v>406</v>
      </c>
      <c r="D186" s="20">
        <v>178</v>
      </c>
      <c r="E186" s="20">
        <v>3.7727850784230597E-2</v>
      </c>
      <c r="F186" s="20">
        <v>172</v>
      </c>
      <c r="G186" s="20">
        <v>3.6088963491397397E-2</v>
      </c>
      <c r="H186" s="20">
        <v>6</v>
      </c>
      <c r="I186" s="20">
        <v>3.4883720930232598</v>
      </c>
    </row>
    <row r="187" spans="1:9">
      <c r="A187" s="20" t="s">
        <v>618</v>
      </c>
      <c r="B187" s="20" t="s">
        <v>168</v>
      </c>
      <c r="C187" s="20" t="s">
        <v>407</v>
      </c>
      <c r="D187" s="20">
        <v>165</v>
      </c>
      <c r="E187" s="20">
        <v>2.6825342632785399E-3</v>
      </c>
      <c r="F187" s="20">
        <v>159</v>
      </c>
      <c r="G187" s="20">
        <v>2.60531878287372E-3</v>
      </c>
      <c r="H187" s="20">
        <v>6</v>
      </c>
      <c r="I187" s="20">
        <v>3.7735849056603801</v>
      </c>
    </row>
    <row r="188" spans="1:9">
      <c r="A188" s="20" t="s">
        <v>634</v>
      </c>
      <c r="B188" s="20" t="s">
        <v>167</v>
      </c>
      <c r="C188" s="20" t="s">
        <v>406</v>
      </c>
      <c r="D188" s="20">
        <v>511</v>
      </c>
      <c r="E188" s="20">
        <v>0.18581818181818199</v>
      </c>
      <c r="F188" s="20">
        <v>505</v>
      </c>
      <c r="G188" s="20">
        <v>0.19688109161793399</v>
      </c>
      <c r="H188" s="20">
        <v>6</v>
      </c>
      <c r="I188" s="20">
        <v>1.1881188118811901</v>
      </c>
    </row>
    <row r="189" spans="1:9">
      <c r="A189" s="20" t="s">
        <v>639</v>
      </c>
      <c r="B189" s="20" t="s">
        <v>190</v>
      </c>
      <c r="C189" s="20" t="s">
        <v>408</v>
      </c>
      <c r="D189" s="20">
        <v>555</v>
      </c>
      <c r="E189" s="20">
        <v>0.38275862068965499</v>
      </c>
      <c r="F189" s="20">
        <v>549</v>
      </c>
      <c r="G189" s="20">
        <v>0.38019390581717399</v>
      </c>
      <c r="H189" s="20">
        <v>6</v>
      </c>
      <c r="I189" s="20">
        <v>1.0928961748633901</v>
      </c>
    </row>
    <row r="190" spans="1:9">
      <c r="A190" s="20" t="s">
        <v>743</v>
      </c>
      <c r="B190" s="20" t="s">
        <v>170</v>
      </c>
      <c r="C190" s="20" t="s">
        <v>412</v>
      </c>
      <c r="D190" s="20">
        <v>280</v>
      </c>
      <c r="E190" s="20">
        <v>9.7629009762900995E-2</v>
      </c>
      <c r="F190" s="20">
        <v>274</v>
      </c>
      <c r="G190" s="20">
        <v>9.5039889004509201E-2</v>
      </c>
      <c r="H190" s="20">
        <v>6</v>
      </c>
      <c r="I190" s="20">
        <v>2.18978102189782</v>
      </c>
    </row>
    <row r="191" spans="1:9">
      <c r="A191" s="20" t="s">
        <v>734</v>
      </c>
      <c r="B191" s="20" t="s">
        <v>262</v>
      </c>
      <c r="C191" s="20" t="s">
        <v>412</v>
      </c>
      <c r="D191" s="20">
        <v>256</v>
      </c>
      <c r="E191" s="20">
        <v>0.24521072796934901</v>
      </c>
      <c r="F191" s="20">
        <v>250</v>
      </c>
      <c r="G191" s="20">
        <v>0.242483026188167</v>
      </c>
      <c r="H191" s="20">
        <v>6</v>
      </c>
      <c r="I191" s="20">
        <v>2.4</v>
      </c>
    </row>
    <row r="192" spans="1:9">
      <c r="A192" s="20" t="s">
        <v>741</v>
      </c>
      <c r="B192" s="20" t="s">
        <v>189</v>
      </c>
      <c r="C192" s="20" t="s">
        <v>410</v>
      </c>
      <c r="D192" s="20">
        <v>357</v>
      </c>
      <c r="E192" s="20">
        <v>0.53846153846153799</v>
      </c>
      <c r="F192" s="20">
        <v>351</v>
      </c>
      <c r="G192" s="20">
        <v>0.54334365325077405</v>
      </c>
      <c r="H192" s="20">
        <v>6</v>
      </c>
      <c r="I192" s="20">
        <v>1.7094017094017</v>
      </c>
    </row>
    <row r="193" spans="1:9">
      <c r="A193" s="20" t="s">
        <v>653</v>
      </c>
      <c r="B193" s="20" t="s">
        <v>169</v>
      </c>
      <c r="C193" s="20" t="s">
        <v>412</v>
      </c>
      <c r="D193" s="20">
        <v>232</v>
      </c>
      <c r="E193" s="20">
        <v>0.15343915343915299</v>
      </c>
      <c r="F193" s="20">
        <v>227</v>
      </c>
      <c r="G193" s="20">
        <v>0.14963744232036899</v>
      </c>
      <c r="H193" s="20">
        <v>5</v>
      </c>
      <c r="I193" s="20">
        <v>2.2026431718061601</v>
      </c>
    </row>
    <row r="194" spans="1:9">
      <c r="A194" s="20" t="s">
        <v>661</v>
      </c>
      <c r="B194" s="20" t="s">
        <v>253</v>
      </c>
      <c r="C194" s="20" t="s">
        <v>408</v>
      </c>
      <c r="D194" s="20">
        <v>97</v>
      </c>
      <c r="E194" s="20">
        <v>0.48019801980198001</v>
      </c>
      <c r="F194" s="20">
        <v>92</v>
      </c>
      <c r="G194" s="20">
        <v>0.47179487179487201</v>
      </c>
      <c r="H194" s="20">
        <v>5</v>
      </c>
      <c r="I194" s="20">
        <v>5.4347826086956497</v>
      </c>
    </row>
    <row r="195" spans="1:9">
      <c r="A195" s="20" t="s">
        <v>659</v>
      </c>
      <c r="B195" s="20" t="s">
        <v>160</v>
      </c>
      <c r="C195" s="20" t="s">
        <v>409</v>
      </c>
      <c r="D195" s="20">
        <v>213</v>
      </c>
      <c r="E195" s="20">
        <v>1.6782225023636899E-2</v>
      </c>
      <c r="F195" s="20">
        <v>208</v>
      </c>
      <c r="G195" s="20">
        <v>1.62920028197697E-2</v>
      </c>
      <c r="H195" s="20">
        <v>5</v>
      </c>
      <c r="I195" s="20">
        <v>2.4038461538461502</v>
      </c>
    </row>
    <row r="196" spans="1:9">
      <c r="A196" s="20" t="s">
        <v>649</v>
      </c>
      <c r="B196" s="20" t="s">
        <v>270</v>
      </c>
      <c r="C196" s="20" t="s">
        <v>406</v>
      </c>
      <c r="D196" s="20">
        <v>170</v>
      </c>
      <c r="E196" s="20">
        <v>5.0147492625368703E-2</v>
      </c>
      <c r="F196" s="20">
        <v>165</v>
      </c>
      <c r="G196" s="20">
        <v>4.9924357034795801E-2</v>
      </c>
      <c r="H196" s="20">
        <v>5</v>
      </c>
      <c r="I196" s="20">
        <v>3.0303030303030298</v>
      </c>
    </row>
    <row r="197" spans="1:9">
      <c r="A197" s="20" t="s">
        <v>658</v>
      </c>
      <c r="B197" s="20" t="s">
        <v>223</v>
      </c>
      <c r="C197" s="20" t="s">
        <v>406</v>
      </c>
      <c r="D197" s="20">
        <v>18</v>
      </c>
      <c r="E197" s="20">
        <v>0.18</v>
      </c>
      <c r="F197" s="20">
        <v>13</v>
      </c>
      <c r="G197" s="20">
        <v>0.13265306122449</v>
      </c>
      <c r="H197" s="20">
        <v>5</v>
      </c>
      <c r="I197" s="20">
        <v>38.461538461538503</v>
      </c>
    </row>
    <row r="198" spans="1:9">
      <c r="A198" s="20" t="s">
        <v>570</v>
      </c>
      <c r="B198" s="20" t="s">
        <v>182</v>
      </c>
      <c r="C198" s="20" t="s">
        <v>410</v>
      </c>
      <c r="D198" s="20">
        <v>730</v>
      </c>
      <c r="E198" s="20">
        <v>0.31236628155755197</v>
      </c>
      <c r="F198" s="20">
        <v>725</v>
      </c>
      <c r="G198" s="20">
        <v>0.30436607892527301</v>
      </c>
      <c r="H198" s="20">
        <v>5</v>
      </c>
      <c r="I198" s="20">
        <v>0.68965517241379404</v>
      </c>
    </row>
    <row r="199" spans="1:9">
      <c r="A199" s="20" t="s">
        <v>585</v>
      </c>
      <c r="B199" s="20" t="s">
        <v>210</v>
      </c>
      <c r="C199" s="20" t="s">
        <v>407</v>
      </c>
      <c r="D199" s="20">
        <v>117</v>
      </c>
      <c r="E199" s="20">
        <v>4.6099290780141799E-2</v>
      </c>
      <c r="F199" s="20">
        <v>112</v>
      </c>
      <c r="G199" s="20">
        <v>4.4585987261146501E-2</v>
      </c>
      <c r="H199" s="20">
        <v>5</v>
      </c>
      <c r="I199" s="20">
        <v>4.4642857142857197</v>
      </c>
    </row>
    <row r="200" spans="1:9">
      <c r="A200" s="20" t="s">
        <v>630</v>
      </c>
      <c r="B200" s="20" t="s">
        <v>176</v>
      </c>
      <c r="C200" s="20" t="s">
        <v>405</v>
      </c>
      <c r="D200" s="20">
        <v>146</v>
      </c>
      <c r="E200" s="20">
        <v>2.75315858947765E-2</v>
      </c>
      <c r="F200" s="20">
        <v>141</v>
      </c>
      <c r="G200" s="20">
        <v>2.7954004758128499E-2</v>
      </c>
      <c r="H200" s="20">
        <v>5</v>
      </c>
      <c r="I200" s="20">
        <v>3.5460992907801399</v>
      </c>
    </row>
    <row r="201" spans="1:9">
      <c r="A201" s="20" t="s">
        <v>633</v>
      </c>
      <c r="B201" s="20" t="s">
        <v>165</v>
      </c>
      <c r="C201" s="20" t="s">
        <v>408</v>
      </c>
      <c r="D201" s="20">
        <v>913</v>
      </c>
      <c r="E201" s="20">
        <v>0.12744276940256799</v>
      </c>
      <c r="F201" s="20">
        <v>908</v>
      </c>
      <c r="G201" s="20">
        <v>0.126427179058758</v>
      </c>
      <c r="H201" s="20">
        <v>5</v>
      </c>
      <c r="I201" s="20">
        <v>0.55066079295154102</v>
      </c>
    </row>
    <row r="202" spans="1:9">
      <c r="A202" s="20" t="s">
        <v>634</v>
      </c>
      <c r="B202" s="20" t="s">
        <v>167</v>
      </c>
      <c r="C202" s="20" t="s">
        <v>412</v>
      </c>
      <c r="D202" s="20">
        <v>242</v>
      </c>
      <c r="E202" s="20">
        <v>8.7999999999999995E-2</v>
      </c>
      <c r="F202" s="20">
        <v>237</v>
      </c>
      <c r="G202" s="20">
        <v>9.2397660818713506E-2</v>
      </c>
      <c r="H202" s="20">
        <v>5</v>
      </c>
      <c r="I202" s="20">
        <v>2.1097046413502101</v>
      </c>
    </row>
    <row r="203" spans="1:9">
      <c r="A203" s="20" t="s">
        <v>640</v>
      </c>
      <c r="B203" s="20" t="s">
        <v>175</v>
      </c>
      <c r="C203" s="20" t="s">
        <v>406</v>
      </c>
      <c r="D203" s="20">
        <v>30</v>
      </c>
      <c r="E203" s="20">
        <v>5.0847457627118599E-2</v>
      </c>
      <c r="F203" s="20">
        <v>25</v>
      </c>
      <c r="G203" s="20">
        <v>4.23011844331641E-2</v>
      </c>
      <c r="H203" s="20">
        <v>5</v>
      </c>
      <c r="I203" s="20">
        <v>20</v>
      </c>
    </row>
    <row r="204" spans="1:9">
      <c r="A204" s="20" t="s">
        <v>643</v>
      </c>
      <c r="B204" s="20" t="s">
        <v>173</v>
      </c>
      <c r="C204" s="20" t="s">
        <v>412</v>
      </c>
      <c r="D204" s="20">
        <v>75</v>
      </c>
      <c r="E204" s="20">
        <v>0.12798634812286699</v>
      </c>
      <c r="F204" s="20">
        <v>70</v>
      </c>
      <c r="G204" s="20">
        <v>0.12089810017271201</v>
      </c>
      <c r="H204" s="20">
        <v>5</v>
      </c>
      <c r="I204" s="20">
        <v>7.1428571428571397</v>
      </c>
    </row>
    <row r="205" spans="1:9">
      <c r="A205" s="20" t="s">
        <v>742</v>
      </c>
      <c r="B205" s="20" t="s">
        <v>201</v>
      </c>
      <c r="C205" s="20" t="s">
        <v>407</v>
      </c>
      <c r="D205" s="20">
        <v>129</v>
      </c>
      <c r="E205" s="20">
        <v>0.32330827067669199</v>
      </c>
      <c r="F205" s="20">
        <v>124</v>
      </c>
      <c r="G205" s="20">
        <v>0.32124352331606199</v>
      </c>
      <c r="H205" s="20">
        <v>5</v>
      </c>
      <c r="I205" s="20">
        <v>4.0322580645161299</v>
      </c>
    </row>
    <row r="206" spans="1:9">
      <c r="A206" s="20" t="s">
        <v>743</v>
      </c>
      <c r="B206" s="20" t="s">
        <v>170</v>
      </c>
      <c r="C206" s="20" t="s">
        <v>405</v>
      </c>
      <c r="D206" s="20">
        <v>45</v>
      </c>
      <c r="E206" s="20">
        <v>1.5690376569037701E-2</v>
      </c>
      <c r="F206" s="20">
        <v>40</v>
      </c>
      <c r="G206" s="20">
        <v>1.38744363510232E-2</v>
      </c>
      <c r="H206" s="20">
        <v>5</v>
      </c>
      <c r="I206" s="20">
        <v>12.5</v>
      </c>
    </row>
    <row r="207" spans="1:9">
      <c r="A207" s="20" t="s">
        <v>651</v>
      </c>
      <c r="B207" s="20" t="s">
        <v>186</v>
      </c>
      <c r="C207" s="20" t="s">
        <v>410</v>
      </c>
      <c r="D207" s="20">
        <v>182</v>
      </c>
      <c r="E207" s="20">
        <v>3.6597627186808798E-2</v>
      </c>
      <c r="F207" s="20">
        <v>178</v>
      </c>
      <c r="G207" s="20">
        <v>3.5793283732153597E-2</v>
      </c>
      <c r="H207" s="20">
        <v>4</v>
      </c>
      <c r="I207" s="20">
        <v>2.2471910112359601</v>
      </c>
    </row>
    <row r="208" spans="1:9">
      <c r="A208" s="20" t="s">
        <v>563</v>
      </c>
      <c r="B208" s="20" t="s">
        <v>267</v>
      </c>
      <c r="C208" s="20" t="s">
        <v>412</v>
      </c>
      <c r="D208" s="20">
        <v>1193</v>
      </c>
      <c r="E208" s="20">
        <v>0.10179180887372</v>
      </c>
      <c r="F208" s="20">
        <v>1189</v>
      </c>
      <c r="G208" s="20">
        <v>0.104243380676837</v>
      </c>
      <c r="H208" s="20">
        <v>4</v>
      </c>
      <c r="I208" s="20">
        <v>0.33641715727501498</v>
      </c>
    </row>
    <row r="209" spans="1:9">
      <c r="A209" s="20" t="s">
        <v>567</v>
      </c>
      <c r="B209" s="20" t="s">
        <v>272</v>
      </c>
      <c r="C209" s="20" t="s">
        <v>411</v>
      </c>
      <c r="D209" s="20">
        <v>673</v>
      </c>
      <c r="E209" s="20">
        <v>0.97536231884058</v>
      </c>
      <c r="F209" s="20">
        <v>669</v>
      </c>
      <c r="G209" s="20">
        <v>0.97950219619326495</v>
      </c>
      <c r="H209" s="20">
        <v>4</v>
      </c>
      <c r="I209" s="20">
        <v>0.59790732436473304</v>
      </c>
    </row>
    <row r="210" spans="1:9">
      <c r="A210" s="20" t="s">
        <v>584</v>
      </c>
      <c r="B210" s="20" t="s">
        <v>207</v>
      </c>
      <c r="C210" s="20" t="s">
        <v>410</v>
      </c>
      <c r="D210" s="20">
        <v>280</v>
      </c>
      <c r="E210" s="20">
        <v>0.39106145251396601</v>
      </c>
      <c r="F210" s="20">
        <v>276</v>
      </c>
      <c r="G210" s="20">
        <v>0.38818565400843902</v>
      </c>
      <c r="H210" s="20">
        <v>4</v>
      </c>
      <c r="I210" s="20">
        <v>1.4492753623188499</v>
      </c>
    </row>
    <row r="211" spans="1:9">
      <c r="A211" s="20" t="s">
        <v>594</v>
      </c>
      <c r="B211" s="20" t="s">
        <v>179</v>
      </c>
      <c r="C211" s="20" t="s">
        <v>409</v>
      </c>
      <c r="D211" s="20">
        <v>90</v>
      </c>
      <c r="E211" s="20">
        <v>3.2620514679231598E-2</v>
      </c>
      <c r="F211" s="20">
        <v>86</v>
      </c>
      <c r="G211" s="20">
        <v>3.1746031746031703E-2</v>
      </c>
      <c r="H211" s="20">
        <v>4</v>
      </c>
      <c r="I211" s="20">
        <v>4.65116279069768</v>
      </c>
    </row>
    <row r="212" spans="1:9">
      <c r="A212" s="20" t="s">
        <v>599</v>
      </c>
      <c r="B212" s="20" t="s">
        <v>178</v>
      </c>
      <c r="C212" s="20" t="s">
        <v>406</v>
      </c>
      <c r="D212" s="20">
        <v>32</v>
      </c>
      <c r="E212" s="20">
        <v>2.38272524199553E-2</v>
      </c>
      <c r="F212" s="20">
        <v>28</v>
      </c>
      <c r="G212" s="20">
        <v>2.0973782771535599E-2</v>
      </c>
      <c r="H212" s="20">
        <v>4</v>
      </c>
      <c r="I212" s="20">
        <v>14.285714285714301</v>
      </c>
    </row>
    <row r="213" spans="1:9">
      <c r="A213" s="20" t="s">
        <v>611</v>
      </c>
      <c r="B213" s="20" t="s">
        <v>159</v>
      </c>
      <c r="C213" s="20" t="s">
        <v>410</v>
      </c>
      <c r="D213" s="20">
        <v>3975</v>
      </c>
      <c r="E213" s="20">
        <v>0.184626103111937</v>
      </c>
      <c r="F213" s="20">
        <v>3971</v>
      </c>
      <c r="G213" s="20">
        <v>0.184904078971876</v>
      </c>
      <c r="H213" s="20">
        <v>4</v>
      </c>
      <c r="I213" s="20">
        <v>0.100730294636109</v>
      </c>
    </row>
    <row r="214" spans="1:9">
      <c r="A214" s="20" t="s">
        <v>618</v>
      </c>
      <c r="B214" s="20" t="s">
        <v>168</v>
      </c>
      <c r="C214" s="20" t="s">
        <v>405</v>
      </c>
      <c r="D214" s="20">
        <v>272</v>
      </c>
      <c r="E214" s="20">
        <v>4.42211708855615E-3</v>
      </c>
      <c r="F214" s="20">
        <v>268</v>
      </c>
      <c r="G214" s="20">
        <v>4.3913549296236204E-3</v>
      </c>
      <c r="H214" s="20">
        <v>4</v>
      </c>
      <c r="I214" s="20">
        <v>1.4925373134328399</v>
      </c>
    </row>
    <row r="215" spans="1:9">
      <c r="A215" s="20" t="s">
        <v>621</v>
      </c>
      <c r="B215" s="20" t="s">
        <v>194</v>
      </c>
      <c r="C215" s="20" t="s">
        <v>405</v>
      </c>
      <c r="D215" s="20">
        <v>598</v>
      </c>
      <c r="E215" s="20">
        <v>3.7816986024157298E-2</v>
      </c>
      <c r="F215" s="20">
        <v>594</v>
      </c>
      <c r="G215" s="20">
        <v>3.83968972204266E-2</v>
      </c>
      <c r="H215" s="20">
        <v>4</v>
      </c>
      <c r="I215" s="20">
        <v>0.67340067340067</v>
      </c>
    </row>
    <row r="216" spans="1:9">
      <c r="A216" s="20" t="s">
        <v>622</v>
      </c>
      <c r="B216" s="20" t="s">
        <v>233</v>
      </c>
      <c r="C216" s="20" t="s">
        <v>408</v>
      </c>
      <c r="D216" s="20">
        <v>381</v>
      </c>
      <c r="E216" s="20">
        <v>0.39979013641133299</v>
      </c>
      <c r="F216" s="20">
        <v>377</v>
      </c>
      <c r="G216" s="20">
        <v>0.400637619553666</v>
      </c>
      <c r="H216" s="20">
        <v>4</v>
      </c>
      <c r="I216" s="20">
        <v>1.06100795755968</v>
      </c>
    </row>
    <row r="217" spans="1:9">
      <c r="A217" s="20" t="s">
        <v>630</v>
      </c>
      <c r="B217" s="20" t="s">
        <v>176</v>
      </c>
      <c r="C217" s="20" t="s">
        <v>406</v>
      </c>
      <c r="D217" s="20">
        <v>140</v>
      </c>
      <c r="E217" s="20">
        <v>2.64001508580049E-2</v>
      </c>
      <c r="F217" s="20">
        <v>136</v>
      </c>
      <c r="G217" s="20">
        <v>2.6962727993655799E-2</v>
      </c>
      <c r="H217" s="20">
        <v>4</v>
      </c>
      <c r="I217" s="20">
        <v>2.94117647058822</v>
      </c>
    </row>
    <row r="218" spans="1:9">
      <c r="A218" s="20" t="s">
        <v>740</v>
      </c>
      <c r="B218" s="20" t="s">
        <v>275</v>
      </c>
      <c r="C218" s="20" t="s">
        <v>410</v>
      </c>
      <c r="D218" s="20">
        <v>183</v>
      </c>
      <c r="E218" s="20">
        <v>3.90608324439701E-2</v>
      </c>
      <c r="F218" s="20">
        <v>179</v>
      </c>
      <c r="G218" s="20">
        <v>4.11021814006889E-2</v>
      </c>
      <c r="H218" s="20">
        <v>4</v>
      </c>
      <c r="I218" s="20">
        <v>2.2346368715083802</v>
      </c>
    </row>
    <row r="219" spans="1:9">
      <c r="A219" s="20" t="s">
        <v>734</v>
      </c>
      <c r="B219" s="20" t="s">
        <v>262</v>
      </c>
      <c r="C219" s="20" t="s">
        <v>408</v>
      </c>
      <c r="D219" s="20">
        <v>167</v>
      </c>
      <c r="E219" s="20">
        <v>0.159961685823755</v>
      </c>
      <c r="F219" s="20">
        <v>163</v>
      </c>
      <c r="G219" s="20">
        <v>0.15809893307468501</v>
      </c>
      <c r="H219" s="20">
        <v>4</v>
      </c>
      <c r="I219" s="20">
        <v>2.45398773006136</v>
      </c>
    </row>
    <row r="220" spans="1:9">
      <c r="A220" s="20" t="s">
        <v>738</v>
      </c>
      <c r="B220" s="20" t="s">
        <v>161</v>
      </c>
      <c r="C220" s="20" t="s">
        <v>406</v>
      </c>
      <c r="D220" s="20">
        <v>269</v>
      </c>
      <c r="E220" s="20">
        <v>4.3212851405622497E-2</v>
      </c>
      <c r="F220" s="20">
        <v>265</v>
      </c>
      <c r="G220" s="20">
        <v>4.4137241838774099E-2</v>
      </c>
      <c r="H220" s="20">
        <v>4</v>
      </c>
      <c r="I220" s="20">
        <v>1.5094339622641499</v>
      </c>
    </row>
    <row r="221" spans="1:9">
      <c r="A221" s="20" t="s">
        <v>657</v>
      </c>
      <c r="B221" s="20" t="s">
        <v>265</v>
      </c>
      <c r="C221" s="20" t="s">
        <v>408</v>
      </c>
      <c r="D221" s="20">
        <v>114</v>
      </c>
      <c r="E221" s="20">
        <v>0.18416801292407101</v>
      </c>
      <c r="F221" s="20">
        <v>111</v>
      </c>
      <c r="G221" s="20">
        <v>0.17262830482115099</v>
      </c>
      <c r="H221" s="20">
        <v>3</v>
      </c>
      <c r="I221" s="20">
        <v>2.7027027027027</v>
      </c>
    </row>
    <row r="222" spans="1:9">
      <c r="A222" s="20" t="s">
        <v>566</v>
      </c>
      <c r="B222" s="20" t="s">
        <v>277</v>
      </c>
      <c r="C222" s="20" t="s">
        <v>407</v>
      </c>
      <c r="D222" s="20">
        <v>491</v>
      </c>
      <c r="E222" s="20">
        <v>9.5395375947153693E-2</v>
      </c>
      <c r="F222" s="20">
        <v>488</v>
      </c>
      <c r="G222" s="20">
        <v>9.44820909970958E-2</v>
      </c>
      <c r="H222" s="20">
        <v>3</v>
      </c>
      <c r="I222" s="20">
        <v>0.61475409836064798</v>
      </c>
    </row>
    <row r="223" spans="1:9">
      <c r="A223" s="20" t="s">
        <v>567</v>
      </c>
      <c r="B223" s="20" t="s">
        <v>272</v>
      </c>
      <c r="C223" s="20" t="s">
        <v>412</v>
      </c>
      <c r="D223" s="20">
        <v>4</v>
      </c>
      <c r="E223" s="20">
        <v>5.7971014492753598E-3</v>
      </c>
      <c r="F223" s="20">
        <v>1</v>
      </c>
      <c r="G223" s="20">
        <v>1.4641288433382099E-3</v>
      </c>
      <c r="H223" s="20">
        <v>3</v>
      </c>
      <c r="I223" s="20">
        <v>300</v>
      </c>
    </row>
    <row r="224" spans="1:9">
      <c r="A224" s="20" t="s">
        <v>572</v>
      </c>
      <c r="B224" s="20" t="s">
        <v>177</v>
      </c>
      <c r="C224" s="20" t="s">
        <v>407</v>
      </c>
      <c r="D224" s="20">
        <v>242</v>
      </c>
      <c r="E224" s="20">
        <v>9.93024210094378E-2</v>
      </c>
      <c r="F224" s="20">
        <v>239</v>
      </c>
      <c r="G224" s="20">
        <v>9.8475484136794397E-2</v>
      </c>
      <c r="H224" s="20">
        <v>3</v>
      </c>
      <c r="I224" s="20">
        <v>1.25523012552302</v>
      </c>
    </row>
    <row r="225" spans="1:9">
      <c r="A225" s="20" t="s">
        <v>573</v>
      </c>
      <c r="B225" s="20" t="s">
        <v>240</v>
      </c>
      <c r="C225" s="20" t="s">
        <v>405</v>
      </c>
      <c r="D225" s="20">
        <v>50</v>
      </c>
      <c r="E225" s="20">
        <v>7.9744816586921896E-2</v>
      </c>
      <c r="F225" s="20">
        <v>47</v>
      </c>
      <c r="G225" s="20">
        <v>7.6547231270358299E-2</v>
      </c>
      <c r="H225" s="20">
        <v>3</v>
      </c>
      <c r="I225" s="20">
        <v>6.3829787234042499</v>
      </c>
    </row>
    <row r="226" spans="1:9">
      <c r="A226" s="20" t="s">
        <v>583</v>
      </c>
      <c r="B226" s="20" t="s">
        <v>181</v>
      </c>
      <c r="C226" s="20" t="s">
        <v>405</v>
      </c>
      <c r="D226" s="20">
        <v>154</v>
      </c>
      <c r="E226" s="20">
        <v>4.4637681159420302E-2</v>
      </c>
      <c r="F226" s="20">
        <v>151</v>
      </c>
      <c r="G226" s="20">
        <v>4.3946449359720599E-2</v>
      </c>
      <c r="H226" s="20">
        <v>3</v>
      </c>
      <c r="I226" s="20">
        <v>1.98675496688743</v>
      </c>
    </row>
    <row r="227" spans="1:9">
      <c r="A227" s="20" t="s">
        <v>584</v>
      </c>
      <c r="B227" s="20" t="s">
        <v>207</v>
      </c>
      <c r="C227" s="20" t="s">
        <v>407</v>
      </c>
      <c r="D227" s="20">
        <v>95</v>
      </c>
      <c r="E227" s="20">
        <v>0.13268156424581001</v>
      </c>
      <c r="F227" s="20">
        <v>92</v>
      </c>
      <c r="G227" s="20">
        <v>0.12939521800281301</v>
      </c>
      <c r="H227" s="20">
        <v>3</v>
      </c>
      <c r="I227" s="20">
        <v>3.26086956521738</v>
      </c>
    </row>
    <row r="228" spans="1:9">
      <c r="A228" s="20" t="s">
        <v>588</v>
      </c>
      <c r="B228" s="20" t="s">
        <v>217</v>
      </c>
      <c r="C228" s="20" t="s">
        <v>413</v>
      </c>
      <c r="D228" s="20">
        <v>85</v>
      </c>
      <c r="E228" s="20">
        <v>0.41463414634146301</v>
      </c>
      <c r="F228" s="20">
        <v>82</v>
      </c>
      <c r="G228" s="20">
        <v>0.39047619047618998</v>
      </c>
      <c r="H228" s="20">
        <v>3</v>
      </c>
      <c r="I228" s="20">
        <v>3.65853658536586</v>
      </c>
    </row>
    <row r="229" spans="1:9">
      <c r="A229" s="20" t="s">
        <v>595</v>
      </c>
      <c r="B229" s="20" t="s">
        <v>191</v>
      </c>
      <c r="C229" s="20" t="s">
        <v>407</v>
      </c>
      <c r="D229" s="20">
        <v>134</v>
      </c>
      <c r="E229" s="20">
        <v>9.6681096681096701E-2</v>
      </c>
      <c r="F229" s="20">
        <v>131</v>
      </c>
      <c r="G229" s="20">
        <v>9.5760233918128698E-2</v>
      </c>
      <c r="H229" s="20">
        <v>3</v>
      </c>
      <c r="I229" s="20">
        <v>2.2900763358778602</v>
      </c>
    </row>
    <row r="230" spans="1:9">
      <c r="A230" s="20" t="s">
        <v>596</v>
      </c>
      <c r="B230" s="20" t="s">
        <v>264</v>
      </c>
      <c r="C230" s="20" t="s">
        <v>406</v>
      </c>
      <c r="D230" s="20">
        <v>33</v>
      </c>
      <c r="E230" s="20">
        <v>1.6742770167427701E-2</v>
      </c>
      <c r="F230" s="20">
        <v>30</v>
      </c>
      <c r="G230" s="20">
        <v>1.53767298821117E-2</v>
      </c>
      <c r="H230" s="20">
        <v>3</v>
      </c>
      <c r="I230" s="20">
        <v>10</v>
      </c>
    </row>
    <row r="231" spans="1:9">
      <c r="A231" s="20" t="s">
        <v>605</v>
      </c>
      <c r="B231" s="20" t="s">
        <v>226</v>
      </c>
      <c r="C231" s="20" t="s">
        <v>407</v>
      </c>
      <c r="D231" s="20">
        <v>66</v>
      </c>
      <c r="E231" s="20">
        <v>0.52380952380952395</v>
      </c>
      <c r="F231" s="20">
        <v>63</v>
      </c>
      <c r="G231" s="20">
        <v>0.51639344262295095</v>
      </c>
      <c r="H231" s="20">
        <v>3</v>
      </c>
      <c r="I231" s="20">
        <v>4.7619047619047699</v>
      </c>
    </row>
    <row r="232" spans="1:9">
      <c r="A232" s="20" t="s">
        <v>614</v>
      </c>
      <c r="B232" s="20" t="s">
        <v>174</v>
      </c>
      <c r="C232" s="20" t="s">
        <v>412</v>
      </c>
      <c r="D232" s="20">
        <v>148</v>
      </c>
      <c r="E232" s="20">
        <v>3.1369224247562499E-2</v>
      </c>
      <c r="F232" s="20">
        <v>145</v>
      </c>
      <c r="G232" s="20">
        <v>3.04238355014687E-2</v>
      </c>
      <c r="H232" s="20">
        <v>3</v>
      </c>
      <c r="I232" s="20">
        <v>2.0689655172413799</v>
      </c>
    </row>
    <row r="233" spans="1:9">
      <c r="A233" s="20" t="s">
        <v>619</v>
      </c>
      <c r="B233" s="20" t="s">
        <v>232</v>
      </c>
      <c r="C233" s="20" t="s">
        <v>406</v>
      </c>
      <c r="D233" s="20">
        <v>17</v>
      </c>
      <c r="E233" s="20">
        <v>0.34693877551020402</v>
      </c>
      <c r="F233" s="20">
        <v>14</v>
      </c>
      <c r="G233" s="20">
        <v>0.31111111111111101</v>
      </c>
      <c r="H233" s="20">
        <v>3</v>
      </c>
      <c r="I233" s="20">
        <v>21.428571428571399</v>
      </c>
    </row>
    <row r="234" spans="1:9">
      <c r="A234" s="20" t="s">
        <v>625</v>
      </c>
      <c r="B234" s="20" t="s">
        <v>192</v>
      </c>
      <c r="C234" s="20" t="s">
        <v>410</v>
      </c>
      <c r="D234" s="20">
        <v>273</v>
      </c>
      <c r="E234" s="20">
        <v>0.236363636363636</v>
      </c>
      <c r="F234" s="20">
        <v>270</v>
      </c>
      <c r="G234" s="20">
        <v>0.240427426536064</v>
      </c>
      <c r="H234" s="20">
        <v>3</v>
      </c>
      <c r="I234" s="20">
        <v>1.1111111111111101</v>
      </c>
    </row>
    <row r="235" spans="1:9">
      <c r="A235" s="20" t="s">
        <v>627</v>
      </c>
      <c r="B235" s="20" t="s">
        <v>250</v>
      </c>
      <c r="C235" s="20" t="s">
        <v>412</v>
      </c>
      <c r="D235" s="20">
        <v>34</v>
      </c>
      <c r="E235" s="20">
        <v>1.3364779874213801E-2</v>
      </c>
      <c r="F235" s="20">
        <v>31</v>
      </c>
      <c r="G235" s="20">
        <v>1.27887788778878E-2</v>
      </c>
      <c r="H235" s="20">
        <v>3</v>
      </c>
      <c r="I235" s="20">
        <v>9.6774193548386993</v>
      </c>
    </row>
    <row r="236" spans="1:9">
      <c r="A236" s="20" t="s">
        <v>632</v>
      </c>
      <c r="B236" s="20" t="s">
        <v>251</v>
      </c>
      <c r="C236" s="20" t="s">
        <v>412</v>
      </c>
      <c r="D236" s="20">
        <v>130</v>
      </c>
      <c r="E236" s="20">
        <v>0.31862745098039202</v>
      </c>
      <c r="F236" s="20">
        <v>127</v>
      </c>
      <c r="G236" s="20">
        <v>0.31358024691358</v>
      </c>
      <c r="H236" s="20">
        <v>3</v>
      </c>
      <c r="I236" s="20">
        <v>2.3622047244094402</v>
      </c>
    </row>
    <row r="237" spans="1:9">
      <c r="A237" s="20" t="s">
        <v>731</v>
      </c>
      <c r="B237" s="20" t="s">
        <v>248</v>
      </c>
      <c r="C237" s="20" t="s">
        <v>412</v>
      </c>
      <c r="D237" s="20">
        <v>119</v>
      </c>
      <c r="E237" s="20">
        <v>0.127956989247312</v>
      </c>
      <c r="F237" s="20">
        <v>116</v>
      </c>
      <c r="G237" s="20">
        <v>0.12526997840172799</v>
      </c>
      <c r="H237" s="20">
        <v>3</v>
      </c>
      <c r="I237" s="20">
        <v>2.58620689655173</v>
      </c>
    </row>
    <row r="238" spans="1:9">
      <c r="A238" s="20" t="s">
        <v>748</v>
      </c>
      <c r="B238" s="20" t="s">
        <v>221</v>
      </c>
      <c r="C238" s="20" t="s">
        <v>410</v>
      </c>
      <c r="D238" s="20">
        <v>10</v>
      </c>
      <c r="E238" s="20">
        <v>0.19607843137254899</v>
      </c>
      <c r="F238" s="20">
        <v>7</v>
      </c>
      <c r="G238" s="20">
        <v>0.14000000000000001</v>
      </c>
      <c r="H238" s="20">
        <v>3</v>
      </c>
      <c r="I238" s="20">
        <v>42.857142857142897</v>
      </c>
    </row>
    <row r="239" spans="1:9">
      <c r="A239" s="20" t="s">
        <v>732</v>
      </c>
      <c r="B239" s="20" t="s">
        <v>260</v>
      </c>
      <c r="C239" s="20" t="s">
        <v>410</v>
      </c>
      <c r="D239" s="20">
        <v>229</v>
      </c>
      <c r="E239" s="20">
        <v>0.117556468172485</v>
      </c>
      <c r="F239" s="20">
        <v>226</v>
      </c>
      <c r="G239" s="20">
        <v>0.115838031778575</v>
      </c>
      <c r="H239" s="20">
        <v>3</v>
      </c>
      <c r="I239" s="20">
        <v>1.3274336283185799</v>
      </c>
    </row>
    <row r="240" spans="1:9">
      <c r="A240" s="20" t="s">
        <v>732</v>
      </c>
      <c r="B240" s="20" t="s">
        <v>260</v>
      </c>
      <c r="C240" s="20" t="s">
        <v>409</v>
      </c>
      <c r="D240" s="20">
        <v>98</v>
      </c>
      <c r="E240" s="20">
        <v>5.0308008213552399E-2</v>
      </c>
      <c r="F240" s="20">
        <v>95</v>
      </c>
      <c r="G240" s="20">
        <v>4.8692977960020499E-2</v>
      </c>
      <c r="H240" s="20">
        <v>3</v>
      </c>
      <c r="I240" s="20">
        <v>3.15789473684212</v>
      </c>
    </row>
    <row r="241" spans="1:9">
      <c r="A241" s="20" t="s">
        <v>750</v>
      </c>
      <c r="B241" s="20" t="s">
        <v>238</v>
      </c>
      <c r="C241" s="20" t="s">
        <v>410</v>
      </c>
      <c r="D241" s="20">
        <v>251</v>
      </c>
      <c r="E241" s="20">
        <v>0.427597955706985</v>
      </c>
      <c r="F241" s="20">
        <v>248</v>
      </c>
      <c r="G241" s="20">
        <v>0.442857142857143</v>
      </c>
      <c r="H241" s="20">
        <v>3</v>
      </c>
      <c r="I241" s="20">
        <v>1.2096774193548501</v>
      </c>
    </row>
    <row r="242" spans="1:9">
      <c r="A242" s="20" t="s">
        <v>747</v>
      </c>
      <c r="B242" s="20" t="s">
        <v>162</v>
      </c>
      <c r="C242" s="20" t="s">
        <v>407</v>
      </c>
      <c r="D242" s="20">
        <v>23</v>
      </c>
      <c r="E242" s="20">
        <v>9.73338975878121E-3</v>
      </c>
      <c r="F242" s="20">
        <v>20</v>
      </c>
      <c r="G242" s="20">
        <v>8.3647009619406097E-3</v>
      </c>
      <c r="H242" s="20">
        <v>3</v>
      </c>
      <c r="I242" s="20">
        <v>15</v>
      </c>
    </row>
    <row r="243" spans="1:9">
      <c r="A243" s="20" t="s">
        <v>737</v>
      </c>
      <c r="B243" s="20" t="s">
        <v>239</v>
      </c>
      <c r="C243" s="20" t="s">
        <v>409</v>
      </c>
      <c r="D243" s="20">
        <v>370</v>
      </c>
      <c r="E243" s="20">
        <v>5.2872249214061202E-2</v>
      </c>
      <c r="F243" s="20">
        <v>367</v>
      </c>
      <c r="G243" s="20">
        <v>5.7433489827856003E-2</v>
      </c>
      <c r="H243" s="20">
        <v>3</v>
      </c>
      <c r="I243" s="20">
        <v>0.81743869209809406</v>
      </c>
    </row>
    <row r="244" spans="1:9">
      <c r="A244" s="20" t="s">
        <v>739</v>
      </c>
      <c r="B244" s="20" t="s">
        <v>205</v>
      </c>
      <c r="C244" s="20" t="s">
        <v>412</v>
      </c>
      <c r="D244" s="20">
        <v>69</v>
      </c>
      <c r="E244" s="20">
        <v>7.4837310195227796E-2</v>
      </c>
      <c r="F244" s="20">
        <v>66</v>
      </c>
      <c r="G244" s="20">
        <v>7.19738276990185E-2</v>
      </c>
      <c r="H244" s="20">
        <v>3</v>
      </c>
      <c r="I244" s="20">
        <v>4.5454545454545396</v>
      </c>
    </row>
    <row r="245" spans="1:9">
      <c r="A245" s="20" t="s">
        <v>650</v>
      </c>
      <c r="B245" s="20" t="s">
        <v>208</v>
      </c>
      <c r="C245" s="20" t="s">
        <v>407</v>
      </c>
      <c r="D245" s="20">
        <v>76</v>
      </c>
      <c r="E245" s="20">
        <v>0.85393258426966301</v>
      </c>
      <c r="F245" s="20">
        <v>74</v>
      </c>
      <c r="G245" s="20">
        <v>0.870588235294118</v>
      </c>
      <c r="H245" s="20">
        <v>2</v>
      </c>
      <c r="I245" s="20">
        <v>2.7027027027027</v>
      </c>
    </row>
    <row r="246" spans="1:9">
      <c r="A246" s="20" t="s">
        <v>650</v>
      </c>
      <c r="B246" s="20" t="s">
        <v>208</v>
      </c>
      <c r="C246" s="20" t="s">
        <v>406</v>
      </c>
      <c r="D246" s="20">
        <v>5</v>
      </c>
      <c r="E246" s="20">
        <v>5.6179775280898903E-2</v>
      </c>
      <c r="F246" s="20">
        <v>3</v>
      </c>
      <c r="G246" s="20">
        <v>3.5294117647058802E-2</v>
      </c>
      <c r="H246" s="20">
        <v>2</v>
      </c>
      <c r="I246" s="20">
        <v>66.6666666666667</v>
      </c>
    </row>
    <row r="247" spans="1:9">
      <c r="A247" s="20" t="s">
        <v>563</v>
      </c>
      <c r="B247" s="20" t="s">
        <v>267</v>
      </c>
      <c r="C247" s="20" t="s">
        <v>411</v>
      </c>
      <c r="D247" s="20">
        <v>28</v>
      </c>
      <c r="E247" s="20">
        <v>2.3890784982935199E-3</v>
      </c>
      <c r="F247" s="20">
        <v>26</v>
      </c>
      <c r="G247" s="20">
        <v>2.2795020164825498E-3</v>
      </c>
      <c r="H247" s="20">
        <v>2</v>
      </c>
      <c r="I247" s="20">
        <v>7.6923076923076898</v>
      </c>
    </row>
    <row r="248" spans="1:9">
      <c r="A248" s="20" t="s">
        <v>575</v>
      </c>
      <c r="B248" s="20" t="s">
        <v>259</v>
      </c>
      <c r="C248" s="20" t="s">
        <v>407</v>
      </c>
      <c r="D248" s="20">
        <v>10</v>
      </c>
      <c r="E248" s="20">
        <v>0.21276595744680901</v>
      </c>
      <c r="F248" s="20">
        <v>8</v>
      </c>
      <c r="G248" s="20">
        <v>0.186046511627907</v>
      </c>
      <c r="H248" s="20">
        <v>2</v>
      </c>
      <c r="I248" s="20">
        <v>25</v>
      </c>
    </row>
    <row r="249" spans="1:9">
      <c r="A249" s="20" t="s">
        <v>575</v>
      </c>
      <c r="B249" s="20" t="s">
        <v>259</v>
      </c>
      <c r="C249" s="20" t="s">
        <v>412</v>
      </c>
      <c r="D249" s="20">
        <v>30</v>
      </c>
      <c r="E249" s="20">
        <v>0.63829787234042601</v>
      </c>
      <c r="F249" s="20">
        <v>28</v>
      </c>
      <c r="G249" s="20">
        <v>0.65116279069767402</v>
      </c>
      <c r="H249" s="20">
        <v>2</v>
      </c>
      <c r="I249" s="20">
        <v>7.1428571428571397</v>
      </c>
    </row>
    <row r="250" spans="1:9">
      <c r="A250" s="20" t="s">
        <v>578</v>
      </c>
      <c r="B250" s="20" t="s">
        <v>180</v>
      </c>
      <c r="C250" s="20" t="s">
        <v>407</v>
      </c>
      <c r="D250" s="20">
        <v>135</v>
      </c>
      <c r="E250" s="20">
        <v>2.24252491694352E-2</v>
      </c>
      <c r="F250" s="20">
        <v>133</v>
      </c>
      <c r="G250" s="20">
        <v>2.22408026755853E-2</v>
      </c>
      <c r="H250" s="20">
        <v>2</v>
      </c>
      <c r="I250" s="20">
        <v>1.5037593984962501</v>
      </c>
    </row>
    <row r="251" spans="1:9">
      <c r="A251" s="20" t="s">
        <v>581</v>
      </c>
      <c r="B251" s="20" t="s">
        <v>203</v>
      </c>
      <c r="C251" s="20" t="s">
        <v>410</v>
      </c>
      <c r="D251" s="20">
        <v>178</v>
      </c>
      <c r="E251" s="20">
        <v>0.179616548940464</v>
      </c>
      <c r="F251" s="20">
        <v>176</v>
      </c>
      <c r="G251" s="20">
        <v>0.177062374245473</v>
      </c>
      <c r="H251" s="20">
        <v>2</v>
      </c>
      <c r="I251" s="20">
        <v>1.13636363636365</v>
      </c>
    </row>
    <row r="252" spans="1:9">
      <c r="A252" s="20" t="s">
        <v>586</v>
      </c>
      <c r="B252" s="20" t="s">
        <v>211</v>
      </c>
      <c r="C252" s="20" t="s">
        <v>412</v>
      </c>
      <c r="D252" s="20">
        <v>83</v>
      </c>
      <c r="E252" s="20">
        <v>0.52201257861635197</v>
      </c>
      <c r="F252" s="20">
        <v>81</v>
      </c>
      <c r="G252" s="20">
        <v>0.50310559006211197</v>
      </c>
      <c r="H252" s="20">
        <v>2</v>
      </c>
      <c r="I252" s="20">
        <v>2.4691358024691499</v>
      </c>
    </row>
    <row r="253" spans="1:9">
      <c r="A253" s="20" t="s">
        <v>588</v>
      </c>
      <c r="B253" s="20" t="s">
        <v>217</v>
      </c>
      <c r="C253" s="20" t="s">
        <v>409</v>
      </c>
      <c r="D253" s="20">
        <v>55</v>
      </c>
      <c r="E253" s="20">
        <v>0.26829268292682901</v>
      </c>
      <c r="F253" s="20">
        <v>53</v>
      </c>
      <c r="G253" s="20">
        <v>0.25238095238095198</v>
      </c>
      <c r="H253" s="20">
        <v>2</v>
      </c>
      <c r="I253" s="20">
        <v>3.7735849056603801</v>
      </c>
    </row>
    <row r="254" spans="1:9">
      <c r="A254" s="20" t="s">
        <v>591</v>
      </c>
      <c r="B254" s="20" t="s">
        <v>171</v>
      </c>
      <c r="C254" s="20" t="s">
        <v>405</v>
      </c>
      <c r="D254" s="20">
        <v>117</v>
      </c>
      <c r="E254" s="20">
        <v>4.8267326732673303E-2</v>
      </c>
      <c r="F254" s="20">
        <v>115</v>
      </c>
      <c r="G254" s="20">
        <v>4.8238255033556998E-2</v>
      </c>
      <c r="H254" s="20">
        <v>2</v>
      </c>
      <c r="I254" s="20">
        <v>1.7391304347826</v>
      </c>
    </row>
    <row r="255" spans="1:9">
      <c r="A255" s="20" t="s">
        <v>593</v>
      </c>
      <c r="B255" s="20" t="s">
        <v>212</v>
      </c>
      <c r="C255" s="20" t="s">
        <v>405</v>
      </c>
      <c r="D255" s="20">
        <v>210</v>
      </c>
      <c r="E255" s="20">
        <v>0.35353535353535398</v>
      </c>
      <c r="F255" s="20">
        <v>208</v>
      </c>
      <c r="G255" s="20">
        <v>0.34899328859060402</v>
      </c>
      <c r="H255" s="20">
        <v>2</v>
      </c>
      <c r="I255" s="20">
        <v>0.96153846153845801</v>
      </c>
    </row>
    <row r="256" spans="1:9">
      <c r="A256" s="20" t="s">
        <v>600</v>
      </c>
      <c r="B256" s="20" t="s">
        <v>204</v>
      </c>
      <c r="C256" s="20" t="s">
        <v>406</v>
      </c>
      <c r="D256" s="20">
        <v>9</v>
      </c>
      <c r="E256" s="20">
        <v>9.7826086956521702E-2</v>
      </c>
      <c r="F256" s="20">
        <v>7</v>
      </c>
      <c r="G256" s="20">
        <v>7.69230769230769E-2</v>
      </c>
      <c r="H256" s="20">
        <v>2</v>
      </c>
      <c r="I256" s="20">
        <v>28.571428571428601</v>
      </c>
    </row>
    <row r="257" spans="1:9">
      <c r="A257" s="20" t="s">
        <v>612</v>
      </c>
      <c r="B257" s="20" t="s">
        <v>257</v>
      </c>
      <c r="C257" s="20" t="s">
        <v>406</v>
      </c>
      <c r="D257" s="20">
        <v>92</v>
      </c>
      <c r="E257" s="20">
        <v>0.16727272727272699</v>
      </c>
      <c r="F257" s="20">
        <v>90</v>
      </c>
      <c r="G257" s="20">
        <v>0.16728624535316</v>
      </c>
      <c r="H257" s="20">
        <v>2</v>
      </c>
      <c r="I257" s="20">
        <v>2.2222222222222099</v>
      </c>
    </row>
    <row r="258" spans="1:9">
      <c r="A258" s="20" t="s">
        <v>612</v>
      </c>
      <c r="B258" s="20" t="s">
        <v>257</v>
      </c>
      <c r="C258" s="20" t="s">
        <v>408</v>
      </c>
      <c r="D258" s="20">
        <v>20</v>
      </c>
      <c r="E258" s="20">
        <v>3.6363636363636397E-2</v>
      </c>
      <c r="F258" s="20">
        <v>18</v>
      </c>
      <c r="G258" s="20">
        <v>3.3457249070632002E-2</v>
      </c>
      <c r="H258" s="20">
        <v>2</v>
      </c>
      <c r="I258" s="20">
        <v>11.1111111111111</v>
      </c>
    </row>
    <row r="259" spans="1:9">
      <c r="A259" s="20" t="s">
        <v>612</v>
      </c>
      <c r="B259" s="20" t="s">
        <v>257</v>
      </c>
      <c r="C259" s="20" t="s">
        <v>412</v>
      </c>
      <c r="D259" s="20">
        <v>27</v>
      </c>
      <c r="E259" s="20">
        <v>4.9090909090909102E-2</v>
      </c>
      <c r="F259" s="20">
        <v>25</v>
      </c>
      <c r="G259" s="20">
        <v>4.6468401486988803E-2</v>
      </c>
      <c r="H259" s="20">
        <v>2</v>
      </c>
      <c r="I259" s="20">
        <v>8.0000000000000107</v>
      </c>
    </row>
    <row r="260" spans="1:9">
      <c r="A260" s="20" t="s">
        <v>616</v>
      </c>
      <c r="B260" s="20" t="s">
        <v>230</v>
      </c>
      <c r="C260" s="20" t="s">
        <v>410</v>
      </c>
      <c r="D260" s="20">
        <v>72</v>
      </c>
      <c r="E260" s="20">
        <v>0.55384615384615399</v>
      </c>
      <c r="F260" s="20">
        <v>70</v>
      </c>
      <c r="G260" s="20">
        <v>0.546875</v>
      </c>
      <c r="H260" s="20">
        <v>2</v>
      </c>
      <c r="I260" s="20">
        <v>2.8571428571428501</v>
      </c>
    </row>
    <row r="261" spans="1:9">
      <c r="A261" s="20" t="s">
        <v>625</v>
      </c>
      <c r="B261" s="20" t="s">
        <v>192</v>
      </c>
      <c r="C261" s="20" t="s">
        <v>408</v>
      </c>
      <c r="D261" s="20">
        <v>104</v>
      </c>
      <c r="E261" s="20">
        <v>9.0043290043290106E-2</v>
      </c>
      <c r="F261" s="20">
        <v>102</v>
      </c>
      <c r="G261" s="20">
        <v>9.0828138913624207E-2</v>
      </c>
      <c r="H261" s="20">
        <v>2</v>
      </c>
      <c r="I261" s="20">
        <v>1.9607843137254799</v>
      </c>
    </row>
    <row r="262" spans="1:9">
      <c r="A262" s="20" t="s">
        <v>626</v>
      </c>
      <c r="B262" s="20" t="s">
        <v>193</v>
      </c>
      <c r="C262" s="20" t="s">
        <v>406</v>
      </c>
      <c r="D262" s="20">
        <v>18</v>
      </c>
      <c r="E262" s="20">
        <v>4.4687189672293903E-3</v>
      </c>
      <c r="F262" s="20">
        <v>16</v>
      </c>
      <c r="G262" s="20">
        <v>3.9702233250620304E-3</v>
      </c>
      <c r="H262" s="20">
        <v>2</v>
      </c>
      <c r="I262" s="20">
        <v>12.5</v>
      </c>
    </row>
    <row r="263" spans="1:9">
      <c r="A263" s="20" t="s">
        <v>631</v>
      </c>
      <c r="B263" s="20" t="s">
        <v>172</v>
      </c>
      <c r="C263" s="20" t="s">
        <v>412</v>
      </c>
      <c r="D263" s="20">
        <v>496</v>
      </c>
      <c r="E263" s="20">
        <v>3.5701432376016702E-2</v>
      </c>
      <c r="F263" s="20">
        <v>494</v>
      </c>
      <c r="G263" s="20">
        <v>3.4783833262920699E-2</v>
      </c>
      <c r="H263" s="20">
        <v>2</v>
      </c>
      <c r="I263" s="20">
        <v>0.40485829959513397</v>
      </c>
    </row>
    <row r="264" spans="1:9">
      <c r="A264" s="20" t="s">
        <v>632</v>
      </c>
      <c r="B264" s="20" t="s">
        <v>251</v>
      </c>
      <c r="C264" s="20" t="s">
        <v>409</v>
      </c>
      <c r="D264" s="20">
        <v>30</v>
      </c>
      <c r="E264" s="20">
        <v>7.3529411764705899E-2</v>
      </c>
      <c r="F264" s="20">
        <v>28</v>
      </c>
      <c r="G264" s="20">
        <v>6.9135802469135796E-2</v>
      </c>
      <c r="H264" s="20">
        <v>2</v>
      </c>
      <c r="I264" s="20">
        <v>7.1428571428571397</v>
      </c>
    </row>
    <row r="265" spans="1:9">
      <c r="A265" s="20" t="s">
        <v>633</v>
      </c>
      <c r="B265" s="20" t="s">
        <v>165</v>
      </c>
      <c r="C265" s="20" t="s">
        <v>412</v>
      </c>
      <c r="D265" s="20">
        <v>752</v>
      </c>
      <c r="E265" s="20">
        <v>0.104969290898939</v>
      </c>
      <c r="F265" s="20">
        <v>750</v>
      </c>
      <c r="G265" s="20">
        <v>0.10442773600668299</v>
      </c>
      <c r="H265" s="20">
        <v>2</v>
      </c>
      <c r="I265" s="20">
        <v>0.26666666666666</v>
      </c>
    </row>
    <row r="266" spans="1:9">
      <c r="A266" s="20" t="s">
        <v>635</v>
      </c>
      <c r="B266" s="20" t="s">
        <v>245</v>
      </c>
      <c r="C266" s="20" t="s">
        <v>408</v>
      </c>
      <c r="D266" s="20">
        <v>49</v>
      </c>
      <c r="E266" s="20">
        <v>7.2378138847858195E-2</v>
      </c>
      <c r="F266" s="20">
        <v>47</v>
      </c>
      <c r="G266" s="20">
        <v>6.9219440353461004E-2</v>
      </c>
      <c r="H266" s="20">
        <v>2</v>
      </c>
      <c r="I266" s="20">
        <v>4.2553191489361799</v>
      </c>
    </row>
    <row r="267" spans="1:9">
      <c r="A267" s="20" t="s">
        <v>639</v>
      </c>
      <c r="B267" s="20" t="s">
        <v>190</v>
      </c>
      <c r="C267" s="20" t="s">
        <v>410</v>
      </c>
      <c r="D267" s="20">
        <v>436</v>
      </c>
      <c r="E267" s="20">
        <v>0.30068965517241403</v>
      </c>
      <c r="F267" s="20">
        <v>434</v>
      </c>
      <c r="G267" s="20">
        <v>0.30055401662049902</v>
      </c>
      <c r="H267" s="20">
        <v>2</v>
      </c>
      <c r="I267" s="20">
        <v>0.46082949308756699</v>
      </c>
    </row>
    <row r="268" spans="1:9">
      <c r="A268" s="20" t="s">
        <v>641</v>
      </c>
      <c r="B268" s="20" t="s">
        <v>271</v>
      </c>
      <c r="C268" s="20" t="s">
        <v>413</v>
      </c>
      <c r="D268" s="20">
        <v>231</v>
      </c>
      <c r="E268" s="20">
        <v>6.1120812827432898E-3</v>
      </c>
      <c r="F268" s="20">
        <v>229</v>
      </c>
      <c r="G268" s="20">
        <v>6.1027608996908596E-3</v>
      </c>
      <c r="H268" s="20">
        <v>2</v>
      </c>
      <c r="I268" s="20">
        <v>0.87336244541484898</v>
      </c>
    </row>
    <row r="269" spans="1:9">
      <c r="A269" s="20" t="s">
        <v>642</v>
      </c>
      <c r="B269" s="20" t="s">
        <v>263</v>
      </c>
      <c r="C269" s="20" t="s">
        <v>406</v>
      </c>
      <c r="D269" s="20">
        <v>317</v>
      </c>
      <c r="E269" s="20">
        <v>4.0719332048811799E-2</v>
      </c>
      <c r="F269" s="20">
        <v>315</v>
      </c>
      <c r="G269" s="20">
        <v>3.9954337899543398E-2</v>
      </c>
      <c r="H269" s="20">
        <v>2</v>
      </c>
      <c r="I269" s="20">
        <v>0.634920634920633</v>
      </c>
    </row>
    <row r="270" spans="1:9">
      <c r="A270" s="20" t="s">
        <v>644</v>
      </c>
      <c r="B270" s="20" t="s">
        <v>206</v>
      </c>
      <c r="C270" s="20" t="s">
        <v>412</v>
      </c>
      <c r="D270" s="20">
        <v>35</v>
      </c>
      <c r="E270" s="20">
        <v>7.69230769230769E-2</v>
      </c>
      <c r="F270" s="20">
        <v>33</v>
      </c>
      <c r="G270" s="20">
        <v>6.8607068607068597E-2</v>
      </c>
      <c r="H270" s="20">
        <v>2</v>
      </c>
      <c r="I270" s="20">
        <v>6.0606060606060597</v>
      </c>
    </row>
    <row r="271" spans="1:9">
      <c r="A271" s="20" t="s">
        <v>754</v>
      </c>
      <c r="B271" s="20" t="s">
        <v>268</v>
      </c>
      <c r="C271" s="20" t="s">
        <v>412</v>
      </c>
      <c r="D271" s="20">
        <v>12</v>
      </c>
      <c r="E271" s="20">
        <v>1.20361083249749E-2</v>
      </c>
      <c r="F271" s="20">
        <v>10</v>
      </c>
      <c r="G271" s="20">
        <v>1.0395010395010401E-2</v>
      </c>
      <c r="H271" s="20">
        <v>2</v>
      </c>
      <c r="I271" s="20">
        <v>20</v>
      </c>
    </row>
    <row r="272" spans="1:9">
      <c r="A272" s="20" t="s">
        <v>736</v>
      </c>
      <c r="B272" s="20" t="s">
        <v>274</v>
      </c>
      <c r="C272" s="20" t="s">
        <v>409</v>
      </c>
      <c r="D272" s="20">
        <v>27</v>
      </c>
      <c r="E272" s="20">
        <v>2.55439924314096E-2</v>
      </c>
      <c r="F272" s="20">
        <v>25</v>
      </c>
      <c r="G272" s="20">
        <v>2.35626767200754E-2</v>
      </c>
      <c r="H272" s="20">
        <v>2</v>
      </c>
      <c r="I272" s="20">
        <v>8.0000000000000107</v>
      </c>
    </row>
    <row r="273" spans="1:9">
      <c r="A273" s="20" t="s">
        <v>735</v>
      </c>
      <c r="B273" s="20" t="s">
        <v>269</v>
      </c>
      <c r="C273" s="20" t="s">
        <v>412</v>
      </c>
      <c r="D273" s="20">
        <v>94</v>
      </c>
      <c r="E273" s="20">
        <v>4.3782021425244497E-2</v>
      </c>
      <c r="F273" s="20">
        <v>92</v>
      </c>
      <c r="G273" s="20">
        <v>4.2910447761194001E-2</v>
      </c>
      <c r="H273" s="20">
        <v>2</v>
      </c>
      <c r="I273" s="20">
        <v>2.1739130434782701</v>
      </c>
    </row>
    <row r="274" spans="1:9">
      <c r="A274" s="20" t="s">
        <v>751</v>
      </c>
      <c r="B274" s="20" t="s">
        <v>215</v>
      </c>
      <c r="C274" s="20" t="s">
        <v>412</v>
      </c>
      <c r="D274" s="20">
        <v>6</v>
      </c>
      <c r="E274" s="20">
        <v>0.14285714285714299</v>
      </c>
      <c r="F274" s="20">
        <v>4</v>
      </c>
      <c r="G274" s="20">
        <v>0.1</v>
      </c>
      <c r="H274" s="20">
        <v>2</v>
      </c>
      <c r="I274" s="20">
        <v>50</v>
      </c>
    </row>
    <row r="275" spans="1:9">
      <c r="A275" s="20" t="s">
        <v>741</v>
      </c>
      <c r="B275" s="20" t="s">
        <v>189</v>
      </c>
      <c r="C275" s="20" t="s">
        <v>405</v>
      </c>
      <c r="D275" s="20">
        <v>78</v>
      </c>
      <c r="E275" s="20">
        <v>0.11764705882352899</v>
      </c>
      <c r="F275" s="20">
        <v>76</v>
      </c>
      <c r="G275" s="20">
        <v>0.11764705882352899</v>
      </c>
      <c r="H275" s="20">
        <v>2</v>
      </c>
      <c r="I275" s="20">
        <v>2.6315789473684301</v>
      </c>
    </row>
    <row r="276" spans="1:9">
      <c r="A276" s="20" t="s">
        <v>753</v>
      </c>
      <c r="B276" s="20" t="s">
        <v>202</v>
      </c>
      <c r="C276" s="20" t="s">
        <v>409</v>
      </c>
      <c r="D276" s="20">
        <v>6</v>
      </c>
      <c r="E276" s="20">
        <v>0.11764705882352899</v>
      </c>
      <c r="F276" s="20">
        <v>4</v>
      </c>
      <c r="G276" s="20">
        <v>8.1632653061224497E-2</v>
      </c>
      <c r="H276" s="20">
        <v>2</v>
      </c>
      <c r="I276" s="20">
        <v>50</v>
      </c>
    </row>
    <row r="277" spans="1:9">
      <c r="A277" s="20" t="s">
        <v>653</v>
      </c>
      <c r="B277" s="20" t="s">
        <v>169</v>
      </c>
      <c r="C277" s="20" t="s">
        <v>406</v>
      </c>
      <c r="D277" s="20">
        <v>60</v>
      </c>
      <c r="E277" s="20">
        <v>3.9682539682539701E-2</v>
      </c>
      <c r="F277" s="20">
        <v>59</v>
      </c>
      <c r="G277" s="20">
        <v>3.8892551087672998E-2</v>
      </c>
      <c r="H277" s="20">
        <v>1</v>
      </c>
      <c r="I277" s="20">
        <v>1.6949152542372801</v>
      </c>
    </row>
    <row r="278" spans="1:9">
      <c r="A278" s="20" t="s">
        <v>653</v>
      </c>
      <c r="B278" s="20" t="s">
        <v>169</v>
      </c>
      <c r="C278" s="20" t="s">
        <v>408</v>
      </c>
      <c r="D278" s="20">
        <v>141</v>
      </c>
      <c r="E278" s="20">
        <v>9.3253968253968297E-2</v>
      </c>
      <c r="F278" s="20">
        <v>140</v>
      </c>
      <c r="G278" s="20">
        <v>9.2287409360580094E-2</v>
      </c>
      <c r="H278" s="20">
        <v>1</v>
      </c>
      <c r="I278" s="20">
        <v>0.71428571428571197</v>
      </c>
    </row>
    <row r="279" spans="1:9">
      <c r="A279" s="20" t="s">
        <v>661</v>
      </c>
      <c r="B279" s="20" t="s">
        <v>253</v>
      </c>
      <c r="C279" s="20" t="s">
        <v>407</v>
      </c>
      <c r="D279" s="20">
        <v>70</v>
      </c>
      <c r="E279" s="20">
        <v>0.34653465346534701</v>
      </c>
      <c r="F279" s="20">
        <v>69</v>
      </c>
      <c r="G279" s="20">
        <v>0.35384615384615398</v>
      </c>
      <c r="H279" s="20">
        <v>1</v>
      </c>
      <c r="I279" s="20">
        <v>1.4492753623188499</v>
      </c>
    </row>
    <row r="280" spans="1:9">
      <c r="A280" s="20" t="s">
        <v>661</v>
      </c>
      <c r="B280" s="20" t="s">
        <v>253</v>
      </c>
      <c r="C280" s="20" t="s">
        <v>412</v>
      </c>
      <c r="D280" s="20">
        <v>7</v>
      </c>
      <c r="E280" s="20">
        <v>3.4653465346534698E-2</v>
      </c>
      <c r="F280" s="20">
        <v>6</v>
      </c>
      <c r="G280" s="20">
        <v>3.0769230769230799E-2</v>
      </c>
      <c r="H280" s="20">
        <v>1</v>
      </c>
      <c r="I280" s="20">
        <v>16.6666666666667</v>
      </c>
    </row>
    <row r="281" spans="1:9">
      <c r="A281" s="20" t="s">
        <v>659</v>
      </c>
      <c r="B281" s="20" t="s">
        <v>160</v>
      </c>
      <c r="C281" s="20" t="s">
        <v>413</v>
      </c>
      <c r="D281" s="20">
        <v>26</v>
      </c>
      <c r="E281" s="20">
        <v>2.0485345099275098E-3</v>
      </c>
      <c r="F281" s="20">
        <v>25</v>
      </c>
      <c r="G281" s="20">
        <v>1.9581734158377099E-3</v>
      </c>
      <c r="H281" s="20">
        <v>1</v>
      </c>
      <c r="I281" s="20">
        <v>4</v>
      </c>
    </row>
    <row r="282" spans="1:9">
      <c r="A282" s="20" t="s">
        <v>659</v>
      </c>
      <c r="B282" s="20" t="s">
        <v>160</v>
      </c>
      <c r="C282" s="20" t="s">
        <v>406</v>
      </c>
      <c r="D282" s="20">
        <v>667</v>
      </c>
      <c r="E282" s="20">
        <v>5.2552789158525098E-2</v>
      </c>
      <c r="F282" s="20">
        <v>666</v>
      </c>
      <c r="G282" s="20">
        <v>5.2165739797916499E-2</v>
      </c>
      <c r="H282" s="20">
        <v>1</v>
      </c>
      <c r="I282" s="20">
        <v>0.15015015015014099</v>
      </c>
    </row>
    <row r="283" spans="1:9">
      <c r="A283" s="20" t="s">
        <v>659</v>
      </c>
      <c r="B283" s="20" t="s">
        <v>160</v>
      </c>
      <c r="C283" s="20" t="s">
        <v>405</v>
      </c>
      <c r="D283" s="20">
        <v>611</v>
      </c>
      <c r="E283" s="20">
        <v>4.8140560983296603E-2</v>
      </c>
      <c r="F283" s="20">
        <v>610</v>
      </c>
      <c r="G283" s="20">
        <v>4.7779431346439999E-2</v>
      </c>
      <c r="H283" s="20">
        <v>1</v>
      </c>
      <c r="I283" s="20">
        <v>0.16393442622950599</v>
      </c>
    </row>
    <row r="284" spans="1:9">
      <c r="A284" s="20" t="s">
        <v>654</v>
      </c>
      <c r="B284" s="20" t="s">
        <v>214</v>
      </c>
      <c r="C284" s="20" t="s">
        <v>412</v>
      </c>
      <c r="D284" s="20">
        <v>27</v>
      </c>
      <c r="E284" s="20">
        <v>5.2224371373307502E-2</v>
      </c>
      <c r="F284" s="20">
        <v>26</v>
      </c>
      <c r="G284" s="20">
        <v>5.8956916099773202E-2</v>
      </c>
      <c r="H284" s="20">
        <v>1</v>
      </c>
      <c r="I284" s="20">
        <v>3.8461538461538498</v>
      </c>
    </row>
    <row r="285" spans="1:9">
      <c r="A285" s="20" t="s">
        <v>657</v>
      </c>
      <c r="B285" s="20" t="s">
        <v>265</v>
      </c>
      <c r="C285" s="20" t="s">
        <v>406</v>
      </c>
      <c r="D285" s="20">
        <v>43</v>
      </c>
      <c r="E285" s="20">
        <v>6.9466882067851399E-2</v>
      </c>
      <c r="F285" s="20">
        <v>42</v>
      </c>
      <c r="G285" s="20">
        <v>6.5318818040435503E-2</v>
      </c>
      <c r="H285" s="20">
        <v>1</v>
      </c>
      <c r="I285" s="20">
        <v>2.3809523809523698</v>
      </c>
    </row>
    <row r="286" spans="1:9">
      <c r="A286" s="20" t="s">
        <v>565</v>
      </c>
      <c r="B286" s="20" t="s">
        <v>216</v>
      </c>
      <c r="C286" s="20" t="s">
        <v>410</v>
      </c>
      <c r="D286" s="20">
        <v>99</v>
      </c>
      <c r="E286" s="20">
        <v>0.27500000000000002</v>
      </c>
      <c r="F286" s="20">
        <v>98</v>
      </c>
      <c r="G286" s="20">
        <v>0.27840909090909099</v>
      </c>
      <c r="H286" s="20">
        <v>1</v>
      </c>
      <c r="I286" s="20">
        <v>1.0204081632652999</v>
      </c>
    </row>
    <row r="287" spans="1:9">
      <c r="A287" s="20" t="s">
        <v>568</v>
      </c>
      <c r="B287" s="20" t="s">
        <v>185</v>
      </c>
      <c r="C287" s="20" t="s">
        <v>412</v>
      </c>
      <c r="D287" s="20">
        <v>149</v>
      </c>
      <c r="E287" s="20">
        <v>0.44879518072289198</v>
      </c>
      <c r="F287" s="20">
        <v>148</v>
      </c>
      <c r="G287" s="20">
        <v>0.44712990936555902</v>
      </c>
      <c r="H287" s="20">
        <v>1</v>
      </c>
      <c r="I287" s="20">
        <v>0.67567567567567999</v>
      </c>
    </row>
    <row r="288" spans="1:9">
      <c r="A288" s="20" t="s">
        <v>568</v>
      </c>
      <c r="B288" s="20" t="s">
        <v>185</v>
      </c>
      <c r="C288" s="20" t="s">
        <v>409</v>
      </c>
      <c r="D288" s="20">
        <v>19</v>
      </c>
      <c r="E288" s="20">
        <v>5.7228915662650599E-2</v>
      </c>
      <c r="F288" s="20">
        <v>18</v>
      </c>
      <c r="G288" s="20">
        <v>5.4380664652568002E-2</v>
      </c>
      <c r="H288" s="20">
        <v>1</v>
      </c>
      <c r="I288" s="20">
        <v>5.5555555555555598</v>
      </c>
    </row>
    <row r="289" spans="1:9">
      <c r="A289" s="20" t="s">
        <v>569</v>
      </c>
      <c r="B289" s="20" t="s">
        <v>199</v>
      </c>
      <c r="C289" s="20" t="s">
        <v>409</v>
      </c>
      <c r="D289" s="20">
        <v>43</v>
      </c>
      <c r="E289" s="20">
        <v>1.48480662983425E-2</v>
      </c>
      <c r="F289" s="20">
        <v>42</v>
      </c>
      <c r="G289" s="20">
        <v>1.43051771117166E-2</v>
      </c>
      <c r="H289" s="20">
        <v>1</v>
      </c>
      <c r="I289" s="20">
        <v>2.3809523809523698</v>
      </c>
    </row>
    <row r="290" spans="1:9">
      <c r="A290" s="20" t="s">
        <v>570</v>
      </c>
      <c r="B290" s="20" t="s">
        <v>182</v>
      </c>
      <c r="C290" s="20" t="s">
        <v>413</v>
      </c>
      <c r="D290" s="20">
        <v>26</v>
      </c>
      <c r="E290" s="20">
        <v>1.11253744116389E-2</v>
      </c>
      <c r="F290" s="20">
        <v>25</v>
      </c>
      <c r="G290" s="20">
        <v>1.0495382031906E-2</v>
      </c>
      <c r="H290" s="20">
        <v>1</v>
      </c>
      <c r="I290" s="20">
        <v>4</v>
      </c>
    </row>
    <row r="291" spans="1:9">
      <c r="A291" s="20" t="s">
        <v>570</v>
      </c>
      <c r="B291" s="20" t="s">
        <v>182</v>
      </c>
      <c r="C291" s="20" t="s">
        <v>405</v>
      </c>
      <c r="D291" s="20">
        <v>36</v>
      </c>
      <c r="E291" s="20">
        <v>1.54043645699615E-2</v>
      </c>
      <c r="F291" s="20">
        <v>35</v>
      </c>
      <c r="G291" s="20">
        <v>1.46935348446683E-2</v>
      </c>
      <c r="H291" s="20">
        <v>1</v>
      </c>
      <c r="I291" s="20">
        <v>2.8571428571428501</v>
      </c>
    </row>
    <row r="292" spans="1:9">
      <c r="A292" s="20" t="s">
        <v>570</v>
      </c>
      <c r="B292" s="20" t="s">
        <v>182</v>
      </c>
      <c r="C292" s="20" t="s">
        <v>409</v>
      </c>
      <c r="D292" s="20">
        <v>55</v>
      </c>
      <c r="E292" s="20">
        <v>2.3534445870774499E-2</v>
      </c>
      <c r="F292" s="20">
        <v>54</v>
      </c>
      <c r="G292" s="20">
        <v>2.2670025188916899E-2</v>
      </c>
      <c r="H292" s="20">
        <v>1</v>
      </c>
      <c r="I292" s="20">
        <v>1.8518518518518601</v>
      </c>
    </row>
    <row r="293" spans="1:9">
      <c r="A293" s="20" t="s">
        <v>572</v>
      </c>
      <c r="B293" s="20" t="s">
        <v>177</v>
      </c>
      <c r="C293" s="20" t="s">
        <v>408</v>
      </c>
      <c r="D293" s="20">
        <v>839</v>
      </c>
      <c r="E293" s="20">
        <v>0.34427574887156298</v>
      </c>
      <c r="F293" s="20">
        <v>838</v>
      </c>
      <c r="G293" s="20">
        <v>0.34528224145035002</v>
      </c>
      <c r="H293" s="20">
        <v>1</v>
      </c>
      <c r="I293" s="20">
        <v>0.119331742243434</v>
      </c>
    </row>
    <row r="294" spans="1:9">
      <c r="A294" s="20" t="s">
        <v>572</v>
      </c>
      <c r="B294" s="20" t="s">
        <v>177</v>
      </c>
      <c r="C294" s="20" t="s">
        <v>405</v>
      </c>
      <c r="D294" s="20">
        <v>272</v>
      </c>
      <c r="E294" s="20">
        <v>0.111612638489947</v>
      </c>
      <c r="F294" s="20">
        <v>271</v>
      </c>
      <c r="G294" s="20">
        <v>0.111660486196951</v>
      </c>
      <c r="H294" s="20">
        <v>1</v>
      </c>
      <c r="I294" s="20">
        <v>0.36900369003689498</v>
      </c>
    </row>
    <row r="295" spans="1:9">
      <c r="A295" s="20" t="s">
        <v>573</v>
      </c>
      <c r="B295" s="20" t="s">
        <v>240</v>
      </c>
      <c r="C295" s="20" t="s">
        <v>408</v>
      </c>
      <c r="D295" s="20">
        <v>53</v>
      </c>
      <c r="E295" s="20">
        <v>8.4529505582137204E-2</v>
      </c>
      <c r="F295" s="20">
        <v>52</v>
      </c>
      <c r="G295" s="20">
        <v>8.4690553745928293E-2</v>
      </c>
      <c r="H295" s="20">
        <v>1</v>
      </c>
      <c r="I295" s="20">
        <v>1.92307692307692</v>
      </c>
    </row>
    <row r="296" spans="1:9">
      <c r="A296" s="20" t="s">
        <v>573</v>
      </c>
      <c r="B296" s="20" t="s">
        <v>240</v>
      </c>
      <c r="C296" s="20" t="s">
        <v>409</v>
      </c>
      <c r="D296" s="20">
        <v>30</v>
      </c>
      <c r="E296" s="20">
        <v>4.7846889952153103E-2</v>
      </c>
      <c r="F296" s="20">
        <v>29</v>
      </c>
      <c r="G296" s="20">
        <v>4.7231270358306203E-2</v>
      </c>
      <c r="H296" s="20">
        <v>1</v>
      </c>
      <c r="I296" s="20">
        <v>3.4482758620689702</v>
      </c>
    </row>
    <row r="297" spans="1:9">
      <c r="A297" s="20" t="s">
        <v>576</v>
      </c>
      <c r="B297" s="20" t="s">
        <v>241</v>
      </c>
      <c r="C297" s="20" t="s">
        <v>407</v>
      </c>
      <c r="D297" s="20">
        <v>44</v>
      </c>
      <c r="E297" s="20">
        <v>0.74576271186440701</v>
      </c>
      <c r="F297" s="20">
        <v>43</v>
      </c>
      <c r="G297" s="20">
        <v>0.70491803278688503</v>
      </c>
      <c r="H297" s="20">
        <v>1</v>
      </c>
      <c r="I297" s="20">
        <v>2.32558139534884</v>
      </c>
    </row>
    <row r="298" spans="1:9">
      <c r="A298" s="20" t="s">
        <v>578</v>
      </c>
      <c r="B298" s="20" t="s">
        <v>180</v>
      </c>
      <c r="C298" s="20" t="s">
        <v>410</v>
      </c>
      <c r="D298" s="20">
        <v>1370</v>
      </c>
      <c r="E298" s="20">
        <v>0.227574750830565</v>
      </c>
      <c r="F298" s="20">
        <v>1369</v>
      </c>
      <c r="G298" s="20">
        <v>0.22892976588628799</v>
      </c>
      <c r="H298" s="20">
        <v>1</v>
      </c>
      <c r="I298" s="20">
        <v>7.3046018991962405E-2</v>
      </c>
    </row>
    <row r="299" spans="1:9">
      <c r="A299" s="20" t="s">
        <v>579</v>
      </c>
      <c r="B299" s="20" t="s">
        <v>242</v>
      </c>
      <c r="C299" s="20" t="s">
        <v>406</v>
      </c>
      <c r="D299" s="20">
        <v>2</v>
      </c>
      <c r="E299" s="20">
        <v>0.66666666666666696</v>
      </c>
      <c r="F299" s="20">
        <v>1</v>
      </c>
      <c r="G299" s="20">
        <v>0.5</v>
      </c>
      <c r="H299" s="20">
        <v>1</v>
      </c>
      <c r="I299" s="20">
        <v>100</v>
      </c>
    </row>
    <row r="300" spans="1:9">
      <c r="A300" s="20" t="s">
        <v>581</v>
      </c>
      <c r="B300" s="20" t="s">
        <v>203</v>
      </c>
      <c r="C300" s="20" t="s">
        <v>405</v>
      </c>
      <c r="D300" s="20">
        <v>26</v>
      </c>
      <c r="E300" s="20">
        <v>2.6236125126135199E-2</v>
      </c>
      <c r="F300" s="20">
        <v>25</v>
      </c>
      <c r="G300" s="20">
        <v>2.5150905432595599E-2</v>
      </c>
      <c r="H300" s="20">
        <v>1</v>
      </c>
      <c r="I300" s="20">
        <v>4</v>
      </c>
    </row>
    <row r="301" spans="1:9">
      <c r="A301" s="20" t="s">
        <v>584</v>
      </c>
      <c r="B301" s="20" t="s">
        <v>207</v>
      </c>
      <c r="C301" s="20" t="s">
        <v>405</v>
      </c>
      <c r="D301" s="20">
        <v>65</v>
      </c>
      <c r="E301" s="20">
        <v>9.0782122905027907E-2</v>
      </c>
      <c r="F301" s="20">
        <v>64</v>
      </c>
      <c r="G301" s="20">
        <v>9.0014064697609003E-2</v>
      </c>
      <c r="H301" s="20">
        <v>1</v>
      </c>
      <c r="I301" s="20">
        <v>1.5625</v>
      </c>
    </row>
    <row r="302" spans="1:9">
      <c r="A302" s="20" t="s">
        <v>589</v>
      </c>
      <c r="B302" s="20" t="s">
        <v>218</v>
      </c>
      <c r="C302" s="20" t="s">
        <v>410</v>
      </c>
      <c r="D302" s="20">
        <v>47</v>
      </c>
      <c r="E302" s="20">
        <v>0.43119266055045902</v>
      </c>
      <c r="F302" s="20">
        <v>46</v>
      </c>
      <c r="G302" s="20">
        <v>0.42592592592592599</v>
      </c>
      <c r="H302" s="20">
        <v>1</v>
      </c>
      <c r="I302" s="20">
        <v>2.1739130434782701</v>
      </c>
    </row>
    <row r="303" spans="1:9">
      <c r="A303" s="20" t="s">
        <v>589</v>
      </c>
      <c r="B303" s="20" t="s">
        <v>218</v>
      </c>
      <c r="C303" s="20" t="s">
        <v>408</v>
      </c>
      <c r="D303" s="20">
        <v>39</v>
      </c>
      <c r="E303" s="20">
        <v>0.35779816513761498</v>
      </c>
      <c r="F303" s="20">
        <v>38</v>
      </c>
      <c r="G303" s="20">
        <v>0.35185185185185203</v>
      </c>
      <c r="H303" s="20">
        <v>1</v>
      </c>
      <c r="I303" s="20">
        <v>2.6315789473684301</v>
      </c>
    </row>
    <row r="304" spans="1:9">
      <c r="A304" s="20" t="s">
        <v>592</v>
      </c>
      <c r="B304" s="20" t="s">
        <v>258</v>
      </c>
      <c r="C304" s="20" t="s">
        <v>413</v>
      </c>
      <c r="D304" s="20">
        <v>11</v>
      </c>
      <c r="E304" s="20">
        <v>2.36406619385343E-3</v>
      </c>
      <c r="F304" s="20">
        <v>10</v>
      </c>
      <c r="G304" s="20">
        <v>2.1445421402530602E-3</v>
      </c>
      <c r="H304" s="20">
        <v>1</v>
      </c>
      <c r="I304" s="20">
        <v>10</v>
      </c>
    </row>
    <row r="305" spans="1:9">
      <c r="A305" s="20" t="s">
        <v>592</v>
      </c>
      <c r="B305" s="20" t="s">
        <v>258</v>
      </c>
      <c r="C305" s="20" t="s">
        <v>412</v>
      </c>
      <c r="D305" s="20">
        <v>281</v>
      </c>
      <c r="E305" s="20">
        <v>6.0391145497528498E-2</v>
      </c>
      <c r="F305" s="20">
        <v>280</v>
      </c>
      <c r="G305" s="20">
        <v>6.0047179927085602E-2</v>
      </c>
      <c r="H305" s="20">
        <v>1</v>
      </c>
      <c r="I305" s="20">
        <v>0.35714285714285599</v>
      </c>
    </row>
    <row r="306" spans="1:9">
      <c r="A306" s="20" t="s">
        <v>593</v>
      </c>
      <c r="B306" s="20" t="s">
        <v>212</v>
      </c>
      <c r="C306" s="20" t="s">
        <v>406</v>
      </c>
      <c r="D306" s="20">
        <v>23</v>
      </c>
      <c r="E306" s="20">
        <v>3.8720538720538697E-2</v>
      </c>
      <c r="F306" s="20">
        <v>22</v>
      </c>
      <c r="G306" s="20">
        <v>3.69127516778524E-2</v>
      </c>
      <c r="H306" s="20">
        <v>1</v>
      </c>
      <c r="I306" s="20">
        <v>4.5454545454545396</v>
      </c>
    </row>
    <row r="307" spans="1:9">
      <c r="A307" s="20" t="s">
        <v>598</v>
      </c>
      <c r="B307" s="20" t="s">
        <v>164</v>
      </c>
      <c r="C307" s="20" t="s">
        <v>409</v>
      </c>
      <c r="D307" s="20">
        <v>47</v>
      </c>
      <c r="E307" s="20">
        <v>6.0457936712117301E-3</v>
      </c>
      <c r="F307" s="20">
        <v>46</v>
      </c>
      <c r="G307" s="20">
        <v>6.3720736944175103E-3</v>
      </c>
      <c r="H307" s="20">
        <v>1</v>
      </c>
      <c r="I307" s="20">
        <v>2.1739130434782701</v>
      </c>
    </row>
    <row r="308" spans="1:9">
      <c r="A308" s="20" t="s">
        <v>601</v>
      </c>
      <c r="B308" s="20" t="s">
        <v>163</v>
      </c>
      <c r="C308" s="20" t="s">
        <v>412</v>
      </c>
      <c r="D308" s="20">
        <v>1775</v>
      </c>
      <c r="E308" s="20">
        <v>5.0572682204114199E-2</v>
      </c>
      <c r="F308" s="20">
        <v>1774</v>
      </c>
      <c r="G308" s="20">
        <v>5.0591758163410799E-2</v>
      </c>
      <c r="H308" s="20">
        <v>1</v>
      </c>
      <c r="I308" s="20">
        <v>5.6369785794818703E-2</v>
      </c>
    </row>
    <row r="309" spans="1:9">
      <c r="A309" s="20" t="s">
        <v>602</v>
      </c>
      <c r="B309" s="20" t="s">
        <v>213</v>
      </c>
      <c r="C309" s="20" t="s">
        <v>410</v>
      </c>
      <c r="D309" s="20">
        <v>32</v>
      </c>
      <c r="E309" s="20">
        <v>0.20512820512820501</v>
      </c>
      <c r="F309" s="20">
        <v>31</v>
      </c>
      <c r="G309" s="20">
        <v>0.19375000000000001</v>
      </c>
      <c r="H309" s="20">
        <v>1</v>
      </c>
      <c r="I309" s="20">
        <v>3.2258064516128999</v>
      </c>
    </row>
    <row r="310" spans="1:9">
      <c r="A310" s="20" t="s">
        <v>603</v>
      </c>
      <c r="B310" s="20" t="s">
        <v>256</v>
      </c>
      <c r="C310" s="20" t="s">
        <v>405</v>
      </c>
      <c r="D310" s="20">
        <v>252</v>
      </c>
      <c r="E310" s="20">
        <v>0.22320637732506601</v>
      </c>
      <c r="F310" s="20">
        <v>251</v>
      </c>
      <c r="G310" s="20">
        <v>0.228805834092981</v>
      </c>
      <c r="H310" s="20">
        <v>1</v>
      </c>
      <c r="I310" s="20">
        <v>0.39840637450199201</v>
      </c>
    </row>
    <row r="311" spans="1:9">
      <c r="A311" s="20" t="s">
        <v>605</v>
      </c>
      <c r="B311" s="20" t="s">
        <v>226</v>
      </c>
      <c r="C311" s="20" t="s">
        <v>405</v>
      </c>
      <c r="D311" s="20">
        <v>7</v>
      </c>
      <c r="E311" s="20">
        <v>5.5555555555555601E-2</v>
      </c>
      <c r="F311" s="20">
        <v>6</v>
      </c>
      <c r="G311" s="20">
        <v>4.91803278688525E-2</v>
      </c>
      <c r="H311" s="20">
        <v>1</v>
      </c>
      <c r="I311" s="20">
        <v>16.6666666666667</v>
      </c>
    </row>
    <row r="312" spans="1:9">
      <c r="A312" s="20" t="s">
        <v>606</v>
      </c>
      <c r="B312" s="20" t="s">
        <v>244</v>
      </c>
      <c r="C312" s="20" t="s">
        <v>407</v>
      </c>
      <c r="D312" s="20">
        <v>66</v>
      </c>
      <c r="E312" s="20">
        <v>0.106623586429725</v>
      </c>
      <c r="F312" s="20">
        <v>65</v>
      </c>
      <c r="G312" s="20">
        <v>0.10690789473684199</v>
      </c>
      <c r="H312" s="20">
        <v>1</v>
      </c>
      <c r="I312" s="20">
        <v>1.5384615384615301</v>
      </c>
    </row>
    <row r="313" spans="1:9">
      <c r="A313" s="20" t="s">
        <v>606</v>
      </c>
      <c r="B313" s="20" t="s">
        <v>244</v>
      </c>
      <c r="C313" s="20" t="s">
        <v>410</v>
      </c>
      <c r="D313" s="20">
        <v>230</v>
      </c>
      <c r="E313" s="20">
        <v>0.37156704361873999</v>
      </c>
      <c r="F313" s="20">
        <v>229</v>
      </c>
      <c r="G313" s="20">
        <v>0.37664473684210498</v>
      </c>
      <c r="H313" s="20">
        <v>1</v>
      </c>
      <c r="I313" s="20">
        <v>0.436681222707413</v>
      </c>
    </row>
    <row r="314" spans="1:9">
      <c r="A314" s="20" t="s">
        <v>606</v>
      </c>
      <c r="B314" s="20" t="s">
        <v>244</v>
      </c>
      <c r="C314" s="20" t="s">
        <v>408</v>
      </c>
      <c r="D314" s="20">
        <v>21</v>
      </c>
      <c r="E314" s="20">
        <v>3.3925686591276302E-2</v>
      </c>
      <c r="F314" s="20">
        <v>20</v>
      </c>
      <c r="G314" s="20">
        <v>3.2894736842105303E-2</v>
      </c>
      <c r="H314" s="20">
        <v>1</v>
      </c>
      <c r="I314" s="20">
        <v>5</v>
      </c>
    </row>
    <row r="315" spans="1:9">
      <c r="A315" s="20" t="s">
        <v>607</v>
      </c>
      <c r="B315" s="20" t="s">
        <v>252</v>
      </c>
      <c r="C315" s="20" t="s">
        <v>408</v>
      </c>
      <c r="D315" s="20">
        <v>60</v>
      </c>
      <c r="E315" s="20">
        <v>5.4644808743169397E-2</v>
      </c>
      <c r="F315" s="20">
        <v>59</v>
      </c>
      <c r="G315" s="20">
        <v>5.4327808471454901E-2</v>
      </c>
      <c r="H315" s="20">
        <v>1</v>
      </c>
      <c r="I315" s="20">
        <v>1.6949152542372801</v>
      </c>
    </row>
    <row r="316" spans="1:9">
      <c r="A316" s="20" t="s">
        <v>609</v>
      </c>
      <c r="B316" s="20" t="s">
        <v>228</v>
      </c>
      <c r="C316" s="20" t="s">
        <v>406</v>
      </c>
      <c r="D316" s="20">
        <v>16</v>
      </c>
      <c r="E316" s="20">
        <v>0.103896103896104</v>
      </c>
      <c r="F316" s="20">
        <v>15</v>
      </c>
      <c r="G316" s="20">
        <v>7.5376884422110504E-2</v>
      </c>
      <c r="H316" s="20">
        <v>1</v>
      </c>
      <c r="I316" s="20">
        <v>6.6666666666666696</v>
      </c>
    </row>
    <row r="317" spans="1:9">
      <c r="A317" s="20" t="s">
        <v>610</v>
      </c>
      <c r="B317" s="20" t="s">
        <v>229</v>
      </c>
      <c r="C317" s="20" t="s">
        <v>406</v>
      </c>
      <c r="D317" s="20">
        <v>1</v>
      </c>
      <c r="E317" s="20">
        <v>4.1666666666666699E-2</v>
      </c>
      <c r="F317" s="20">
        <v>0</v>
      </c>
      <c r="G317" s="20">
        <v>0</v>
      </c>
      <c r="H317" s="20">
        <v>1</v>
      </c>
      <c r="I317" s="20" t="e">
        <v>#NUM!</v>
      </c>
    </row>
    <row r="318" spans="1:9">
      <c r="A318" s="20" t="s">
        <v>610</v>
      </c>
      <c r="B318" s="20" t="s">
        <v>229</v>
      </c>
      <c r="C318" s="20" t="s">
        <v>408</v>
      </c>
      <c r="D318" s="20">
        <v>4</v>
      </c>
      <c r="E318" s="20">
        <v>0.16666666666666699</v>
      </c>
      <c r="F318" s="20">
        <v>3</v>
      </c>
      <c r="G318" s="20">
        <v>0.13043478260869601</v>
      </c>
      <c r="H318" s="20">
        <v>1</v>
      </c>
      <c r="I318" s="20">
        <v>33.3333333333333</v>
      </c>
    </row>
    <row r="319" spans="1:9">
      <c r="A319" s="20" t="s">
        <v>613</v>
      </c>
      <c r="B319" s="20" t="s">
        <v>209</v>
      </c>
      <c r="C319" s="20" t="s">
        <v>409</v>
      </c>
      <c r="D319" s="20">
        <v>31</v>
      </c>
      <c r="E319" s="20">
        <v>5.6880733944954097E-2</v>
      </c>
      <c r="F319" s="20">
        <v>30</v>
      </c>
      <c r="G319" s="20">
        <v>5.31914893617021E-2</v>
      </c>
      <c r="H319" s="20">
        <v>1</v>
      </c>
      <c r="I319" s="20">
        <v>3.3333333333333401</v>
      </c>
    </row>
    <row r="320" spans="1:9">
      <c r="A320" s="20" t="s">
        <v>614</v>
      </c>
      <c r="B320" s="20" t="s">
        <v>174</v>
      </c>
      <c r="C320" s="20" t="s">
        <v>405</v>
      </c>
      <c r="D320" s="20">
        <v>72</v>
      </c>
      <c r="E320" s="20">
        <v>1.52607036880034E-2</v>
      </c>
      <c r="F320" s="20">
        <v>71</v>
      </c>
      <c r="G320" s="20">
        <v>1.4897188417960601E-2</v>
      </c>
      <c r="H320" s="20">
        <v>1</v>
      </c>
      <c r="I320" s="20">
        <v>1.40845070422535</v>
      </c>
    </row>
    <row r="321" spans="1:9">
      <c r="A321" s="20" t="s">
        <v>617</v>
      </c>
      <c r="B321" s="20" t="s">
        <v>231</v>
      </c>
      <c r="C321" s="20" t="s">
        <v>407</v>
      </c>
      <c r="D321" s="20">
        <v>6</v>
      </c>
      <c r="E321" s="20">
        <v>0.5</v>
      </c>
      <c r="F321" s="20">
        <v>5</v>
      </c>
      <c r="G321" s="20">
        <v>0.41666666666666702</v>
      </c>
      <c r="H321" s="20">
        <v>1</v>
      </c>
      <c r="I321" s="20">
        <v>20</v>
      </c>
    </row>
    <row r="322" spans="1:9">
      <c r="A322" s="20" t="s">
        <v>619</v>
      </c>
      <c r="B322" s="20" t="s">
        <v>232</v>
      </c>
      <c r="C322" s="20" t="s">
        <v>412</v>
      </c>
      <c r="D322" s="20">
        <v>6</v>
      </c>
      <c r="E322" s="20">
        <v>0.122448979591837</v>
      </c>
      <c r="F322" s="20">
        <v>5</v>
      </c>
      <c r="G322" s="20">
        <v>0.11111111111111099</v>
      </c>
      <c r="H322" s="20">
        <v>1</v>
      </c>
      <c r="I322" s="20">
        <v>20</v>
      </c>
    </row>
    <row r="323" spans="1:9">
      <c r="A323" s="20" t="s">
        <v>624</v>
      </c>
      <c r="B323" s="20" t="s">
        <v>219</v>
      </c>
      <c r="C323" s="20" t="s">
        <v>410</v>
      </c>
      <c r="D323" s="20">
        <v>11</v>
      </c>
      <c r="E323" s="20">
        <v>0.10784313725490199</v>
      </c>
      <c r="F323" s="20">
        <v>10</v>
      </c>
      <c r="G323" s="20">
        <v>9.6153846153846201E-2</v>
      </c>
      <c r="H323" s="20">
        <v>1</v>
      </c>
      <c r="I323" s="20">
        <v>10</v>
      </c>
    </row>
    <row r="324" spans="1:9">
      <c r="A324" s="20" t="s">
        <v>627</v>
      </c>
      <c r="B324" s="20" t="s">
        <v>250</v>
      </c>
      <c r="C324" s="20" t="s">
        <v>409</v>
      </c>
      <c r="D324" s="20">
        <v>83</v>
      </c>
      <c r="E324" s="20">
        <v>3.2625786163521998E-2</v>
      </c>
      <c r="F324" s="20">
        <v>82</v>
      </c>
      <c r="G324" s="20">
        <v>3.3828382838283801E-2</v>
      </c>
      <c r="H324" s="20">
        <v>1</v>
      </c>
      <c r="I324" s="20">
        <v>1.2195121951219501</v>
      </c>
    </row>
    <row r="325" spans="1:9">
      <c r="A325" s="20" t="s">
        <v>630</v>
      </c>
      <c r="B325" s="20" t="s">
        <v>176</v>
      </c>
      <c r="C325" s="20" t="s">
        <v>410</v>
      </c>
      <c r="D325" s="20">
        <v>583</v>
      </c>
      <c r="E325" s="20">
        <v>0.109937771072978</v>
      </c>
      <c r="F325" s="20">
        <v>582</v>
      </c>
      <c r="G325" s="20">
        <v>0.115384615384615</v>
      </c>
      <c r="H325" s="20">
        <v>1</v>
      </c>
      <c r="I325" s="20">
        <v>0.17182130584192401</v>
      </c>
    </row>
    <row r="326" spans="1:9">
      <c r="A326" s="20" t="s">
        <v>630</v>
      </c>
      <c r="B326" s="20" t="s">
        <v>176</v>
      </c>
      <c r="C326" s="20" t="s">
        <v>411</v>
      </c>
      <c r="D326" s="20">
        <v>25</v>
      </c>
      <c r="E326" s="20">
        <v>4.7143126532151599E-3</v>
      </c>
      <c r="F326" s="20">
        <v>24</v>
      </c>
      <c r="G326" s="20">
        <v>4.7581284694686796E-3</v>
      </c>
      <c r="H326" s="20">
        <v>1</v>
      </c>
      <c r="I326" s="20">
        <v>4.1666666666666696</v>
      </c>
    </row>
    <row r="327" spans="1:9">
      <c r="A327" s="20" t="s">
        <v>639</v>
      </c>
      <c r="B327" s="20" t="s">
        <v>190</v>
      </c>
      <c r="C327" s="20" t="s">
        <v>406</v>
      </c>
      <c r="D327" s="20">
        <v>40</v>
      </c>
      <c r="E327" s="20">
        <v>2.7586206896551699E-2</v>
      </c>
      <c r="F327" s="20">
        <v>39</v>
      </c>
      <c r="G327" s="20">
        <v>2.7008310249307499E-2</v>
      </c>
      <c r="H327" s="20">
        <v>1</v>
      </c>
      <c r="I327" s="20">
        <v>2.5641025641025501</v>
      </c>
    </row>
    <row r="328" spans="1:9">
      <c r="A328" s="20" t="s">
        <v>640</v>
      </c>
      <c r="B328" s="20" t="s">
        <v>175</v>
      </c>
      <c r="C328" s="20" t="s">
        <v>409</v>
      </c>
      <c r="D328" s="20">
        <v>73</v>
      </c>
      <c r="E328" s="20">
        <v>0.123728813559322</v>
      </c>
      <c r="F328" s="20">
        <v>72</v>
      </c>
      <c r="G328" s="20">
        <v>0.121827411167513</v>
      </c>
      <c r="H328" s="20">
        <v>1</v>
      </c>
      <c r="I328" s="20">
        <v>1.38888888888888</v>
      </c>
    </row>
    <row r="329" spans="1:9">
      <c r="A329" s="20" t="s">
        <v>642</v>
      </c>
      <c r="B329" s="20" t="s">
        <v>263</v>
      </c>
      <c r="C329" s="20" t="s">
        <v>405</v>
      </c>
      <c r="D329" s="20">
        <v>575</v>
      </c>
      <c r="E329" s="20">
        <v>7.3859987154784798E-2</v>
      </c>
      <c r="F329" s="20">
        <v>574</v>
      </c>
      <c r="G329" s="20">
        <v>7.28056823947235E-2</v>
      </c>
      <c r="H329" s="20">
        <v>1</v>
      </c>
      <c r="I329" s="20">
        <v>0.17421602787457399</v>
      </c>
    </row>
    <row r="330" spans="1:9">
      <c r="A330" s="20" t="s">
        <v>643</v>
      </c>
      <c r="B330" s="20" t="s">
        <v>173</v>
      </c>
      <c r="C330" s="20" t="s">
        <v>406</v>
      </c>
      <c r="D330" s="20">
        <v>20</v>
      </c>
      <c r="E330" s="20">
        <v>3.4129692832764499E-2</v>
      </c>
      <c r="F330" s="20">
        <v>19</v>
      </c>
      <c r="G330" s="20">
        <v>3.2815198618307402E-2</v>
      </c>
      <c r="H330" s="20">
        <v>1</v>
      </c>
      <c r="I330" s="20">
        <v>5.2631578947368398</v>
      </c>
    </row>
    <row r="331" spans="1:9">
      <c r="A331" s="20" t="s">
        <v>643</v>
      </c>
      <c r="B331" s="20" t="s">
        <v>173</v>
      </c>
      <c r="C331" s="20" t="s">
        <v>408</v>
      </c>
      <c r="D331" s="20">
        <v>9</v>
      </c>
      <c r="E331" s="20">
        <v>1.5358361774744001E-2</v>
      </c>
      <c r="F331" s="20">
        <v>8</v>
      </c>
      <c r="G331" s="20">
        <v>1.38169257340242E-2</v>
      </c>
      <c r="H331" s="20">
        <v>1</v>
      </c>
      <c r="I331" s="20">
        <v>12.5</v>
      </c>
    </row>
    <row r="332" spans="1:9">
      <c r="A332" s="20" t="s">
        <v>643</v>
      </c>
      <c r="B332" s="20" t="s">
        <v>173</v>
      </c>
      <c r="C332" s="20" t="s">
        <v>409</v>
      </c>
      <c r="D332" s="20">
        <v>13</v>
      </c>
      <c r="E332" s="20">
        <v>2.2184300341296901E-2</v>
      </c>
      <c r="F332" s="20">
        <v>12</v>
      </c>
      <c r="G332" s="20">
        <v>2.0725388601036301E-2</v>
      </c>
      <c r="H332" s="20">
        <v>1</v>
      </c>
      <c r="I332" s="20">
        <v>8.3333333333333304</v>
      </c>
    </row>
    <row r="333" spans="1:9">
      <c r="A333" s="20" t="s">
        <v>644</v>
      </c>
      <c r="B333" s="20" t="s">
        <v>206</v>
      </c>
      <c r="C333" s="20" t="s">
        <v>410</v>
      </c>
      <c r="D333" s="20">
        <v>124</v>
      </c>
      <c r="E333" s="20">
        <v>0.272527472527473</v>
      </c>
      <c r="F333" s="20">
        <v>123</v>
      </c>
      <c r="G333" s="20">
        <v>0.25571725571725601</v>
      </c>
      <c r="H333" s="20">
        <v>1</v>
      </c>
      <c r="I333" s="20">
        <v>0.81300813008129402</v>
      </c>
    </row>
    <row r="334" spans="1:9">
      <c r="A334" s="20" t="s">
        <v>644</v>
      </c>
      <c r="B334" s="20" t="s">
        <v>206</v>
      </c>
      <c r="C334" s="20" t="s">
        <v>408</v>
      </c>
      <c r="D334" s="20">
        <v>24</v>
      </c>
      <c r="E334" s="20">
        <v>5.2747252747252699E-2</v>
      </c>
      <c r="F334" s="20">
        <v>23</v>
      </c>
      <c r="G334" s="20">
        <v>4.7817047817047799E-2</v>
      </c>
      <c r="H334" s="20">
        <v>1</v>
      </c>
      <c r="I334" s="20">
        <v>4.3478260869565197</v>
      </c>
    </row>
    <row r="335" spans="1:9">
      <c r="A335" s="20" t="s">
        <v>742</v>
      </c>
      <c r="B335" s="20" t="s">
        <v>201</v>
      </c>
      <c r="C335" s="20" t="s">
        <v>406</v>
      </c>
      <c r="D335" s="20">
        <v>24</v>
      </c>
      <c r="E335" s="20">
        <v>6.01503759398496E-2</v>
      </c>
      <c r="F335" s="20">
        <v>23</v>
      </c>
      <c r="G335" s="20">
        <v>5.9585492227979299E-2</v>
      </c>
      <c r="H335" s="20">
        <v>1</v>
      </c>
      <c r="I335" s="20">
        <v>4.3478260869565197</v>
      </c>
    </row>
    <row r="336" spans="1:9">
      <c r="A336" s="20" t="s">
        <v>742</v>
      </c>
      <c r="B336" s="20" t="s">
        <v>201</v>
      </c>
      <c r="C336" s="20" t="s">
        <v>405</v>
      </c>
      <c r="D336" s="20">
        <v>92</v>
      </c>
      <c r="E336" s="20">
        <v>0.23057644110275699</v>
      </c>
      <c r="F336" s="20">
        <v>91</v>
      </c>
      <c r="G336" s="20">
        <v>0.23575129533678801</v>
      </c>
      <c r="H336" s="20">
        <v>1</v>
      </c>
      <c r="I336" s="20">
        <v>1.0989010989010899</v>
      </c>
    </row>
    <row r="337" spans="1:9">
      <c r="A337" s="20" t="s">
        <v>748</v>
      </c>
      <c r="B337" s="20" t="s">
        <v>221</v>
      </c>
      <c r="C337" s="20" t="s">
        <v>412</v>
      </c>
      <c r="D337" s="20">
        <v>5</v>
      </c>
      <c r="E337" s="20">
        <v>9.8039215686274495E-2</v>
      </c>
      <c r="F337" s="20">
        <v>4</v>
      </c>
      <c r="G337" s="20">
        <v>0.08</v>
      </c>
      <c r="H337" s="20">
        <v>1</v>
      </c>
      <c r="I337" s="20">
        <v>25</v>
      </c>
    </row>
    <row r="338" spans="1:9">
      <c r="A338" s="20" t="s">
        <v>729</v>
      </c>
      <c r="B338" s="20" t="s">
        <v>183</v>
      </c>
      <c r="C338" s="20" t="s">
        <v>410</v>
      </c>
      <c r="D338" s="20">
        <v>12</v>
      </c>
      <c r="E338" s="20">
        <v>3.2760032760032801E-3</v>
      </c>
      <c r="F338" s="20">
        <v>11</v>
      </c>
      <c r="G338" s="20">
        <v>3.0219780219780199E-3</v>
      </c>
      <c r="H338" s="20">
        <v>1</v>
      </c>
      <c r="I338" s="20">
        <v>9.0909090909090793</v>
      </c>
    </row>
    <row r="339" spans="1:9">
      <c r="A339" s="20" t="s">
        <v>745</v>
      </c>
      <c r="B339" s="20" t="s">
        <v>196</v>
      </c>
      <c r="C339" s="20" t="s">
        <v>412</v>
      </c>
      <c r="D339" s="20">
        <v>53</v>
      </c>
      <c r="E339" s="20">
        <v>3.4776902887139097E-2</v>
      </c>
      <c r="F339" s="20">
        <v>52</v>
      </c>
      <c r="G339" s="20">
        <v>3.4482758620689703E-2</v>
      </c>
      <c r="H339" s="20">
        <v>1</v>
      </c>
      <c r="I339" s="20">
        <v>1.92307692307692</v>
      </c>
    </row>
    <row r="340" spans="1:9">
      <c r="A340" s="20" t="s">
        <v>735</v>
      </c>
      <c r="B340" s="20" t="s">
        <v>269</v>
      </c>
      <c r="C340" s="20" t="s">
        <v>410</v>
      </c>
      <c r="D340" s="20">
        <v>92</v>
      </c>
      <c r="E340" s="20">
        <v>4.2850489054494602E-2</v>
      </c>
      <c r="F340" s="20">
        <v>91</v>
      </c>
      <c r="G340" s="20">
        <v>4.2444029850746301E-2</v>
      </c>
      <c r="H340" s="20">
        <v>1</v>
      </c>
      <c r="I340" s="20">
        <v>1.0989010989010899</v>
      </c>
    </row>
    <row r="341" spans="1:9">
      <c r="A341" s="20" t="s">
        <v>740</v>
      </c>
      <c r="B341" s="20" t="s">
        <v>275</v>
      </c>
      <c r="C341" s="20" t="s">
        <v>409</v>
      </c>
      <c r="D341" s="20">
        <v>47</v>
      </c>
      <c r="E341" s="20">
        <v>1.0032017075773701E-2</v>
      </c>
      <c r="F341" s="20">
        <v>46</v>
      </c>
      <c r="G341" s="20">
        <v>1.0562571756601601E-2</v>
      </c>
      <c r="H341" s="20">
        <v>1</v>
      </c>
      <c r="I341" s="20">
        <v>2.1739130434782701</v>
      </c>
    </row>
    <row r="342" spans="1:9">
      <c r="A342" s="20" t="s">
        <v>734</v>
      </c>
      <c r="B342" s="20" t="s">
        <v>262</v>
      </c>
      <c r="C342" s="20" t="s">
        <v>405</v>
      </c>
      <c r="D342" s="20">
        <v>22</v>
      </c>
      <c r="E342" s="20">
        <v>2.1072796934865901E-2</v>
      </c>
      <c r="F342" s="20">
        <v>21</v>
      </c>
      <c r="G342" s="20">
        <v>2.0368574199805999E-2</v>
      </c>
      <c r="H342" s="20">
        <v>1</v>
      </c>
      <c r="I342" s="20">
        <v>4.7619047619047699</v>
      </c>
    </row>
    <row r="343" spans="1:9">
      <c r="A343" s="20" t="s">
        <v>741</v>
      </c>
      <c r="B343" s="20" t="s">
        <v>189</v>
      </c>
      <c r="C343" s="20" t="s">
        <v>412</v>
      </c>
      <c r="D343" s="20">
        <v>52</v>
      </c>
      <c r="E343" s="20">
        <v>7.8431372549019607E-2</v>
      </c>
      <c r="F343" s="20">
        <v>51</v>
      </c>
      <c r="G343" s="20">
        <v>7.8947368421052599E-2</v>
      </c>
      <c r="H343" s="20">
        <v>1</v>
      </c>
      <c r="I343" s="20">
        <v>1.9607843137254799</v>
      </c>
    </row>
    <row r="344" spans="1:9">
      <c r="A344" s="20" t="s">
        <v>749</v>
      </c>
      <c r="B344" s="20" t="s">
        <v>254</v>
      </c>
      <c r="C344" s="20" t="s">
        <v>408</v>
      </c>
      <c r="D344" s="20">
        <v>88</v>
      </c>
      <c r="E344" s="20">
        <v>0.16793893129771001</v>
      </c>
      <c r="F344" s="20">
        <v>87</v>
      </c>
      <c r="G344" s="20">
        <v>0.172619047619048</v>
      </c>
      <c r="H344" s="20">
        <v>1</v>
      </c>
      <c r="I344" s="20">
        <v>1.14942528735633</v>
      </c>
    </row>
    <row r="345" spans="1:9">
      <c r="A345" s="20" t="s">
        <v>749</v>
      </c>
      <c r="B345" s="20" t="s">
        <v>254</v>
      </c>
      <c r="C345" s="20" t="s">
        <v>412</v>
      </c>
      <c r="D345" s="20">
        <v>47</v>
      </c>
      <c r="E345" s="20">
        <v>8.9694656488549601E-2</v>
      </c>
      <c r="F345" s="20">
        <v>46</v>
      </c>
      <c r="G345" s="20">
        <v>9.1269841269841306E-2</v>
      </c>
      <c r="H345" s="20">
        <v>1</v>
      </c>
      <c r="I345" s="20">
        <v>2.1739130434782701</v>
      </c>
    </row>
    <row r="346" spans="1:9">
      <c r="A346" s="20" t="s">
        <v>749</v>
      </c>
      <c r="B346" s="20" t="s">
        <v>254</v>
      </c>
      <c r="C346" s="20" t="s">
        <v>405</v>
      </c>
      <c r="D346" s="20">
        <v>37</v>
      </c>
      <c r="E346" s="20">
        <v>7.0610687022900798E-2</v>
      </c>
      <c r="F346" s="20">
        <v>36</v>
      </c>
      <c r="G346" s="20">
        <v>7.1428571428571397E-2</v>
      </c>
      <c r="H346" s="20">
        <v>1</v>
      </c>
      <c r="I346" s="20">
        <v>2.7777777777777701</v>
      </c>
    </row>
    <row r="347" spans="1:9">
      <c r="A347" s="20" t="s">
        <v>746</v>
      </c>
      <c r="B347" s="20" t="s">
        <v>276</v>
      </c>
      <c r="C347" s="20" t="s">
        <v>412</v>
      </c>
      <c r="D347" s="20">
        <v>62</v>
      </c>
      <c r="E347" s="20">
        <v>2.4294670846395E-2</v>
      </c>
      <c r="F347" s="20">
        <v>61</v>
      </c>
      <c r="G347" s="20">
        <v>2.3625096824167299E-2</v>
      </c>
      <c r="H347" s="20">
        <v>1</v>
      </c>
      <c r="I347" s="20">
        <v>1.63934426229508</v>
      </c>
    </row>
    <row r="348" spans="1:9">
      <c r="A348" s="20" t="s">
        <v>739</v>
      </c>
      <c r="B348" s="20" t="s">
        <v>205</v>
      </c>
      <c r="C348" s="20" t="s">
        <v>407</v>
      </c>
      <c r="D348" s="20">
        <v>5</v>
      </c>
      <c r="E348" s="20">
        <v>5.4229934924078099E-3</v>
      </c>
      <c r="F348" s="20">
        <v>4</v>
      </c>
      <c r="G348" s="20">
        <v>4.3620501635768796E-3</v>
      </c>
      <c r="H348" s="20">
        <v>1</v>
      </c>
      <c r="I348" s="20">
        <v>25</v>
      </c>
    </row>
    <row r="349" spans="1:9">
      <c r="A349" s="20" t="s">
        <v>653</v>
      </c>
      <c r="B349" s="20" t="s">
        <v>169</v>
      </c>
      <c r="C349" s="20" t="s">
        <v>409</v>
      </c>
      <c r="D349" s="20">
        <v>12</v>
      </c>
      <c r="E349" s="20">
        <v>7.9365079365079395E-3</v>
      </c>
      <c r="F349" s="20">
        <v>12</v>
      </c>
      <c r="G349" s="20">
        <v>7.9103493737640099E-3</v>
      </c>
      <c r="H349" s="20">
        <v>0</v>
      </c>
      <c r="I349" s="20">
        <v>0</v>
      </c>
    </row>
    <row r="350" spans="1:9">
      <c r="A350" s="20" t="s">
        <v>650</v>
      </c>
      <c r="B350" s="20" t="s">
        <v>208</v>
      </c>
      <c r="C350" s="20" t="s">
        <v>410</v>
      </c>
      <c r="D350" s="20">
        <v>1</v>
      </c>
      <c r="E350" s="20">
        <v>1.1235955056179799E-2</v>
      </c>
      <c r="F350" s="20">
        <v>1</v>
      </c>
      <c r="G350" s="20">
        <v>1.1764705882352899E-2</v>
      </c>
      <c r="H350" s="20">
        <v>0</v>
      </c>
      <c r="I350" s="20">
        <v>0</v>
      </c>
    </row>
    <row r="351" spans="1:9">
      <c r="A351" s="20" t="s">
        <v>650</v>
      </c>
      <c r="B351" s="20" t="s">
        <v>208</v>
      </c>
      <c r="C351" s="20" t="s">
        <v>408</v>
      </c>
      <c r="D351" s="20">
        <v>4</v>
      </c>
      <c r="E351" s="20">
        <v>4.49438202247191E-2</v>
      </c>
      <c r="F351" s="20">
        <v>4</v>
      </c>
      <c r="G351" s="20">
        <v>4.7058823529411799E-2</v>
      </c>
      <c r="H351" s="20">
        <v>0</v>
      </c>
      <c r="I351" s="20">
        <v>0</v>
      </c>
    </row>
    <row r="352" spans="1:9">
      <c r="A352" s="20" t="s">
        <v>650</v>
      </c>
      <c r="B352" s="20" t="s">
        <v>208</v>
      </c>
      <c r="C352" s="20" t="s">
        <v>412</v>
      </c>
      <c r="D352" s="20">
        <v>3</v>
      </c>
      <c r="E352" s="20">
        <v>3.3707865168539297E-2</v>
      </c>
      <c r="F352" s="20">
        <v>3</v>
      </c>
      <c r="G352" s="20">
        <v>3.5294117647058802E-2</v>
      </c>
      <c r="H352" s="20">
        <v>0</v>
      </c>
      <c r="I352" s="20">
        <v>0</v>
      </c>
    </row>
    <row r="353" spans="1:9">
      <c r="A353" s="20" t="s">
        <v>656</v>
      </c>
      <c r="B353" s="20" t="s">
        <v>188</v>
      </c>
      <c r="C353" s="20" t="s">
        <v>412</v>
      </c>
      <c r="D353" s="20">
        <v>15</v>
      </c>
      <c r="E353" s="20">
        <v>5.3995680345572403E-3</v>
      </c>
      <c r="F353" s="20">
        <v>15</v>
      </c>
      <c r="G353" s="20">
        <v>5.3399786400854399E-3</v>
      </c>
      <c r="H353" s="20">
        <v>0</v>
      </c>
      <c r="I353" s="20">
        <v>0</v>
      </c>
    </row>
    <row r="354" spans="1:9">
      <c r="A354" s="20" t="s">
        <v>655</v>
      </c>
      <c r="B354" s="20" t="s">
        <v>184</v>
      </c>
      <c r="C354" s="20" t="s">
        <v>413</v>
      </c>
      <c r="D354" s="20">
        <v>6</v>
      </c>
      <c r="E354" s="20">
        <v>8.9982003599280104E-4</v>
      </c>
      <c r="F354" s="20">
        <v>6</v>
      </c>
      <c r="G354" s="20">
        <v>9.2052776925437296E-4</v>
      </c>
      <c r="H354" s="20">
        <v>0</v>
      </c>
      <c r="I354" s="20">
        <v>0</v>
      </c>
    </row>
    <row r="355" spans="1:9">
      <c r="A355" s="20" t="s">
        <v>655</v>
      </c>
      <c r="B355" s="20" t="s">
        <v>184</v>
      </c>
      <c r="C355" s="20" t="s">
        <v>411</v>
      </c>
      <c r="D355" s="20">
        <v>9</v>
      </c>
      <c r="E355" s="20">
        <v>1.3497300539892E-3</v>
      </c>
      <c r="F355" s="20">
        <v>9</v>
      </c>
      <c r="G355" s="20">
        <v>1.3807916538815599E-3</v>
      </c>
      <c r="H355" s="20">
        <v>0</v>
      </c>
      <c r="I355" s="20">
        <v>0</v>
      </c>
    </row>
    <row r="356" spans="1:9">
      <c r="A356" s="20" t="s">
        <v>661</v>
      </c>
      <c r="B356" s="20" t="s">
        <v>253</v>
      </c>
      <c r="C356" s="20" t="s">
        <v>410</v>
      </c>
      <c r="D356" s="20">
        <v>23</v>
      </c>
      <c r="E356" s="20">
        <v>0.113861386138614</v>
      </c>
      <c r="F356" s="20">
        <v>23</v>
      </c>
      <c r="G356" s="20">
        <v>0.117948717948718</v>
      </c>
      <c r="H356" s="20">
        <v>0</v>
      </c>
      <c r="I356" s="20">
        <v>0</v>
      </c>
    </row>
    <row r="357" spans="1:9">
      <c r="A357" s="20" t="s">
        <v>661</v>
      </c>
      <c r="B357" s="20" t="s">
        <v>253</v>
      </c>
      <c r="C357" s="20" t="s">
        <v>406</v>
      </c>
      <c r="D357" s="20">
        <v>4</v>
      </c>
      <c r="E357" s="20">
        <v>1.9801980198019799E-2</v>
      </c>
      <c r="F357" s="20">
        <v>4</v>
      </c>
      <c r="G357" s="20">
        <v>2.0512820512820499E-2</v>
      </c>
      <c r="H357" s="20">
        <v>0</v>
      </c>
      <c r="I357" s="20">
        <v>0</v>
      </c>
    </row>
    <row r="358" spans="1:9">
      <c r="A358" s="20" t="s">
        <v>661</v>
      </c>
      <c r="B358" s="20" t="s">
        <v>253</v>
      </c>
      <c r="C358" s="20" t="s">
        <v>405</v>
      </c>
      <c r="D358" s="20">
        <v>1</v>
      </c>
      <c r="E358" s="20">
        <v>4.9504950495049497E-3</v>
      </c>
      <c r="F358" s="20">
        <v>1</v>
      </c>
      <c r="G358" s="20">
        <v>5.1282051282051299E-3</v>
      </c>
      <c r="H358" s="20">
        <v>0</v>
      </c>
      <c r="I358" s="20">
        <v>0</v>
      </c>
    </row>
    <row r="359" spans="1:9">
      <c r="A359" s="20" t="s">
        <v>654</v>
      </c>
      <c r="B359" s="20" t="s">
        <v>214</v>
      </c>
      <c r="C359" s="20" t="s">
        <v>410</v>
      </c>
      <c r="D359" s="20">
        <v>15</v>
      </c>
      <c r="E359" s="20">
        <v>2.9013539651837499E-2</v>
      </c>
      <c r="F359" s="20">
        <v>15</v>
      </c>
      <c r="G359" s="20">
        <v>3.4013605442176902E-2</v>
      </c>
      <c r="H359" s="20">
        <v>0</v>
      </c>
      <c r="I359" s="20">
        <v>0</v>
      </c>
    </row>
    <row r="360" spans="1:9">
      <c r="A360" s="20" t="s">
        <v>654</v>
      </c>
      <c r="B360" s="20" t="s">
        <v>214</v>
      </c>
      <c r="C360" s="20" t="s">
        <v>406</v>
      </c>
      <c r="D360" s="20">
        <v>6</v>
      </c>
      <c r="E360" s="20">
        <v>1.1605415860735E-2</v>
      </c>
      <c r="F360" s="20">
        <v>6</v>
      </c>
      <c r="G360" s="20">
        <v>1.3605442176870699E-2</v>
      </c>
      <c r="H360" s="20">
        <v>0</v>
      </c>
      <c r="I360" s="20">
        <v>0</v>
      </c>
    </row>
    <row r="361" spans="1:9">
      <c r="A361" s="20" t="s">
        <v>654</v>
      </c>
      <c r="B361" s="20" t="s">
        <v>214</v>
      </c>
      <c r="C361" s="20" t="s">
        <v>408</v>
      </c>
      <c r="D361" s="20">
        <v>1</v>
      </c>
      <c r="E361" s="20">
        <v>1.93423597678917E-3</v>
      </c>
      <c r="F361" s="20">
        <v>1</v>
      </c>
      <c r="G361" s="20">
        <v>2.26757369614512E-3</v>
      </c>
      <c r="H361" s="20">
        <v>0</v>
      </c>
      <c r="I361" s="20">
        <v>0</v>
      </c>
    </row>
    <row r="362" spans="1:9">
      <c r="A362" s="20" t="s">
        <v>654</v>
      </c>
      <c r="B362" s="20" t="s">
        <v>214</v>
      </c>
      <c r="C362" s="20" t="s">
        <v>405</v>
      </c>
      <c r="D362" s="20">
        <v>2</v>
      </c>
      <c r="E362" s="20">
        <v>3.8684719535783401E-3</v>
      </c>
      <c r="F362" s="20">
        <v>2</v>
      </c>
      <c r="G362" s="20">
        <v>4.5351473922902504E-3</v>
      </c>
      <c r="H362" s="20">
        <v>0</v>
      </c>
      <c r="I362" s="20">
        <v>0</v>
      </c>
    </row>
    <row r="363" spans="1:9">
      <c r="A363" s="20" t="s">
        <v>648</v>
      </c>
      <c r="B363" s="20" t="s">
        <v>237</v>
      </c>
      <c r="C363" s="20" t="s">
        <v>407</v>
      </c>
      <c r="D363" s="20">
        <v>10</v>
      </c>
      <c r="E363" s="20">
        <v>0.37037037037037002</v>
      </c>
      <c r="F363" s="20">
        <v>10</v>
      </c>
      <c r="G363" s="20">
        <v>0.35714285714285698</v>
      </c>
      <c r="H363" s="20">
        <v>0</v>
      </c>
      <c r="I363" s="20">
        <v>0</v>
      </c>
    </row>
    <row r="364" spans="1:9">
      <c r="A364" s="20" t="s">
        <v>648</v>
      </c>
      <c r="B364" s="20" t="s">
        <v>237</v>
      </c>
      <c r="C364" s="20" t="s">
        <v>406</v>
      </c>
      <c r="D364" s="20">
        <v>9</v>
      </c>
      <c r="E364" s="20">
        <v>0.33333333333333298</v>
      </c>
      <c r="F364" s="20">
        <v>9</v>
      </c>
      <c r="G364" s="20">
        <v>0.32142857142857101</v>
      </c>
      <c r="H364" s="20">
        <v>0</v>
      </c>
      <c r="I364" s="20">
        <v>0</v>
      </c>
    </row>
    <row r="365" spans="1:9">
      <c r="A365" s="20" t="s">
        <v>648</v>
      </c>
      <c r="B365" s="20" t="s">
        <v>237</v>
      </c>
      <c r="C365" s="20" t="s">
        <v>405</v>
      </c>
      <c r="D365" s="20">
        <v>2</v>
      </c>
      <c r="E365" s="20">
        <v>7.4074074074074098E-2</v>
      </c>
      <c r="F365" s="20">
        <v>2</v>
      </c>
      <c r="G365" s="20">
        <v>7.1428571428571397E-2</v>
      </c>
      <c r="H365" s="20">
        <v>0</v>
      </c>
      <c r="I365" s="20">
        <v>0</v>
      </c>
    </row>
    <row r="366" spans="1:9">
      <c r="A366" s="20" t="s">
        <v>658</v>
      </c>
      <c r="B366" s="20" t="s">
        <v>223</v>
      </c>
      <c r="C366" s="20" t="s">
        <v>410</v>
      </c>
      <c r="D366" s="20">
        <v>11</v>
      </c>
      <c r="E366" s="20">
        <v>0.11</v>
      </c>
      <c r="F366" s="20">
        <v>11</v>
      </c>
      <c r="G366" s="20">
        <v>0.11224489795918401</v>
      </c>
      <c r="H366" s="20">
        <v>0</v>
      </c>
      <c r="I366" s="20">
        <v>0</v>
      </c>
    </row>
    <row r="367" spans="1:9">
      <c r="A367" s="20" t="s">
        <v>658</v>
      </c>
      <c r="B367" s="20" t="s">
        <v>223</v>
      </c>
      <c r="C367" s="20" t="s">
        <v>412</v>
      </c>
      <c r="D367" s="20">
        <v>8</v>
      </c>
      <c r="E367" s="20">
        <v>0.08</v>
      </c>
      <c r="F367" s="20">
        <v>8</v>
      </c>
      <c r="G367" s="20">
        <v>8.1632653061224497E-2</v>
      </c>
      <c r="H367" s="20">
        <v>0</v>
      </c>
      <c r="I367" s="20">
        <v>0</v>
      </c>
    </row>
    <row r="368" spans="1:9">
      <c r="A368" s="20" t="s">
        <v>652</v>
      </c>
      <c r="B368" s="20" t="s">
        <v>198</v>
      </c>
      <c r="C368" s="20" t="s">
        <v>413</v>
      </c>
      <c r="D368" s="20">
        <v>23</v>
      </c>
      <c r="E368" s="20">
        <v>2.0833333333333298E-3</v>
      </c>
      <c r="F368" s="20">
        <v>23</v>
      </c>
      <c r="G368" s="20">
        <v>2.1308134148601099E-3</v>
      </c>
      <c r="H368" s="20">
        <v>0</v>
      </c>
      <c r="I368" s="20">
        <v>0</v>
      </c>
    </row>
    <row r="369" spans="1:9">
      <c r="A369" s="20" t="s">
        <v>657</v>
      </c>
      <c r="B369" s="20" t="s">
        <v>265</v>
      </c>
      <c r="C369" s="20" t="s">
        <v>412</v>
      </c>
      <c r="D369" s="20">
        <v>14</v>
      </c>
      <c r="E369" s="20">
        <v>2.2617124394184202E-2</v>
      </c>
      <c r="F369" s="20">
        <v>14</v>
      </c>
      <c r="G369" s="20">
        <v>2.17729393468118E-2</v>
      </c>
      <c r="H369" s="20">
        <v>0</v>
      </c>
      <c r="I369" s="20">
        <v>0</v>
      </c>
    </row>
    <row r="370" spans="1:9">
      <c r="A370" s="20" t="s">
        <v>657</v>
      </c>
      <c r="B370" s="20" t="s">
        <v>265</v>
      </c>
      <c r="C370" s="20" t="s">
        <v>405</v>
      </c>
      <c r="D370" s="20">
        <v>2</v>
      </c>
      <c r="E370" s="20">
        <v>3.2310177705977398E-3</v>
      </c>
      <c r="F370" s="20">
        <v>2</v>
      </c>
      <c r="G370" s="20">
        <v>3.1104199066874002E-3</v>
      </c>
      <c r="H370" s="20">
        <v>0</v>
      </c>
      <c r="I370" s="20">
        <v>0</v>
      </c>
    </row>
    <row r="371" spans="1:9">
      <c r="A371" s="20" t="s">
        <v>564</v>
      </c>
      <c r="B371" s="20" t="s">
        <v>273</v>
      </c>
      <c r="C371" s="20" t="s">
        <v>410</v>
      </c>
      <c r="D371" s="20">
        <v>214</v>
      </c>
      <c r="E371" s="20">
        <v>5.9296203934607897E-2</v>
      </c>
      <c r="F371" s="20">
        <v>214</v>
      </c>
      <c r="G371" s="20">
        <v>5.6568860692571998E-2</v>
      </c>
      <c r="H371" s="20">
        <v>0</v>
      </c>
      <c r="I371" s="20">
        <v>0</v>
      </c>
    </row>
    <row r="372" spans="1:9">
      <c r="A372" s="20" t="s">
        <v>564</v>
      </c>
      <c r="B372" s="20" t="s">
        <v>273</v>
      </c>
      <c r="C372" s="20" t="s">
        <v>413</v>
      </c>
      <c r="D372" s="20">
        <v>15</v>
      </c>
      <c r="E372" s="20">
        <v>4.1562759767248504E-3</v>
      </c>
      <c r="F372" s="20">
        <v>15</v>
      </c>
      <c r="G372" s="20">
        <v>3.9651070578905602E-3</v>
      </c>
      <c r="H372" s="20">
        <v>0</v>
      </c>
      <c r="I372" s="20">
        <v>0</v>
      </c>
    </row>
    <row r="373" spans="1:9">
      <c r="A373" s="20" t="s">
        <v>565</v>
      </c>
      <c r="B373" s="20" t="s">
        <v>216</v>
      </c>
      <c r="C373" s="20" t="s">
        <v>407</v>
      </c>
      <c r="D373" s="20">
        <v>5</v>
      </c>
      <c r="E373" s="20">
        <v>1.38888888888889E-2</v>
      </c>
      <c r="F373" s="20">
        <v>5</v>
      </c>
      <c r="G373" s="20">
        <v>1.4204545454545499E-2</v>
      </c>
      <c r="H373" s="20">
        <v>0</v>
      </c>
      <c r="I373" s="20">
        <v>0</v>
      </c>
    </row>
    <row r="374" spans="1:9">
      <c r="A374" s="20" t="s">
        <v>565</v>
      </c>
      <c r="B374" s="20" t="s">
        <v>216</v>
      </c>
      <c r="C374" s="20" t="s">
        <v>408</v>
      </c>
      <c r="D374" s="20">
        <v>70</v>
      </c>
      <c r="E374" s="20">
        <v>0.194444444444444</v>
      </c>
      <c r="F374" s="20">
        <v>70</v>
      </c>
      <c r="G374" s="20">
        <v>0.19886363636363599</v>
      </c>
      <c r="H374" s="20">
        <v>0</v>
      </c>
      <c r="I374" s="20">
        <v>0</v>
      </c>
    </row>
    <row r="375" spans="1:9">
      <c r="A375" s="20" t="s">
        <v>565</v>
      </c>
      <c r="B375" s="20" t="s">
        <v>216</v>
      </c>
      <c r="C375" s="20" t="s">
        <v>405</v>
      </c>
      <c r="D375" s="20">
        <v>9</v>
      </c>
      <c r="E375" s="20">
        <v>2.5000000000000001E-2</v>
      </c>
      <c r="F375" s="20">
        <v>9</v>
      </c>
      <c r="G375" s="20">
        <v>2.5568181818181799E-2</v>
      </c>
      <c r="H375" s="20">
        <v>0</v>
      </c>
      <c r="I375" s="20">
        <v>0</v>
      </c>
    </row>
    <row r="376" spans="1:9">
      <c r="A376" s="20" t="s">
        <v>565</v>
      </c>
      <c r="B376" s="20" t="s">
        <v>216</v>
      </c>
      <c r="C376" s="20" t="s">
        <v>409</v>
      </c>
      <c r="D376" s="20">
        <v>4</v>
      </c>
      <c r="E376" s="20">
        <v>1.1111111111111099E-2</v>
      </c>
      <c r="F376" s="20">
        <v>4</v>
      </c>
      <c r="G376" s="20">
        <v>1.13636363636364E-2</v>
      </c>
      <c r="H376" s="20">
        <v>0</v>
      </c>
      <c r="I376" s="20">
        <v>0</v>
      </c>
    </row>
    <row r="377" spans="1:9">
      <c r="A377" s="20" t="s">
        <v>566</v>
      </c>
      <c r="B377" s="20" t="s">
        <v>277</v>
      </c>
      <c r="C377" s="20" t="s">
        <v>413</v>
      </c>
      <c r="D377" s="20">
        <v>15</v>
      </c>
      <c r="E377" s="20">
        <v>2.9143190207888102E-3</v>
      </c>
      <c r="F377" s="20">
        <v>15</v>
      </c>
      <c r="G377" s="20">
        <v>2.9041626331074502E-3</v>
      </c>
      <c r="H377" s="20">
        <v>0</v>
      </c>
      <c r="I377" s="20">
        <v>0</v>
      </c>
    </row>
    <row r="378" spans="1:9">
      <c r="A378" s="20" t="s">
        <v>567</v>
      </c>
      <c r="B378" s="20" t="s">
        <v>272</v>
      </c>
      <c r="C378" s="20" t="s">
        <v>410</v>
      </c>
      <c r="D378" s="20">
        <v>12</v>
      </c>
      <c r="E378" s="20">
        <v>1.7391304347826101E-2</v>
      </c>
      <c r="F378" s="20">
        <v>12</v>
      </c>
      <c r="G378" s="20">
        <v>1.75695461200586E-2</v>
      </c>
      <c r="H378" s="20">
        <v>0</v>
      </c>
      <c r="I378" s="20">
        <v>0</v>
      </c>
    </row>
    <row r="379" spans="1:9">
      <c r="A379" s="20" t="s">
        <v>567</v>
      </c>
      <c r="B379" s="20" t="s">
        <v>272</v>
      </c>
      <c r="C379" s="20" t="s">
        <v>406</v>
      </c>
      <c r="D379" s="20">
        <v>1</v>
      </c>
      <c r="E379" s="20">
        <v>1.4492753623188399E-3</v>
      </c>
      <c r="F379" s="20">
        <v>1</v>
      </c>
      <c r="G379" s="20">
        <v>1.4641288433382099E-3</v>
      </c>
      <c r="H379" s="20">
        <v>0</v>
      </c>
      <c r="I379" s="20">
        <v>0</v>
      </c>
    </row>
    <row r="380" spans="1:9">
      <c r="A380" s="20" t="s">
        <v>568</v>
      </c>
      <c r="B380" s="20" t="s">
        <v>185</v>
      </c>
      <c r="C380" s="20" t="s">
        <v>407</v>
      </c>
      <c r="D380" s="20">
        <v>8</v>
      </c>
      <c r="E380" s="20">
        <v>2.40963855421687E-2</v>
      </c>
      <c r="F380" s="20">
        <v>8</v>
      </c>
      <c r="G380" s="20">
        <v>2.4169184290030201E-2</v>
      </c>
      <c r="H380" s="20">
        <v>0</v>
      </c>
      <c r="I380" s="20">
        <v>0</v>
      </c>
    </row>
    <row r="381" spans="1:9">
      <c r="A381" s="20" t="s">
        <v>568</v>
      </c>
      <c r="B381" s="20" t="s">
        <v>185</v>
      </c>
      <c r="C381" s="20" t="s">
        <v>410</v>
      </c>
      <c r="D381" s="20">
        <v>68</v>
      </c>
      <c r="E381" s="20">
        <v>0.20481927710843401</v>
      </c>
      <c r="F381" s="20">
        <v>68</v>
      </c>
      <c r="G381" s="20">
        <v>0.205438066465257</v>
      </c>
      <c r="H381" s="20">
        <v>0</v>
      </c>
      <c r="I381" s="20">
        <v>0</v>
      </c>
    </row>
    <row r="382" spans="1:9">
      <c r="A382" s="20" t="s">
        <v>568</v>
      </c>
      <c r="B382" s="20" t="s">
        <v>185</v>
      </c>
      <c r="C382" s="20" t="s">
        <v>406</v>
      </c>
      <c r="D382" s="20">
        <v>71</v>
      </c>
      <c r="E382" s="20">
        <v>0.21385542168674701</v>
      </c>
      <c r="F382" s="20">
        <v>71</v>
      </c>
      <c r="G382" s="20">
        <v>0.21450151057401801</v>
      </c>
      <c r="H382" s="20">
        <v>0</v>
      </c>
      <c r="I382" s="20">
        <v>0</v>
      </c>
    </row>
    <row r="383" spans="1:9">
      <c r="A383" s="20" t="s">
        <v>568</v>
      </c>
      <c r="B383" s="20" t="s">
        <v>185</v>
      </c>
      <c r="C383" s="20" t="s">
        <v>405</v>
      </c>
      <c r="D383" s="20">
        <v>2</v>
      </c>
      <c r="E383" s="20">
        <v>6.0240963855421699E-3</v>
      </c>
      <c r="F383" s="20">
        <v>2</v>
      </c>
      <c r="G383" s="20">
        <v>6.0422960725075503E-3</v>
      </c>
      <c r="H383" s="20">
        <v>0</v>
      </c>
      <c r="I383" s="20">
        <v>0</v>
      </c>
    </row>
    <row r="384" spans="1:9">
      <c r="A384" s="20" t="s">
        <v>569</v>
      </c>
      <c r="B384" s="20" t="s">
        <v>199</v>
      </c>
      <c r="C384" s="20" t="s">
        <v>410</v>
      </c>
      <c r="D384" s="20">
        <v>324</v>
      </c>
      <c r="E384" s="20">
        <v>0.111878453038674</v>
      </c>
      <c r="F384" s="20">
        <v>324</v>
      </c>
      <c r="G384" s="20">
        <v>0.110354223433243</v>
      </c>
      <c r="H384" s="20">
        <v>0</v>
      </c>
      <c r="I384" s="20">
        <v>0</v>
      </c>
    </row>
    <row r="385" spans="1:9">
      <c r="A385" s="20" t="s">
        <v>570</v>
      </c>
      <c r="B385" s="20" t="s">
        <v>182</v>
      </c>
      <c r="C385" s="20" t="s">
        <v>407</v>
      </c>
      <c r="D385" s="20">
        <v>181</v>
      </c>
      <c r="E385" s="20">
        <v>7.7449721865639698E-2</v>
      </c>
      <c r="F385" s="20">
        <v>181</v>
      </c>
      <c r="G385" s="20">
        <v>7.5986565910999199E-2</v>
      </c>
      <c r="H385" s="20">
        <v>0</v>
      </c>
      <c r="I385" s="20">
        <v>0</v>
      </c>
    </row>
    <row r="386" spans="1:9">
      <c r="A386" s="20" t="s">
        <v>572</v>
      </c>
      <c r="B386" s="20" t="s">
        <v>177</v>
      </c>
      <c r="C386" s="20" t="s">
        <v>413</v>
      </c>
      <c r="D386" s="20">
        <v>1</v>
      </c>
      <c r="E386" s="20">
        <v>4.1034058268362702E-4</v>
      </c>
      <c r="F386" s="20">
        <v>1</v>
      </c>
      <c r="G386" s="20">
        <v>4.1203131437989298E-4</v>
      </c>
      <c r="H386" s="20">
        <v>0</v>
      </c>
      <c r="I386" s="20">
        <v>0</v>
      </c>
    </row>
    <row r="387" spans="1:9">
      <c r="A387" s="20" t="s">
        <v>573</v>
      </c>
      <c r="B387" s="20" t="s">
        <v>240</v>
      </c>
      <c r="C387" s="20" t="s">
        <v>407</v>
      </c>
      <c r="D387" s="20">
        <v>12</v>
      </c>
      <c r="E387" s="20">
        <v>1.9138755980861202E-2</v>
      </c>
      <c r="F387" s="20">
        <v>12</v>
      </c>
      <c r="G387" s="20">
        <v>1.9543973941368101E-2</v>
      </c>
      <c r="H387" s="20">
        <v>0</v>
      </c>
      <c r="I387" s="20">
        <v>0</v>
      </c>
    </row>
    <row r="388" spans="1:9">
      <c r="A388" s="20" t="s">
        <v>573</v>
      </c>
      <c r="B388" s="20" t="s">
        <v>240</v>
      </c>
      <c r="C388" s="20" t="s">
        <v>411</v>
      </c>
      <c r="D388" s="20">
        <v>2</v>
      </c>
      <c r="E388" s="20">
        <v>3.1897926634768701E-3</v>
      </c>
      <c r="F388" s="20">
        <v>2</v>
      </c>
      <c r="G388" s="20">
        <v>3.2573289902280101E-3</v>
      </c>
      <c r="H388" s="20">
        <v>0</v>
      </c>
      <c r="I388" s="20">
        <v>0</v>
      </c>
    </row>
    <row r="389" spans="1:9">
      <c r="A389" s="20" t="s">
        <v>574</v>
      </c>
      <c r="B389" s="20" t="s">
        <v>246</v>
      </c>
      <c r="C389" s="20" t="s">
        <v>410</v>
      </c>
      <c r="D389" s="20">
        <v>21</v>
      </c>
      <c r="E389" s="20">
        <v>0.18421052631578899</v>
      </c>
      <c r="F389" s="20">
        <v>21</v>
      </c>
      <c r="G389" s="20">
        <v>0.16935483870967699</v>
      </c>
      <c r="H389" s="20">
        <v>0</v>
      </c>
      <c r="I389" s="20">
        <v>0</v>
      </c>
    </row>
    <row r="390" spans="1:9">
      <c r="A390" s="20" t="s">
        <v>574</v>
      </c>
      <c r="B390" s="20" t="s">
        <v>246</v>
      </c>
      <c r="C390" s="20" t="s">
        <v>406</v>
      </c>
      <c r="D390" s="20">
        <v>6</v>
      </c>
      <c r="E390" s="20">
        <v>5.2631578947368397E-2</v>
      </c>
      <c r="F390" s="20">
        <v>6</v>
      </c>
      <c r="G390" s="20">
        <v>4.8387096774193498E-2</v>
      </c>
      <c r="H390" s="20">
        <v>0</v>
      </c>
      <c r="I390" s="20">
        <v>0</v>
      </c>
    </row>
    <row r="391" spans="1:9">
      <c r="A391" s="20" t="s">
        <v>574</v>
      </c>
      <c r="B391" s="20" t="s">
        <v>246</v>
      </c>
      <c r="C391" s="20" t="s">
        <v>408</v>
      </c>
      <c r="D391" s="20">
        <v>47</v>
      </c>
      <c r="E391" s="20">
        <v>0.41228070175438603</v>
      </c>
      <c r="F391" s="20">
        <v>47</v>
      </c>
      <c r="G391" s="20">
        <v>0.37903225806451601</v>
      </c>
      <c r="H391" s="20">
        <v>0</v>
      </c>
      <c r="I391" s="20">
        <v>0</v>
      </c>
    </row>
    <row r="392" spans="1:9">
      <c r="A392" s="20" t="s">
        <v>574</v>
      </c>
      <c r="B392" s="20" t="s">
        <v>246</v>
      </c>
      <c r="C392" s="20" t="s">
        <v>405</v>
      </c>
      <c r="D392" s="20">
        <v>2</v>
      </c>
      <c r="E392" s="20">
        <v>1.7543859649122799E-2</v>
      </c>
      <c r="F392" s="20">
        <v>2</v>
      </c>
      <c r="G392" s="20">
        <v>1.6129032258064498E-2</v>
      </c>
      <c r="H392" s="20">
        <v>0</v>
      </c>
      <c r="I392" s="20">
        <v>0</v>
      </c>
    </row>
    <row r="393" spans="1:9">
      <c r="A393" s="20" t="s">
        <v>575</v>
      </c>
      <c r="B393" s="20" t="s">
        <v>259</v>
      </c>
      <c r="C393" s="20" t="s">
        <v>410</v>
      </c>
      <c r="D393" s="20">
        <v>5</v>
      </c>
      <c r="E393" s="20">
        <v>0.10638297872340401</v>
      </c>
      <c r="F393" s="20">
        <v>5</v>
      </c>
      <c r="G393" s="20">
        <v>0.116279069767442</v>
      </c>
      <c r="H393" s="20">
        <v>0</v>
      </c>
      <c r="I393" s="20">
        <v>0</v>
      </c>
    </row>
    <row r="394" spans="1:9">
      <c r="A394" s="20" t="s">
        <v>575</v>
      </c>
      <c r="B394" s="20" t="s">
        <v>259</v>
      </c>
      <c r="C394" s="20" t="s">
        <v>406</v>
      </c>
      <c r="D394" s="20">
        <v>1</v>
      </c>
      <c r="E394" s="20">
        <v>2.1276595744680899E-2</v>
      </c>
      <c r="F394" s="20">
        <v>1</v>
      </c>
      <c r="G394" s="20">
        <v>2.32558139534884E-2</v>
      </c>
      <c r="H394" s="20">
        <v>0</v>
      </c>
      <c r="I394" s="20">
        <v>0</v>
      </c>
    </row>
    <row r="395" spans="1:9">
      <c r="A395" s="20" t="s">
        <v>575</v>
      </c>
      <c r="B395" s="20" t="s">
        <v>259</v>
      </c>
      <c r="C395" s="20" t="s">
        <v>408</v>
      </c>
      <c r="D395" s="20">
        <v>1</v>
      </c>
      <c r="E395" s="20">
        <v>2.1276595744680899E-2</v>
      </c>
      <c r="F395" s="20">
        <v>1</v>
      </c>
      <c r="G395" s="20">
        <v>2.32558139534884E-2</v>
      </c>
      <c r="H395" s="20">
        <v>0</v>
      </c>
      <c r="I395" s="20">
        <v>0</v>
      </c>
    </row>
    <row r="396" spans="1:9">
      <c r="A396" s="20" t="s">
        <v>576</v>
      </c>
      <c r="B396" s="20" t="s">
        <v>241</v>
      </c>
      <c r="C396" s="20" t="s">
        <v>410</v>
      </c>
      <c r="D396" s="20">
        <v>2</v>
      </c>
      <c r="E396" s="20">
        <v>3.3898305084745797E-2</v>
      </c>
      <c r="F396" s="20">
        <v>2</v>
      </c>
      <c r="G396" s="20">
        <v>3.2786885245901599E-2</v>
      </c>
      <c r="H396" s="20">
        <v>0</v>
      </c>
      <c r="I396" s="20">
        <v>0</v>
      </c>
    </row>
    <row r="397" spans="1:9">
      <c r="A397" s="20" t="s">
        <v>576</v>
      </c>
      <c r="B397" s="20" t="s">
        <v>241</v>
      </c>
      <c r="C397" s="20" t="s">
        <v>411</v>
      </c>
      <c r="D397" s="20">
        <v>1</v>
      </c>
      <c r="E397" s="20">
        <v>1.6949152542372899E-2</v>
      </c>
      <c r="F397" s="20">
        <v>1</v>
      </c>
      <c r="G397" s="20">
        <v>1.63934426229508E-2</v>
      </c>
      <c r="H397" s="20">
        <v>0</v>
      </c>
      <c r="I397" s="20">
        <v>0</v>
      </c>
    </row>
    <row r="398" spans="1:9">
      <c r="A398" s="20" t="s">
        <v>576</v>
      </c>
      <c r="B398" s="20" t="s">
        <v>241</v>
      </c>
      <c r="C398" s="20" t="s">
        <v>412</v>
      </c>
      <c r="D398" s="20">
        <v>6</v>
      </c>
      <c r="E398" s="20">
        <v>0.101694915254237</v>
      </c>
      <c r="F398" s="20">
        <v>6</v>
      </c>
      <c r="G398" s="20">
        <v>9.8360655737704902E-2</v>
      </c>
      <c r="H398" s="20">
        <v>0</v>
      </c>
      <c r="I398" s="20">
        <v>0</v>
      </c>
    </row>
    <row r="399" spans="1:9">
      <c r="A399" s="20" t="s">
        <v>577</v>
      </c>
      <c r="B399" s="20" t="s">
        <v>224</v>
      </c>
      <c r="C399" s="20" t="s">
        <v>410</v>
      </c>
      <c r="D399" s="20">
        <v>124</v>
      </c>
      <c r="E399" s="20">
        <v>0.53448275862068995</v>
      </c>
      <c r="F399" s="20">
        <v>124</v>
      </c>
      <c r="G399" s="20">
        <v>0.52542372881355903</v>
      </c>
      <c r="H399" s="20">
        <v>0</v>
      </c>
      <c r="I399" s="20">
        <v>0</v>
      </c>
    </row>
    <row r="400" spans="1:9">
      <c r="A400" s="20" t="s">
        <v>577</v>
      </c>
      <c r="B400" s="20" t="s">
        <v>224</v>
      </c>
      <c r="C400" s="20" t="s">
        <v>406</v>
      </c>
      <c r="D400" s="20">
        <v>2</v>
      </c>
      <c r="E400" s="20">
        <v>8.6206896551724102E-3</v>
      </c>
      <c r="F400" s="20">
        <v>2</v>
      </c>
      <c r="G400" s="20">
        <v>8.4745762711864406E-3</v>
      </c>
      <c r="H400" s="20">
        <v>0</v>
      </c>
      <c r="I400" s="20">
        <v>0</v>
      </c>
    </row>
    <row r="401" spans="1:9">
      <c r="A401" s="20" t="s">
        <v>577</v>
      </c>
      <c r="B401" s="20" t="s">
        <v>224</v>
      </c>
      <c r="C401" s="20" t="s">
        <v>408</v>
      </c>
      <c r="D401" s="20">
        <v>45</v>
      </c>
      <c r="E401" s="20">
        <v>0.193965517241379</v>
      </c>
      <c r="F401" s="20">
        <v>45</v>
      </c>
      <c r="G401" s="20">
        <v>0.19067796610169499</v>
      </c>
      <c r="H401" s="20">
        <v>0</v>
      </c>
      <c r="I401" s="20">
        <v>0</v>
      </c>
    </row>
    <row r="402" spans="1:9">
      <c r="A402" s="20" t="s">
        <v>577</v>
      </c>
      <c r="B402" s="20" t="s">
        <v>224</v>
      </c>
      <c r="C402" s="20" t="s">
        <v>405</v>
      </c>
      <c r="D402" s="20">
        <v>18</v>
      </c>
      <c r="E402" s="20">
        <v>7.7586206896551699E-2</v>
      </c>
      <c r="F402" s="20">
        <v>18</v>
      </c>
      <c r="G402" s="20">
        <v>7.6271186440677999E-2</v>
      </c>
      <c r="H402" s="20">
        <v>0</v>
      </c>
      <c r="I402" s="20">
        <v>0</v>
      </c>
    </row>
    <row r="403" spans="1:9">
      <c r="A403" s="20" t="s">
        <v>579</v>
      </c>
      <c r="B403" s="20" t="s">
        <v>242</v>
      </c>
      <c r="C403" s="20" t="s">
        <v>410</v>
      </c>
      <c r="D403" s="20">
        <v>1</v>
      </c>
      <c r="E403" s="20">
        <v>0.33333333333333298</v>
      </c>
      <c r="F403" s="20">
        <v>1</v>
      </c>
      <c r="G403" s="20">
        <v>0.5</v>
      </c>
      <c r="H403" s="20">
        <v>0</v>
      </c>
      <c r="I403" s="20">
        <v>0</v>
      </c>
    </row>
    <row r="404" spans="1:9">
      <c r="A404" s="20" t="s">
        <v>580</v>
      </c>
      <c r="B404" s="20" t="s">
        <v>197</v>
      </c>
      <c r="C404" s="20" t="s">
        <v>407</v>
      </c>
      <c r="D404" s="20">
        <v>10</v>
      </c>
      <c r="E404" s="20">
        <v>6.0606060606060601E-2</v>
      </c>
      <c r="F404" s="20">
        <v>10</v>
      </c>
      <c r="G404" s="20">
        <v>6.4516129032258104E-2</v>
      </c>
      <c r="H404" s="20">
        <v>0</v>
      </c>
      <c r="I404" s="20">
        <v>0</v>
      </c>
    </row>
    <row r="405" spans="1:9">
      <c r="A405" s="20" t="s">
        <v>580</v>
      </c>
      <c r="B405" s="20" t="s">
        <v>197</v>
      </c>
      <c r="C405" s="20" t="s">
        <v>408</v>
      </c>
      <c r="D405" s="20">
        <v>1</v>
      </c>
      <c r="E405" s="20">
        <v>6.0606060606060597E-3</v>
      </c>
      <c r="F405" s="20">
        <v>1</v>
      </c>
      <c r="G405" s="20">
        <v>6.4516129032258099E-3</v>
      </c>
      <c r="H405" s="20">
        <v>0</v>
      </c>
      <c r="I405" s="20">
        <v>0</v>
      </c>
    </row>
    <row r="406" spans="1:9">
      <c r="A406" s="20" t="s">
        <v>580</v>
      </c>
      <c r="B406" s="20" t="s">
        <v>197</v>
      </c>
      <c r="C406" s="20" t="s">
        <v>411</v>
      </c>
      <c r="D406" s="20">
        <v>2</v>
      </c>
      <c r="E406" s="20">
        <v>1.21212121212121E-2</v>
      </c>
      <c r="F406" s="20">
        <v>2</v>
      </c>
      <c r="G406" s="20">
        <v>1.2903225806451601E-2</v>
      </c>
      <c r="H406" s="20">
        <v>0</v>
      </c>
      <c r="I406" s="20">
        <v>0</v>
      </c>
    </row>
    <row r="407" spans="1:9">
      <c r="A407" s="20" t="s">
        <v>580</v>
      </c>
      <c r="B407" s="20" t="s">
        <v>197</v>
      </c>
      <c r="C407" s="20" t="s">
        <v>405</v>
      </c>
      <c r="D407" s="20">
        <v>1</v>
      </c>
      <c r="E407" s="20">
        <v>6.0606060606060597E-3</v>
      </c>
      <c r="F407" s="20">
        <v>1</v>
      </c>
      <c r="G407" s="20">
        <v>6.4516129032258099E-3</v>
      </c>
      <c r="H407" s="20">
        <v>0</v>
      </c>
      <c r="I407" s="20">
        <v>0</v>
      </c>
    </row>
    <row r="408" spans="1:9">
      <c r="A408" s="20" t="s">
        <v>581</v>
      </c>
      <c r="B408" s="20" t="s">
        <v>203</v>
      </c>
      <c r="C408" s="20" t="s">
        <v>411</v>
      </c>
      <c r="D408" s="20">
        <v>6</v>
      </c>
      <c r="E408" s="20">
        <v>6.0544904137235104E-3</v>
      </c>
      <c r="F408" s="20">
        <v>6</v>
      </c>
      <c r="G408" s="20">
        <v>6.0362173038229399E-3</v>
      </c>
      <c r="H408" s="20">
        <v>0</v>
      </c>
      <c r="I408" s="20">
        <v>0</v>
      </c>
    </row>
    <row r="409" spans="1:9">
      <c r="A409" s="20" t="s">
        <v>581</v>
      </c>
      <c r="B409" s="20" t="s">
        <v>203</v>
      </c>
      <c r="C409" s="20" t="s">
        <v>412</v>
      </c>
      <c r="D409" s="20">
        <v>34</v>
      </c>
      <c r="E409" s="20">
        <v>3.4308779011099903E-2</v>
      </c>
      <c r="F409" s="20">
        <v>34</v>
      </c>
      <c r="G409" s="20">
        <v>3.4205231388330003E-2</v>
      </c>
      <c r="H409" s="20">
        <v>0</v>
      </c>
      <c r="I409" s="20">
        <v>0</v>
      </c>
    </row>
    <row r="410" spans="1:9">
      <c r="A410" s="20" t="s">
        <v>581</v>
      </c>
      <c r="B410" s="20" t="s">
        <v>203</v>
      </c>
      <c r="C410" s="20" t="s">
        <v>409</v>
      </c>
      <c r="D410" s="20">
        <v>9</v>
      </c>
      <c r="E410" s="20">
        <v>9.0817356205852694E-3</v>
      </c>
      <c r="F410" s="20">
        <v>9</v>
      </c>
      <c r="G410" s="20">
        <v>9.0543259557344102E-3</v>
      </c>
      <c r="H410" s="20">
        <v>0</v>
      </c>
      <c r="I410" s="20">
        <v>0</v>
      </c>
    </row>
    <row r="411" spans="1:9">
      <c r="A411" s="20" t="s">
        <v>582</v>
      </c>
      <c r="B411" s="20" t="s">
        <v>249</v>
      </c>
      <c r="C411" s="20" t="s">
        <v>407</v>
      </c>
      <c r="D411" s="20">
        <v>4</v>
      </c>
      <c r="E411" s="20">
        <v>0.5</v>
      </c>
      <c r="F411" s="20">
        <v>4</v>
      </c>
      <c r="G411" s="20">
        <v>0.5</v>
      </c>
      <c r="H411" s="20">
        <v>0</v>
      </c>
      <c r="I411" s="20">
        <v>0</v>
      </c>
    </row>
    <row r="412" spans="1:9">
      <c r="A412" s="20" t="s">
        <v>582</v>
      </c>
      <c r="B412" s="20" t="s">
        <v>249</v>
      </c>
      <c r="C412" s="20" t="s">
        <v>410</v>
      </c>
      <c r="D412" s="20">
        <v>2</v>
      </c>
      <c r="E412" s="20">
        <v>0.25</v>
      </c>
      <c r="F412" s="20">
        <v>2</v>
      </c>
      <c r="G412" s="20">
        <v>0.25</v>
      </c>
      <c r="H412" s="20">
        <v>0</v>
      </c>
      <c r="I412" s="20">
        <v>0</v>
      </c>
    </row>
    <row r="413" spans="1:9">
      <c r="A413" s="20" t="s">
        <v>582</v>
      </c>
      <c r="B413" s="20" t="s">
        <v>249</v>
      </c>
      <c r="C413" s="20" t="s">
        <v>405</v>
      </c>
      <c r="D413" s="20">
        <v>2</v>
      </c>
      <c r="E413" s="20">
        <v>0.25</v>
      </c>
      <c r="F413" s="20">
        <v>2</v>
      </c>
      <c r="G413" s="20">
        <v>0.25</v>
      </c>
      <c r="H413" s="20">
        <v>0</v>
      </c>
      <c r="I413" s="20">
        <v>0</v>
      </c>
    </row>
    <row r="414" spans="1:9">
      <c r="A414" s="20" t="s">
        <v>583</v>
      </c>
      <c r="B414" s="20" t="s">
        <v>181</v>
      </c>
      <c r="C414" s="20" t="s">
        <v>411</v>
      </c>
      <c r="D414" s="20">
        <v>1</v>
      </c>
      <c r="E414" s="20">
        <v>2.89855072463768E-4</v>
      </c>
      <c r="F414" s="20">
        <v>1</v>
      </c>
      <c r="G414" s="20">
        <v>2.91036088474971E-4</v>
      </c>
      <c r="H414" s="20">
        <v>0</v>
      </c>
      <c r="I414" s="20">
        <v>0</v>
      </c>
    </row>
    <row r="415" spans="1:9">
      <c r="A415" s="20" t="s">
        <v>583</v>
      </c>
      <c r="B415" s="20" t="s">
        <v>181</v>
      </c>
      <c r="C415" s="20" t="s">
        <v>409</v>
      </c>
      <c r="D415" s="20">
        <v>172</v>
      </c>
      <c r="E415" s="20">
        <v>4.9855072463768101E-2</v>
      </c>
      <c r="F415" s="20">
        <v>172</v>
      </c>
      <c r="G415" s="20">
        <v>5.0058207217695001E-2</v>
      </c>
      <c r="H415" s="20">
        <v>0</v>
      </c>
      <c r="I415" s="20">
        <v>0</v>
      </c>
    </row>
    <row r="416" spans="1:9">
      <c r="A416" s="20" t="s">
        <v>584</v>
      </c>
      <c r="B416" s="20" t="s">
        <v>207</v>
      </c>
      <c r="C416" s="20" t="s">
        <v>408</v>
      </c>
      <c r="D416" s="20">
        <v>74</v>
      </c>
      <c r="E416" s="20">
        <v>0.103351955307263</v>
      </c>
      <c r="F416" s="20">
        <v>74</v>
      </c>
      <c r="G416" s="20">
        <v>0.10407876230661001</v>
      </c>
      <c r="H416" s="20">
        <v>0</v>
      </c>
      <c r="I416" s="20">
        <v>0</v>
      </c>
    </row>
    <row r="417" spans="1:9">
      <c r="A417" s="20" t="s">
        <v>584</v>
      </c>
      <c r="B417" s="20" t="s">
        <v>207</v>
      </c>
      <c r="C417" s="20" t="s">
        <v>412</v>
      </c>
      <c r="D417" s="20">
        <v>104</v>
      </c>
      <c r="E417" s="20">
        <v>0.14525139664804501</v>
      </c>
      <c r="F417" s="20">
        <v>104</v>
      </c>
      <c r="G417" s="20">
        <v>0.14627285513361499</v>
      </c>
      <c r="H417" s="20">
        <v>0</v>
      </c>
      <c r="I417" s="20">
        <v>0</v>
      </c>
    </row>
    <row r="418" spans="1:9">
      <c r="A418" s="20" t="s">
        <v>584</v>
      </c>
      <c r="B418" s="20" t="s">
        <v>207</v>
      </c>
      <c r="C418" s="20" t="s">
        <v>409</v>
      </c>
      <c r="D418" s="20">
        <v>37</v>
      </c>
      <c r="E418" s="20">
        <v>5.16759776536313E-2</v>
      </c>
      <c r="F418" s="20">
        <v>37</v>
      </c>
      <c r="G418" s="20">
        <v>5.2039381153305198E-2</v>
      </c>
      <c r="H418" s="20">
        <v>0</v>
      </c>
      <c r="I418" s="20">
        <v>0</v>
      </c>
    </row>
    <row r="419" spans="1:9">
      <c r="A419" s="20" t="s">
        <v>585</v>
      </c>
      <c r="B419" s="20" t="s">
        <v>210</v>
      </c>
      <c r="C419" s="20" t="s">
        <v>408</v>
      </c>
      <c r="D419" s="20">
        <v>199</v>
      </c>
      <c r="E419" s="20">
        <v>7.8408195429472E-2</v>
      </c>
      <c r="F419" s="20">
        <v>199</v>
      </c>
      <c r="G419" s="20">
        <v>7.9219745222929905E-2</v>
      </c>
      <c r="H419" s="20">
        <v>0</v>
      </c>
      <c r="I419" s="20">
        <v>0</v>
      </c>
    </row>
    <row r="420" spans="1:9">
      <c r="A420" s="20" t="s">
        <v>585</v>
      </c>
      <c r="B420" s="20" t="s">
        <v>210</v>
      </c>
      <c r="C420" s="20" t="s">
        <v>411</v>
      </c>
      <c r="D420" s="20">
        <v>17</v>
      </c>
      <c r="E420" s="20">
        <v>6.69818754925138E-3</v>
      </c>
      <c r="F420" s="20">
        <v>17</v>
      </c>
      <c r="G420" s="20">
        <v>6.7675159235668801E-3</v>
      </c>
      <c r="H420" s="20">
        <v>0</v>
      </c>
      <c r="I420" s="20">
        <v>0</v>
      </c>
    </row>
    <row r="421" spans="1:9">
      <c r="A421" s="20" t="s">
        <v>585</v>
      </c>
      <c r="B421" s="20" t="s">
        <v>210</v>
      </c>
      <c r="C421" s="20" t="s">
        <v>405</v>
      </c>
      <c r="D421" s="20">
        <v>478</v>
      </c>
      <c r="E421" s="20">
        <v>0.188337273443656</v>
      </c>
      <c r="F421" s="20">
        <v>478</v>
      </c>
      <c r="G421" s="20">
        <v>0.190286624203822</v>
      </c>
      <c r="H421" s="20">
        <v>0</v>
      </c>
      <c r="I421" s="20">
        <v>0</v>
      </c>
    </row>
    <row r="422" spans="1:9">
      <c r="A422" s="20" t="s">
        <v>585</v>
      </c>
      <c r="B422" s="20" t="s">
        <v>210</v>
      </c>
      <c r="C422" s="20" t="s">
        <v>409</v>
      </c>
      <c r="D422" s="20">
        <v>36</v>
      </c>
      <c r="E422" s="20">
        <v>1.41843971631206E-2</v>
      </c>
      <c r="F422" s="20">
        <v>36</v>
      </c>
      <c r="G422" s="20">
        <v>1.4331210191082799E-2</v>
      </c>
      <c r="H422" s="20">
        <v>0</v>
      </c>
      <c r="I422" s="20">
        <v>0</v>
      </c>
    </row>
    <row r="423" spans="1:9">
      <c r="A423" s="20" t="s">
        <v>586</v>
      </c>
      <c r="B423" s="20" t="s">
        <v>211</v>
      </c>
      <c r="C423" s="20" t="s">
        <v>410</v>
      </c>
      <c r="D423" s="20">
        <v>6</v>
      </c>
      <c r="E423" s="20">
        <v>3.77358490566038E-2</v>
      </c>
      <c r="F423" s="20">
        <v>6</v>
      </c>
      <c r="G423" s="20">
        <v>3.7267080745341602E-2</v>
      </c>
      <c r="H423" s="20">
        <v>0</v>
      </c>
      <c r="I423" s="20">
        <v>0</v>
      </c>
    </row>
    <row r="424" spans="1:9">
      <c r="A424" s="20" t="s">
        <v>586</v>
      </c>
      <c r="B424" s="20" t="s">
        <v>211</v>
      </c>
      <c r="C424" s="20" t="s">
        <v>411</v>
      </c>
      <c r="D424" s="20">
        <v>1</v>
      </c>
      <c r="E424" s="20">
        <v>6.2893081761006301E-3</v>
      </c>
      <c r="F424" s="20">
        <v>1</v>
      </c>
      <c r="G424" s="20">
        <v>6.2111801242236003E-3</v>
      </c>
      <c r="H424" s="20">
        <v>0</v>
      </c>
      <c r="I424" s="20">
        <v>0</v>
      </c>
    </row>
    <row r="425" spans="1:9">
      <c r="A425" s="20" t="s">
        <v>588</v>
      </c>
      <c r="B425" s="20" t="s">
        <v>217</v>
      </c>
      <c r="C425" s="20" t="s">
        <v>407</v>
      </c>
      <c r="D425" s="20">
        <v>1</v>
      </c>
      <c r="E425" s="20">
        <v>4.8780487804877997E-3</v>
      </c>
      <c r="F425" s="20">
        <v>1</v>
      </c>
      <c r="G425" s="20">
        <v>4.7619047619047597E-3</v>
      </c>
      <c r="H425" s="20">
        <v>0</v>
      </c>
      <c r="I425" s="20">
        <v>0</v>
      </c>
    </row>
    <row r="426" spans="1:9">
      <c r="A426" s="20" t="s">
        <v>588</v>
      </c>
      <c r="B426" s="20" t="s">
        <v>217</v>
      </c>
      <c r="C426" s="20" t="s">
        <v>405</v>
      </c>
      <c r="D426" s="20">
        <v>1</v>
      </c>
      <c r="E426" s="20">
        <v>4.8780487804877997E-3</v>
      </c>
      <c r="F426" s="20">
        <v>1</v>
      </c>
      <c r="G426" s="20">
        <v>4.7619047619047597E-3</v>
      </c>
      <c r="H426" s="20">
        <v>0</v>
      </c>
      <c r="I426" s="20">
        <v>0</v>
      </c>
    </row>
    <row r="427" spans="1:9">
      <c r="A427" s="20" t="s">
        <v>589</v>
      </c>
      <c r="B427" s="20" t="s">
        <v>218</v>
      </c>
      <c r="C427" s="20" t="s">
        <v>407</v>
      </c>
      <c r="D427" s="20">
        <v>1</v>
      </c>
      <c r="E427" s="20">
        <v>9.1743119266055103E-3</v>
      </c>
      <c r="F427" s="20">
        <v>1</v>
      </c>
      <c r="G427" s="20">
        <v>9.2592592592592605E-3</v>
      </c>
      <c r="H427" s="20">
        <v>0</v>
      </c>
      <c r="I427" s="20">
        <v>0</v>
      </c>
    </row>
    <row r="428" spans="1:9">
      <c r="A428" s="20" t="s">
        <v>589</v>
      </c>
      <c r="B428" s="20" t="s">
        <v>218</v>
      </c>
      <c r="C428" s="20" t="s">
        <v>406</v>
      </c>
      <c r="D428" s="20">
        <v>8</v>
      </c>
      <c r="E428" s="20">
        <v>7.3394495412843999E-2</v>
      </c>
      <c r="F428" s="20">
        <v>8</v>
      </c>
      <c r="G428" s="20">
        <v>7.4074074074074098E-2</v>
      </c>
      <c r="H428" s="20">
        <v>0</v>
      </c>
      <c r="I428" s="20">
        <v>0</v>
      </c>
    </row>
    <row r="429" spans="1:9">
      <c r="A429" s="20" t="s">
        <v>589</v>
      </c>
      <c r="B429" s="20" t="s">
        <v>218</v>
      </c>
      <c r="C429" s="20" t="s">
        <v>405</v>
      </c>
      <c r="D429" s="20">
        <v>4</v>
      </c>
      <c r="E429" s="20">
        <v>3.6697247706422E-2</v>
      </c>
      <c r="F429" s="20">
        <v>4</v>
      </c>
      <c r="G429" s="20">
        <v>3.7037037037037E-2</v>
      </c>
      <c r="H429" s="20">
        <v>0</v>
      </c>
      <c r="I429" s="20">
        <v>0</v>
      </c>
    </row>
    <row r="430" spans="1:9">
      <c r="A430" s="20" t="s">
        <v>590</v>
      </c>
      <c r="B430" s="20" t="s">
        <v>187</v>
      </c>
      <c r="C430" s="20" t="s">
        <v>408</v>
      </c>
      <c r="D430" s="20">
        <v>1</v>
      </c>
      <c r="E430" s="20">
        <v>9.9601593625498006E-4</v>
      </c>
      <c r="F430" s="20">
        <v>1</v>
      </c>
      <c r="G430" s="20">
        <v>1.0822510822510801E-3</v>
      </c>
      <c r="H430" s="20">
        <v>0</v>
      </c>
      <c r="I430" s="20">
        <v>0</v>
      </c>
    </row>
    <row r="431" spans="1:9">
      <c r="A431" s="20" t="s">
        <v>590</v>
      </c>
      <c r="B431" s="20" t="s">
        <v>187</v>
      </c>
      <c r="C431" s="20" t="s">
        <v>405</v>
      </c>
      <c r="D431" s="20">
        <v>9</v>
      </c>
      <c r="E431" s="20">
        <v>8.9641434262948197E-3</v>
      </c>
      <c r="F431" s="20">
        <v>9</v>
      </c>
      <c r="G431" s="20">
        <v>9.74025974025974E-3</v>
      </c>
      <c r="H431" s="20">
        <v>0</v>
      </c>
      <c r="I431" s="20">
        <v>0</v>
      </c>
    </row>
    <row r="432" spans="1:9">
      <c r="A432" s="20" t="s">
        <v>591</v>
      </c>
      <c r="B432" s="20" t="s">
        <v>171</v>
      </c>
      <c r="C432" s="20" t="s">
        <v>413</v>
      </c>
      <c r="D432" s="20">
        <v>16</v>
      </c>
      <c r="E432" s="20">
        <v>6.6006600660065999E-3</v>
      </c>
      <c r="F432" s="20">
        <v>16</v>
      </c>
      <c r="G432" s="20">
        <v>6.7114093959731499E-3</v>
      </c>
      <c r="H432" s="20">
        <v>0</v>
      </c>
      <c r="I432" s="20">
        <v>0</v>
      </c>
    </row>
    <row r="433" spans="1:9">
      <c r="A433" s="20" t="s">
        <v>591</v>
      </c>
      <c r="B433" s="20" t="s">
        <v>171</v>
      </c>
      <c r="C433" s="20" t="s">
        <v>411</v>
      </c>
      <c r="D433" s="20">
        <v>24</v>
      </c>
      <c r="E433" s="20">
        <v>9.9009900990098994E-3</v>
      </c>
      <c r="F433" s="20">
        <v>24</v>
      </c>
      <c r="G433" s="20">
        <v>1.00671140939597E-2</v>
      </c>
      <c r="H433" s="20">
        <v>0</v>
      </c>
      <c r="I433" s="20">
        <v>0</v>
      </c>
    </row>
    <row r="434" spans="1:9">
      <c r="A434" s="20" t="s">
        <v>592</v>
      </c>
      <c r="B434" s="20" t="s">
        <v>258</v>
      </c>
      <c r="C434" s="20" t="s">
        <v>411</v>
      </c>
      <c r="D434" s="20">
        <v>20</v>
      </c>
      <c r="E434" s="20">
        <v>4.2983021706426002E-3</v>
      </c>
      <c r="F434" s="20">
        <v>20</v>
      </c>
      <c r="G434" s="20">
        <v>4.28908428050611E-3</v>
      </c>
      <c r="H434" s="20">
        <v>0</v>
      </c>
      <c r="I434" s="20">
        <v>0</v>
      </c>
    </row>
    <row r="435" spans="1:9">
      <c r="A435" s="20" t="s">
        <v>593</v>
      </c>
      <c r="B435" s="20" t="s">
        <v>212</v>
      </c>
      <c r="C435" s="20" t="s">
        <v>407</v>
      </c>
      <c r="D435" s="20">
        <v>105</v>
      </c>
      <c r="E435" s="20">
        <v>0.17676767676767699</v>
      </c>
      <c r="F435" s="20">
        <v>105</v>
      </c>
      <c r="G435" s="20">
        <v>0.17617449664429499</v>
      </c>
      <c r="H435" s="20">
        <v>0</v>
      </c>
      <c r="I435" s="20">
        <v>0</v>
      </c>
    </row>
    <row r="436" spans="1:9">
      <c r="A436" s="20" t="s">
        <v>593</v>
      </c>
      <c r="B436" s="20" t="s">
        <v>212</v>
      </c>
      <c r="C436" s="20" t="s">
        <v>412</v>
      </c>
      <c r="D436" s="20">
        <v>34</v>
      </c>
      <c r="E436" s="20">
        <v>5.7239057239057201E-2</v>
      </c>
      <c r="F436" s="20">
        <v>34</v>
      </c>
      <c r="G436" s="20">
        <v>5.7046979865771799E-2</v>
      </c>
      <c r="H436" s="20">
        <v>0</v>
      </c>
      <c r="I436" s="20">
        <v>0</v>
      </c>
    </row>
    <row r="437" spans="1:9">
      <c r="A437" s="20" t="s">
        <v>593</v>
      </c>
      <c r="B437" s="20" t="s">
        <v>212</v>
      </c>
      <c r="C437" s="20" t="s">
        <v>409</v>
      </c>
      <c r="D437" s="20">
        <v>13</v>
      </c>
      <c r="E437" s="20">
        <v>2.18855218855219E-2</v>
      </c>
      <c r="F437" s="20">
        <v>13</v>
      </c>
      <c r="G437" s="20">
        <v>2.18120805369128E-2</v>
      </c>
      <c r="H437" s="20">
        <v>0</v>
      </c>
      <c r="I437" s="20">
        <v>0</v>
      </c>
    </row>
    <row r="438" spans="1:9">
      <c r="A438" s="20" t="s">
        <v>594</v>
      </c>
      <c r="B438" s="20" t="s">
        <v>179</v>
      </c>
      <c r="C438" s="20" t="s">
        <v>406</v>
      </c>
      <c r="D438" s="20">
        <v>173</v>
      </c>
      <c r="E438" s="20">
        <v>6.2703878216745196E-2</v>
      </c>
      <c r="F438" s="20">
        <v>173</v>
      </c>
      <c r="G438" s="20">
        <v>6.3861203396087099E-2</v>
      </c>
      <c r="H438" s="20">
        <v>0</v>
      </c>
      <c r="I438" s="20">
        <v>0</v>
      </c>
    </row>
    <row r="439" spans="1:9">
      <c r="A439" s="20" t="s">
        <v>594</v>
      </c>
      <c r="B439" s="20" t="s">
        <v>179</v>
      </c>
      <c r="C439" s="20" t="s">
        <v>411</v>
      </c>
      <c r="D439" s="20">
        <v>13</v>
      </c>
      <c r="E439" s="20">
        <v>4.7118521203334497E-3</v>
      </c>
      <c r="F439" s="20">
        <v>13</v>
      </c>
      <c r="G439" s="20">
        <v>4.7988187523071201E-3</v>
      </c>
      <c r="H439" s="20">
        <v>0</v>
      </c>
      <c r="I439" s="20">
        <v>0</v>
      </c>
    </row>
    <row r="440" spans="1:9">
      <c r="A440" s="20" t="s">
        <v>595</v>
      </c>
      <c r="B440" s="20" t="s">
        <v>191</v>
      </c>
      <c r="C440" s="20" t="s">
        <v>405</v>
      </c>
      <c r="D440" s="20">
        <v>39</v>
      </c>
      <c r="E440" s="20">
        <v>2.8138528138528102E-2</v>
      </c>
      <c r="F440" s="20">
        <v>39</v>
      </c>
      <c r="G440" s="20">
        <v>2.8508771929824601E-2</v>
      </c>
      <c r="H440" s="20">
        <v>0</v>
      </c>
      <c r="I440" s="20">
        <v>0</v>
      </c>
    </row>
    <row r="441" spans="1:9">
      <c r="A441" s="20" t="s">
        <v>595</v>
      </c>
      <c r="B441" s="20" t="s">
        <v>191</v>
      </c>
      <c r="C441" s="20" t="s">
        <v>409</v>
      </c>
      <c r="D441" s="20">
        <v>30</v>
      </c>
      <c r="E441" s="20">
        <v>2.1645021645021599E-2</v>
      </c>
      <c r="F441" s="20">
        <v>30</v>
      </c>
      <c r="G441" s="20">
        <v>2.1929824561403501E-2</v>
      </c>
      <c r="H441" s="20">
        <v>0</v>
      </c>
      <c r="I441" s="20">
        <v>0</v>
      </c>
    </row>
    <row r="442" spans="1:9">
      <c r="A442" s="20" t="s">
        <v>596</v>
      </c>
      <c r="B442" s="20" t="s">
        <v>264</v>
      </c>
      <c r="C442" s="20" t="s">
        <v>410</v>
      </c>
      <c r="D442" s="20">
        <v>90</v>
      </c>
      <c r="E442" s="20">
        <v>4.5662100456621002E-2</v>
      </c>
      <c r="F442" s="20">
        <v>90</v>
      </c>
      <c r="G442" s="20">
        <v>4.6130189646335203E-2</v>
      </c>
      <c r="H442" s="20">
        <v>0</v>
      </c>
      <c r="I442" s="20">
        <v>0</v>
      </c>
    </row>
    <row r="443" spans="1:9">
      <c r="A443" s="20" t="s">
        <v>596</v>
      </c>
      <c r="B443" s="20" t="s">
        <v>264</v>
      </c>
      <c r="C443" s="20" t="s">
        <v>409</v>
      </c>
      <c r="D443" s="20">
        <v>3</v>
      </c>
      <c r="E443" s="20">
        <v>1.5220700152207001E-3</v>
      </c>
      <c r="F443" s="20">
        <v>3</v>
      </c>
      <c r="G443" s="20">
        <v>1.5376729882111699E-3</v>
      </c>
      <c r="H443" s="20">
        <v>0</v>
      </c>
      <c r="I443" s="20">
        <v>0</v>
      </c>
    </row>
    <row r="444" spans="1:9">
      <c r="A444" s="20" t="s">
        <v>597</v>
      </c>
      <c r="B444" s="20" t="s">
        <v>247</v>
      </c>
      <c r="C444" s="20" t="s">
        <v>410</v>
      </c>
      <c r="D444" s="20">
        <v>37</v>
      </c>
      <c r="E444" s="20">
        <v>0.578125</v>
      </c>
      <c r="F444" s="20">
        <v>37</v>
      </c>
      <c r="G444" s="20">
        <v>0.578125</v>
      </c>
      <c r="H444" s="20">
        <v>0</v>
      </c>
      <c r="I444" s="20">
        <v>0</v>
      </c>
    </row>
    <row r="445" spans="1:9">
      <c r="A445" s="20" t="s">
        <v>597</v>
      </c>
      <c r="B445" s="20" t="s">
        <v>247</v>
      </c>
      <c r="C445" s="20" t="s">
        <v>413</v>
      </c>
      <c r="D445" s="20">
        <v>9</v>
      </c>
      <c r="E445" s="20">
        <v>0.140625</v>
      </c>
      <c r="F445" s="20">
        <v>9</v>
      </c>
      <c r="G445" s="20">
        <v>0.140625</v>
      </c>
      <c r="H445" s="20">
        <v>0</v>
      </c>
      <c r="I445" s="20">
        <v>0</v>
      </c>
    </row>
    <row r="446" spans="1:9">
      <c r="A446" s="20" t="s">
        <v>597</v>
      </c>
      <c r="B446" s="20" t="s">
        <v>247</v>
      </c>
      <c r="C446" s="20" t="s">
        <v>406</v>
      </c>
      <c r="D446" s="20">
        <v>5</v>
      </c>
      <c r="E446" s="20">
        <v>7.8125E-2</v>
      </c>
      <c r="F446" s="20">
        <v>5</v>
      </c>
      <c r="G446" s="20">
        <v>7.8125E-2</v>
      </c>
      <c r="H446" s="20">
        <v>0</v>
      </c>
      <c r="I446" s="20">
        <v>0</v>
      </c>
    </row>
    <row r="447" spans="1:9">
      <c r="A447" s="20" t="s">
        <v>597</v>
      </c>
      <c r="B447" s="20" t="s">
        <v>247</v>
      </c>
      <c r="C447" s="20" t="s">
        <v>411</v>
      </c>
      <c r="D447" s="20">
        <v>10</v>
      </c>
      <c r="E447" s="20">
        <v>0.15625</v>
      </c>
      <c r="F447" s="20">
        <v>10</v>
      </c>
      <c r="G447" s="20">
        <v>0.15625</v>
      </c>
      <c r="H447" s="20">
        <v>0</v>
      </c>
      <c r="I447" s="20">
        <v>0</v>
      </c>
    </row>
    <row r="448" spans="1:9">
      <c r="A448" s="20" t="s">
        <v>597</v>
      </c>
      <c r="B448" s="20" t="s">
        <v>247</v>
      </c>
      <c r="C448" s="20" t="s">
        <v>412</v>
      </c>
      <c r="D448" s="20">
        <v>3</v>
      </c>
      <c r="E448" s="20">
        <v>4.6875E-2</v>
      </c>
      <c r="F448" s="20">
        <v>3</v>
      </c>
      <c r="G448" s="20">
        <v>4.6875E-2</v>
      </c>
      <c r="H448" s="20">
        <v>0</v>
      </c>
      <c r="I448" s="20">
        <v>0</v>
      </c>
    </row>
    <row r="449" spans="1:9">
      <c r="A449" s="20" t="s">
        <v>598</v>
      </c>
      <c r="B449" s="20" t="s">
        <v>164</v>
      </c>
      <c r="C449" s="20" t="s">
        <v>411</v>
      </c>
      <c r="D449" s="20">
        <v>1</v>
      </c>
      <c r="E449" s="20">
        <v>1.2863390789812201E-4</v>
      </c>
      <c r="F449" s="20">
        <v>1</v>
      </c>
      <c r="G449" s="20">
        <v>1.3852334118298899E-4</v>
      </c>
      <c r="H449" s="20">
        <v>0</v>
      </c>
      <c r="I449" s="20">
        <v>0</v>
      </c>
    </row>
    <row r="450" spans="1:9">
      <c r="A450" s="20" t="s">
        <v>599</v>
      </c>
      <c r="B450" s="20" t="s">
        <v>178</v>
      </c>
      <c r="C450" s="20" t="s">
        <v>407</v>
      </c>
      <c r="D450" s="20">
        <v>8</v>
      </c>
      <c r="E450" s="20">
        <v>5.9568131049888302E-3</v>
      </c>
      <c r="F450" s="20">
        <v>8</v>
      </c>
      <c r="G450" s="20">
        <v>5.9925093632958804E-3</v>
      </c>
      <c r="H450" s="20">
        <v>0</v>
      </c>
      <c r="I450" s="20">
        <v>0</v>
      </c>
    </row>
    <row r="451" spans="1:9">
      <c r="A451" s="20" t="s">
        <v>599</v>
      </c>
      <c r="B451" s="20" t="s">
        <v>178</v>
      </c>
      <c r="C451" s="20" t="s">
        <v>410</v>
      </c>
      <c r="D451" s="20">
        <v>131</v>
      </c>
      <c r="E451" s="20">
        <v>9.7542814594192104E-2</v>
      </c>
      <c r="F451" s="20">
        <v>131</v>
      </c>
      <c r="G451" s="20">
        <v>9.8127340823969997E-2</v>
      </c>
      <c r="H451" s="20">
        <v>0</v>
      </c>
      <c r="I451" s="20">
        <v>0</v>
      </c>
    </row>
    <row r="452" spans="1:9">
      <c r="A452" s="20" t="s">
        <v>599</v>
      </c>
      <c r="B452" s="20" t="s">
        <v>178</v>
      </c>
      <c r="C452" s="20" t="s">
        <v>412</v>
      </c>
      <c r="D452" s="20">
        <v>42</v>
      </c>
      <c r="E452" s="20">
        <v>3.1273268801191398E-2</v>
      </c>
      <c r="F452" s="20">
        <v>42</v>
      </c>
      <c r="G452" s="20">
        <v>3.14606741573034E-2</v>
      </c>
      <c r="H452" s="20">
        <v>0</v>
      </c>
      <c r="I452" s="20">
        <v>0</v>
      </c>
    </row>
    <row r="453" spans="1:9">
      <c r="A453" s="20" t="s">
        <v>599</v>
      </c>
      <c r="B453" s="20" t="s">
        <v>178</v>
      </c>
      <c r="C453" s="20" t="s">
        <v>405</v>
      </c>
      <c r="D453" s="20">
        <v>60</v>
      </c>
      <c r="E453" s="20">
        <v>4.4676098287416199E-2</v>
      </c>
      <c r="F453" s="20">
        <v>60</v>
      </c>
      <c r="G453" s="20">
        <v>4.49438202247191E-2</v>
      </c>
      <c r="H453" s="20">
        <v>0</v>
      </c>
      <c r="I453" s="20">
        <v>0</v>
      </c>
    </row>
    <row r="454" spans="1:9">
      <c r="A454" s="20" t="s">
        <v>600</v>
      </c>
      <c r="B454" s="20" t="s">
        <v>204</v>
      </c>
      <c r="C454" s="20" t="s">
        <v>407</v>
      </c>
      <c r="D454" s="20">
        <v>11</v>
      </c>
      <c r="E454" s="20">
        <v>0.119565217391304</v>
      </c>
      <c r="F454" s="20">
        <v>11</v>
      </c>
      <c r="G454" s="20">
        <v>0.120879120879121</v>
      </c>
      <c r="H454" s="20">
        <v>0</v>
      </c>
      <c r="I454" s="20">
        <v>0</v>
      </c>
    </row>
    <row r="455" spans="1:9">
      <c r="A455" s="20" t="s">
        <v>600</v>
      </c>
      <c r="B455" s="20" t="s">
        <v>204</v>
      </c>
      <c r="C455" s="20" t="s">
        <v>408</v>
      </c>
      <c r="D455" s="20">
        <v>25</v>
      </c>
      <c r="E455" s="20">
        <v>0.27173913043478298</v>
      </c>
      <c r="F455" s="20">
        <v>25</v>
      </c>
      <c r="G455" s="20">
        <v>0.27472527472527503</v>
      </c>
      <c r="H455" s="20">
        <v>0</v>
      </c>
      <c r="I455" s="20">
        <v>0</v>
      </c>
    </row>
    <row r="456" spans="1:9">
      <c r="A456" s="20" t="s">
        <v>600</v>
      </c>
      <c r="B456" s="20" t="s">
        <v>204</v>
      </c>
      <c r="C456" s="20" t="s">
        <v>412</v>
      </c>
      <c r="D456" s="20">
        <v>13</v>
      </c>
      <c r="E456" s="20">
        <v>0.141304347826087</v>
      </c>
      <c r="F456" s="20">
        <v>13</v>
      </c>
      <c r="G456" s="20">
        <v>0.14285714285714299</v>
      </c>
      <c r="H456" s="20">
        <v>0</v>
      </c>
      <c r="I456" s="20">
        <v>0</v>
      </c>
    </row>
    <row r="457" spans="1:9">
      <c r="A457" s="20" t="s">
        <v>600</v>
      </c>
      <c r="B457" s="20" t="s">
        <v>204</v>
      </c>
      <c r="C457" s="20" t="s">
        <v>405</v>
      </c>
      <c r="D457" s="20">
        <v>1</v>
      </c>
      <c r="E457" s="20">
        <v>1.0869565217391301E-2</v>
      </c>
      <c r="F457" s="20">
        <v>1</v>
      </c>
      <c r="G457" s="20">
        <v>1.0989010989011E-2</v>
      </c>
      <c r="H457" s="20">
        <v>0</v>
      </c>
      <c r="I457" s="20">
        <v>0</v>
      </c>
    </row>
    <row r="458" spans="1:9">
      <c r="A458" s="20" t="s">
        <v>600</v>
      </c>
      <c r="B458" s="20" t="s">
        <v>204</v>
      </c>
      <c r="C458" s="20" t="s">
        <v>409</v>
      </c>
      <c r="D458" s="20">
        <v>1</v>
      </c>
      <c r="E458" s="20">
        <v>1.0869565217391301E-2</v>
      </c>
      <c r="F458" s="20">
        <v>1</v>
      </c>
      <c r="G458" s="20">
        <v>1.0989010989011E-2</v>
      </c>
      <c r="H458" s="20">
        <v>0</v>
      </c>
      <c r="I458" s="20">
        <v>0</v>
      </c>
    </row>
    <row r="459" spans="1:9">
      <c r="A459" s="20" t="s">
        <v>601</v>
      </c>
      <c r="B459" s="20" t="s">
        <v>163</v>
      </c>
      <c r="C459" s="20" t="s">
        <v>413</v>
      </c>
      <c r="D459" s="20">
        <v>26</v>
      </c>
      <c r="E459" s="20">
        <v>7.4078295059547597E-4</v>
      </c>
      <c r="F459" s="20">
        <v>26</v>
      </c>
      <c r="G459" s="20">
        <v>7.4148010837017002E-4</v>
      </c>
      <c r="H459" s="20">
        <v>0</v>
      </c>
      <c r="I459" s="20">
        <v>0</v>
      </c>
    </row>
    <row r="460" spans="1:9">
      <c r="A460" s="20" t="s">
        <v>601</v>
      </c>
      <c r="B460" s="20" t="s">
        <v>163</v>
      </c>
      <c r="C460" s="20" t="s">
        <v>409</v>
      </c>
      <c r="D460" s="20">
        <v>1188</v>
      </c>
      <c r="E460" s="20">
        <v>3.3848082511824001E-2</v>
      </c>
      <c r="F460" s="20">
        <v>1188</v>
      </c>
      <c r="G460" s="20">
        <v>3.3879937259375402E-2</v>
      </c>
      <c r="H460" s="20">
        <v>0</v>
      </c>
      <c r="I460" s="20">
        <v>0</v>
      </c>
    </row>
    <row r="461" spans="1:9">
      <c r="A461" s="20" t="s">
        <v>602</v>
      </c>
      <c r="B461" s="20" t="s">
        <v>213</v>
      </c>
      <c r="C461" s="20" t="s">
        <v>407</v>
      </c>
      <c r="D461" s="20">
        <v>25</v>
      </c>
      <c r="E461" s="20">
        <v>0.16025641025640999</v>
      </c>
      <c r="F461" s="20">
        <v>25</v>
      </c>
      <c r="G461" s="20">
        <v>0.15625</v>
      </c>
      <c r="H461" s="20">
        <v>0</v>
      </c>
      <c r="I461" s="20">
        <v>0</v>
      </c>
    </row>
    <row r="462" spans="1:9">
      <c r="A462" s="20" t="s">
        <v>602</v>
      </c>
      <c r="B462" s="20" t="s">
        <v>213</v>
      </c>
      <c r="C462" s="20" t="s">
        <v>406</v>
      </c>
      <c r="D462" s="20">
        <v>8</v>
      </c>
      <c r="E462" s="20">
        <v>5.1282051282051301E-2</v>
      </c>
      <c r="F462" s="20">
        <v>8</v>
      </c>
      <c r="G462" s="20">
        <v>0.05</v>
      </c>
      <c r="H462" s="20">
        <v>0</v>
      </c>
      <c r="I462" s="20">
        <v>0</v>
      </c>
    </row>
    <row r="463" spans="1:9">
      <c r="A463" s="20" t="s">
        <v>602</v>
      </c>
      <c r="B463" s="20" t="s">
        <v>213</v>
      </c>
      <c r="C463" s="20" t="s">
        <v>412</v>
      </c>
      <c r="D463" s="20">
        <v>23</v>
      </c>
      <c r="E463" s="20">
        <v>0.147435897435897</v>
      </c>
      <c r="F463" s="20">
        <v>23</v>
      </c>
      <c r="G463" s="20">
        <v>0.14374999999999999</v>
      </c>
      <c r="H463" s="20">
        <v>0</v>
      </c>
      <c r="I463" s="20">
        <v>0</v>
      </c>
    </row>
    <row r="464" spans="1:9">
      <c r="A464" s="20" t="s">
        <v>603</v>
      </c>
      <c r="B464" s="20" t="s">
        <v>256</v>
      </c>
      <c r="C464" s="20" t="s">
        <v>407</v>
      </c>
      <c r="D464" s="20">
        <v>5</v>
      </c>
      <c r="E464" s="20">
        <v>4.4286979627989401E-3</v>
      </c>
      <c r="F464" s="20">
        <v>5</v>
      </c>
      <c r="G464" s="20">
        <v>4.5578851412944399E-3</v>
      </c>
      <c r="H464" s="20">
        <v>0</v>
      </c>
      <c r="I464" s="20">
        <v>0</v>
      </c>
    </row>
    <row r="465" spans="1:9">
      <c r="A465" s="20" t="s">
        <v>603</v>
      </c>
      <c r="B465" s="20" t="s">
        <v>256</v>
      </c>
      <c r="C465" s="20" t="s">
        <v>413</v>
      </c>
      <c r="D465" s="20">
        <v>28</v>
      </c>
      <c r="E465" s="20">
        <v>2.4800708591673999E-2</v>
      </c>
      <c r="F465" s="20">
        <v>28</v>
      </c>
      <c r="G465" s="20">
        <v>2.5524156791248899E-2</v>
      </c>
      <c r="H465" s="20">
        <v>0</v>
      </c>
      <c r="I465" s="20">
        <v>0</v>
      </c>
    </row>
    <row r="466" spans="1:9">
      <c r="A466" s="20" t="s">
        <v>603</v>
      </c>
      <c r="B466" s="20" t="s">
        <v>256</v>
      </c>
      <c r="C466" s="20" t="s">
        <v>408</v>
      </c>
      <c r="D466" s="20">
        <v>37</v>
      </c>
      <c r="E466" s="20">
        <v>3.2772364924712097E-2</v>
      </c>
      <c r="F466" s="20">
        <v>37</v>
      </c>
      <c r="G466" s="20">
        <v>3.3728350045578899E-2</v>
      </c>
      <c r="H466" s="20">
        <v>0</v>
      </c>
      <c r="I466" s="20">
        <v>0</v>
      </c>
    </row>
    <row r="467" spans="1:9">
      <c r="A467" s="20" t="s">
        <v>604</v>
      </c>
      <c r="B467" s="20" t="s">
        <v>225</v>
      </c>
      <c r="C467" s="20" t="s">
        <v>407</v>
      </c>
      <c r="D467" s="20">
        <v>0</v>
      </c>
      <c r="E467" s="20">
        <v>0</v>
      </c>
      <c r="F467" s="20">
        <v>0</v>
      </c>
      <c r="G467" s="20">
        <v>0</v>
      </c>
      <c r="H467" s="20">
        <v>0</v>
      </c>
      <c r="I467" s="20" t="e">
        <v>#NUM!</v>
      </c>
    </row>
    <row r="468" spans="1:9">
      <c r="A468" s="20" t="s">
        <v>604</v>
      </c>
      <c r="B468" s="20" t="s">
        <v>225</v>
      </c>
      <c r="C468" s="20" t="s">
        <v>410</v>
      </c>
      <c r="D468" s="20">
        <v>0</v>
      </c>
      <c r="E468" s="20">
        <v>0</v>
      </c>
      <c r="F468" s="20">
        <v>0</v>
      </c>
      <c r="G468" s="20">
        <v>0</v>
      </c>
      <c r="H468" s="20">
        <v>0</v>
      </c>
      <c r="I468" s="20" t="e">
        <v>#NUM!</v>
      </c>
    </row>
    <row r="469" spans="1:9">
      <c r="A469" s="20" t="s">
        <v>604</v>
      </c>
      <c r="B469" s="20" t="s">
        <v>225</v>
      </c>
      <c r="C469" s="20" t="s">
        <v>413</v>
      </c>
      <c r="D469" s="20">
        <v>0</v>
      </c>
      <c r="E469" s="20">
        <v>0</v>
      </c>
      <c r="F469" s="20">
        <v>0</v>
      </c>
      <c r="G469" s="20">
        <v>0</v>
      </c>
      <c r="H469" s="20">
        <v>0</v>
      </c>
      <c r="I469" s="20" t="e">
        <v>#NUM!</v>
      </c>
    </row>
    <row r="470" spans="1:9">
      <c r="A470" s="20" t="s">
        <v>604</v>
      </c>
      <c r="B470" s="20" t="s">
        <v>225</v>
      </c>
      <c r="C470" s="20" t="s">
        <v>406</v>
      </c>
      <c r="D470" s="20">
        <v>0</v>
      </c>
      <c r="E470" s="20">
        <v>0</v>
      </c>
      <c r="F470" s="20">
        <v>0</v>
      </c>
      <c r="G470" s="20">
        <v>0</v>
      </c>
      <c r="H470" s="20">
        <v>0</v>
      </c>
      <c r="I470" s="20" t="e">
        <v>#NUM!</v>
      </c>
    </row>
    <row r="471" spans="1:9">
      <c r="A471" s="20" t="s">
        <v>604</v>
      </c>
      <c r="B471" s="20" t="s">
        <v>225</v>
      </c>
      <c r="C471" s="20" t="s">
        <v>408</v>
      </c>
      <c r="D471" s="20">
        <v>0</v>
      </c>
      <c r="E471" s="20">
        <v>0</v>
      </c>
      <c r="F471" s="20">
        <v>0</v>
      </c>
      <c r="G471" s="20">
        <v>0</v>
      </c>
      <c r="H471" s="20">
        <v>0</v>
      </c>
      <c r="I471" s="20" t="e">
        <v>#NUM!</v>
      </c>
    </row>
    <row r="472" spans="1:9">
      <c r="A472" s="20" t="s">
        <v>604</v>
      </c>
      <c r="B472" s="20" t="s">
        <v>225</v>
      </c>
      <c r="C472" s="20" t="s">
        <v>411</v>
      </c>
      <c r="D472" s="20">
        <v>0</v>
      </c>
      <c r="E472" s="20">
        <v>0</v>
      </c>
      <c r="F472" s="20">
        <v>0</v>
      </c>
      <c r="G472" s="20">
        <v>0</v>
      </c>
      <c r="H472" s="20">
        <v>0</v>
      </c>
      <c r="I472" s="20" t="e">
        <v>#NUM!</v>
      </c>
    </row>
    <row r="473" spans="1:9">
      <c r="A473" s="20" t="s">
        <v>604</v>
      </c>
      <c r="B473" s="20" t="s">
        <v>225</v>
      </c>
      <c r="C473" s="20" t="s">
        <v>412</v>
      </c>
      <c r="D473" s="20">
        <v>0</v>
      </c>
      <c r="E473" s="20">
        <v>0</v>
      </c>
      <c r="F473" s="20">
        <v>0</v>
      </c>
      <c r="G473" s="20">
        <v>0</v>
      </c>
      <c r="H473" s="20">
        <v>0</v>
      </c>
      <c r="I473" s="20" t="e">
        <v>#NUM!</v>
      </c>
    </row>
    <row r="474" spans="1:9">
      <c r="A474" s="20" t="s">
        <v>604</v>
      </c>
      <c r="B474" s="20" t="s">
        <v>225</v>
      </c>
      <c r="C474" s="20" t="s">
        <v>405</v>
      </c>
      <c r="D474" s="20">
        <v>0</v>
      </c>
      <c r="E474" s="20">
        <v>0</v>
      </c>
      <c r="F474" s="20">
        <v>0</v>
      </c>
      <c r="G474" s="20">
        <v>0</v>
      </c>
      <c r="H474" s="20">
        <v>0</v>
      </c>
      <c r="I474" s="20" t="e">
        <v>#NUM!</v>
      </c>
    </row>
    <row r="475" spans="1:9">
      <c r="A475" s="20" t="s">
        <v>604</v>
      </c>
      <c r="B475" s="20" t="s">
        <v>225</v>
      </c>
      <c r="C475" s="20" t="s">
        <v>409</v>
      </c>
      <c r="D475" s="20">
        <v>0</v>
      </c>
      <c r="E475" s="20">
        <v>0</v>
      </c>
      <c r="F475" s="20">
        <v>0</v>
      </c>
      <c r="G475" s="20">
        <v>0</v>
      </c>
      <c r="H475" s="20">
        <v>0</v>
      </c>
      <c r="I475" s="20" t="e">
        <v>#NUM!</v>
      </c>
    </row>
    <row r="476" spans="1:9">
      <c r="A476" s="20" t="s">
        <v>605</v>
      </c>
      <c r="B476" s="20" t="s">
        <v>226</v>
      </c>
      <c r="C476" s="20" t="s">
        <v>410</v>
      </c>
      <c r="D476" s="20">
        <v>23</v>
      </c>
      <c r="E476" s="20">
        <v>0.182539682539683</v>
      </c>
      <c r="F476" s="20">
        <v>23</v>
      </c>
      <c r="G476" s="20">
        <v>0.188524590163934</v>
      </c>
      <c r="H476" s="20">
        <v>0</v>
      </c>
      <c r="I476" s="20">
        <v>0</v>
      </c>
    </row>
    <row r="477" spans="1:9">
      <c r="A477" s="20" t="s">
        <v>605</v>
      </c>
      <c r="B477" s="20" t="s">
        <v>226</v>
      </c>
      <c r="C477" s="20" t="s">
        <v>406</v>
      </c>
      <c r="D477" s="20">
        <v>3</v>
      </c>
      <c r="E477" s="20">
        <v>2.3809523809523801E-2</v>
      </c>
      <c r="F477" s="20">
        <v>3</v>
      </c>
      <c r="G477" s="20">
        <v>2.4590163934426201E-2</v>
      </c>
      <c r="H477" s="20">
        <v>0</v>
      </c>
      <c r="I477" s="20">
        <v>0</v>
      </c>
    </row>
    <row r="478" spans="1:9">
      <c r="A478" s="20" t="s">
        <v>605</v>
      </c>
      <c r="B478" s="20" t="s">
        <v>226</v>
      </c>
      <c r="C478" s="20" t="s">
        <v>408</v>
      </c>
      <c r="D478" s="20">
        <v>9</v>
      </c>
      <c r="E478" s="20">
        <v>7.1428571428571397E-2</v>
      </c>
      <c r="F478" s="20">
        <v>9</v>
      </c>
      <c r="G478" s="20">
        <v>7.3770491803278701E-2</v>
      </c>
      <c r="H478" s="20">
        <v>0</v>
      </c>
      <c r="I478" s="20">
        <v>0</v>
      </c>
    </row>
    <row r="479" spans="1:9">
      <c r="A479" s="20" t="s">
        <v>605</v>
      </c>
      <c r="B479" s="20" t="s">
        <v>226</v>
      </c>
      <c r="C479" s="20" t="s">
        <v>412</v>
      </c>
      <c r="D479" s="20">
        <v>18</v>
      </c>
      <c r="E479" s="20">
        <v>0.14285714285714299</v>
      </c>
      <c r="F479" s="20">
        <v>18</v>
      </c>
      <c r="G479" s="20">
        <v>0.14754098360655701</v>
      </c>
      <c r="H479" s="20">
        <v>0</v>
      </c>
      <c r="I479" s="20">
        <v>0</v>
      </c>
    </row>
    <row r="480" spans="1:9">
      <c r="A480" s="20" t="s">
        <v>606</v>
      </c>
      <c r="B480" s="20" t="s">
        <v>244</v>
      </c>
      <c r="C480" s="20" t="s">
        <v>409</v>
      </c>
      <c r="D480" s="20">
        <v>3</v>
      </c>
      <c r="E480" s="20">
        <v>4.8465266558966099E-3</v>
      </c>
      <c r="F480" s="20">
        <v>3</v>
      </c>
      <c r="G480" s="20">
        <v>4.9342105263157901E-3</v>
      </c>
      <c r="H480" s="20">
        <v>0</v>
      </c>
      <c r="I480" s="20">
        <v>0</v>
      </c>
    </row>
    <row r="481" spans="1:9">
      <c r="A481" s="20" t="s">
        <v>607</v>
      </c>
      <c r="B481" s="20" t="s">
        <v>252</v>
      </c>
      <c r="C481" s="20" t="s">
        <v>405</v>
      </c>
      <c r="D481" s="20">
        <v>20</v>
      </c>
      <c r="E481" s="20">
        <v>1.82149362477231E-2</v>
      </c>
      <c r="F481" s="20">
        <v>20</v>
      </c>
      <c r="G481" s="20">
        <v>1.8416206261510099E-2</v>
      </c>
      <c r="H481" s="20">
        <v>0</v>
      </c>
      <c r="I481" s="20">
        <v>0</v>
      </c>
    </row>
    <row r="482" spans="1:9">
      <c r="A482" s="20" t="s">
        <v>607</v>
      </c>
      <c r="B482" s="20" t="s">
        <v>252</v>
      </c>
      <c r="C482" s="20" t="s">
        <v>409</v>
      </c>
      <c r="D482" s="20">
        <v>53</v>
      </c>
      <c r="E482" s="20">
        <v>4.8269581056466303E-2</v>
      </c>
      <c r="F482" s="20">
        <v>53</v>
      </c>
      <c r="G482" s="20">
        <v>4.88029465930018E-2</v>
      </c>
      <c r="H482" s="20">
        <v>0</v>
      </c>
      <c r="I482" s="20">
        <v>0</v>
      </c>
    </row>
    <row r="483" spans="1:9">
      <c r="A483" s="20" t="s">
        <v>608</v>
      </c>
      <c r="B483" s="20" t="s">
        <v>227</v>
      </c>
      <c r="C483" s="20" t="s">
        <v>410</v>
      </c>
      <c r="D483" s="20">
        <v>1</v>
      </c>
      <c r="E483" s="20">
        <v>7.69230769230769E-2</v>
      </c>
      <c r="F483" s="20">
        <v>1</v>
      </c>
      <c r="G483" s="20">
        <v>7.69230769230769E-2</v>
      </c>
      <c r="H483" s="20">
        <v>0</v>
      </c>
      <c r="I483" s="20">
        <v>0</v>
      </c>
    </row>
    <row r="484" spans="1:9">
      <c r="A484" s="20" t="s">
        <v>608</v>
      </c>
      <c r="B484" s="20" t="s">
        <v>227</v>
      </c>
      <c r="C484" s="20" t="s">
        <v>406</v>
      </c>
      <c r="D484" s="20">
        <v>10</v>
      </c>
      <c r="E484" s="20">
        <v>0.76923076923076905</v>
      </c>
      <c r="F484" s="20">
        <v>10</v>
      </c>
      <c r="G484" s="20">
        <v>0.76923076923076905</v>
      </c>
      <c r="H484" s="20">
        <v>0</v>
      </c>
      <c r="I484" s="20">
        <v>0</v>
      </c>
    </row>
    <row r="485" spans="1:9">
      <c r="A485" s="20" t="s">
        <v>608</v>
      </c>
      <c r="B485" s="20" t="s">
        <v>227</v>
      </c>
      <c r="C485" s="20" t="s">
        <v>408</v>
      </c>
      <c r="D485" s="20">
        <v>1</v>
      </c>
      <c r="E485" s="20">
        <v>7.69230769230769E-2</v>
      </c>
      <c r="F485" s="20">
        <v>1</v>
      </c>
      <c r="G485" s="20">
        <v>7.69230769230769E-2</v>
      </c>
      <c r="H485" s="20">
        <v>0</v>
      </c>
      <c r="I485" s="20">
        <v>0</v>
      </c>
    </row>
    <row r="486" spans="1:9">
      <c r="A486" s="20" t="s">
        <v>608</v>
      </c>
      <c r="B486" s="20" t="s">
        <v>227</v>
      </c>
      <c r="C486" s="20" t="s">
        <v>405</v>
      </c>
      <c r="D486" s="20">
        <v>1</v>
      </c>
      <c r="E486" s="20">
        <v>7.69230769230769E-2</v>
      </c>
      <c r="F486" s="20">
        <v>1</v>
      </c>
      <c r="G486" s="20">
        <v>7.69230769230769E-2</v>
      </c>
      <c r="H486" s="20">
        <v>0</v>
      </c>
      <c r="I486" s="20">
        <v>0</v>
      </c>
    </row>
    <row r="487" spans="1:9">
      <c r="A487" s="20" t="s">
        <v>609</v>
      </c>
      <c r="B487" s="20" t="s">
        <v>228</v>
      </c>
      <c r="C487" s="20" t="s">
        <v>410</v>
      </c>
      <c r="D487" s="20">
        <v>10</v>
      </c>
      <c r="E487" s="20">
        <v>6.4935064935064901E-2</v>
      </c>
      <c r="F487" s="20">
        <v>10</v>
      </c>
      <c r="G487" s="20">
        <v>5.0251256281407003E-2</v>
      </c>
      <c r="H487" s="20">
        <v>0</v>
      </c>
      <c r="I487" s="20">
        <v>0</v>
      </c>
    </row>
    <row r="488" spans="1:9">
      <c r="A488" s="20" t="s">
        <v>609</v>
      </c>
      <c r="B488" s="20" t="s">
        <v>228</v>
      </c>
      <c r="C488" s="20" t="s">
        <v>408</v>
      </c>
      <c r="D488" s="20">
        <v>1</v>
      </c>
      <c r="E488" s="20">
        <v>6.4935064935064896E-3</v>
      </c>
      <c r="F488" s="20">
        <v>1</v>
      </c>
      <c r="G488" s="20">
        <v>5.0251256281407001E-3</v>
      </c>
      <c r="H488" s="20">
        <v>0</v>
      </c>
      <c r="I488" s="20">
        <v>0</v>
      </c>
    </row>
    <row r="489" spans="1:9">
      <c r="A489" s="20" t="s">
        <v>610</v>
      </c>
      <c r="B489" s="20" t="s">
        <v>229</v>
      </c>
      <c r="C489" s="20" t="s">
        <v>407</v>
      </c>
      <c r="D489" s="20">
        <v>1</v>
      </c>
      <c r="E489" s="20">
        <v>4.1666666666666699E-2</v>
      </c>
      <c r="F489" s="20">
        <v>1</v>
      </c>
      <c r="G489" s="20">
        <v>4.3478260869565202E-2</v>
      </c>
      <c r="H489" s="20">
        <v>0</v>
      </c>
      <c r="I489" s="20">
        <v>0</v>
      </c>
    </row>
    <row r="490" spans="1:9">
      <c r="A490" s="20" t="s">
        <v>610</v>
      </c>
      <c r="B490" s="20" t="s">
        <v>229</v>
      </c>
      <c r="C490" s="20" t="s">
        <v>410</v>
      </c>
      <c r="D490" s="20">
        <v>8</v>
      </c>
      <c r="E490" s="20">
        <v>0.33333333333333298</v>
      </c>
      <c r="F490" s="20">
        <v>8</v>
      </c>
      <c r="G490" s="20">
        <v>0.34782608695652201</v>
      </c>
      <c r="H490" s="20">
        <v>0</v>
      </c>
      <c r="I490" s="20">
        <v>0</v>
      </c>
    </row>
    <row r="491" spans="1:9">
      <c r="A491" s="20" t="s">
        <v>611</v>
      </c>
      <c r="B491" s="20" t="s">
        <v>159</v>
      </c>
      <c r="C491" s="20" t="s">
        <v>407</v>
      </c>
      <c r="D491" s="20">
        <v>331</v>
      </c>
      <c r="E491" s="20">
        <v>1.5373896888063201E-2</v>
      </c>
      <c r="F491" s="20">
        <v>331</v>
      </c>
      <c r="G491" s="20">
        <v>1.5412553548146799E-2</v>
      </c>
      <c r="H491" s="20">
        <v>0</v>
      </c>
      <c r="I491" s="20">
        <v>0</v>
      </c>
    </row>
    <row r="492" spans="1:9">
      <c r="A492" s="20" t="s">
        <v>611</v>
      </c>
      <c r="B492" s="20" t="s">
        <v>159</v>
      </c>
      <c r="C492" s="20" t="s">
        <v>413</v>
      </c>
      <c r="D492" s="20">
        <v>176</v>
      </c>
      <c r="E492" s="20">
        <v>8.1746400371574494E-3</v>
      </c>
      <c r="F492" s="20">
        <v>176</v>
      </c>
      <c r="G492" s="20">
        <v>8.1951946358726005E-3</v>
      </c>
      <c r="H492" s="20">
        <v>0</v>
      </c>
      <c r="I492" s="20">
        <v>0</v>
      </c>
    </row>
    <row r="493" spans="1:9">
      <c r="A493" s="20" t="s">
        <v>611</v>
      </c>
      <c r="B493" s="20" t="s">
        <v>159</v>
      </c>
      <c r="C493" s="20" t="s">
        <v>411</v>
      </c>
      <c r="D493" s="20">
        <v>4</v>
      </c>
      <c r="E493" s="20">
        <v>1.8578727357176E-4</v>
      </c>
      <c r="F493" s="20">
        <v>4</v>
      </c>
      <c r="G493" s="20">
        <v>1.86254423542559E-4</v>
      </c>
      <c r="H493" s="20">
        <v>0</v>
      </c>
      <c r="I493" s="20">
        <v>0</v>
      </c>
    </row>
    <row r="494" spans="1:9">
      <c r="A494" s="20" t="s">
        <v>612</v>
      </c>
      <c r="B494" s="20" t="s">
        <v>257</v>
      </c>
      <c r="C494" s="20" t="s">
        <v>407</v>
      </c>
      <c r="D494" s="20">
        <v>13</v>
      </c>
      <c r="E494" s="20">
        <v>2.3636363636363601E-2</v>
      </c>
      <c r="F494" s="20">
        <v>13</v>
      </c>
      <c r="G494" s="20">
        <v>2.4163568773234199E-2</v>
      </c>
      <c r="H494" s="20">
        <v>0</v>
      </c>
      <c r="I494" s="20">
        <v>0</v>
      </c>
    </row>
    <row r="495" spans="1:9">
      <c r="A495" s="20" t="s">
        <v>612</v>
      </c>
      <c r="B495" s="20" t="s">
        <v>257</v>
      </c>
      <c r="C495" s="20" t="s">
        <v>413</v>
      </c>
      <c r="D495" s="20">
        <v>2</v>
      </c>
      <c r="E495" s="20">
        <v>3.6363636363636398E-3</v>
      </c>
      <c r="F495" s="20">
        <v>2</v>
      </c>
      <c r="G495" s="20">
        <v>3.7174721189591098E-3</v>
      </c>
      <c r="H495" s="20">
        <v>0</v>
      </c>
      <c r="I495" s="20">
        <v>0</v>
      </c>
    </row>
    <row r="496" spans="1:9">
      <c r="A496" s="20" t="s">
        <v>612</v>
      </c>
      <c r="B496" s="20" t="s">
        <v>257</v>
      </c>
      <c r="C496" s="20" t="s">
        <v>405</v>
      </c>
      <c r="D496" s="20">
        <v>24</v>
      </c>
      <c r="E496" s="20">
        <v>4.3636363636363598E-2</v>
      </c>
      <c r="F496" s="20">
        <v>24</v>
      </c>
      <c r="G496" s="20">
        <v>4.4609665427509299E-2</v>
      </c>
      <c r="H496" s="20">
        <v>0</v>
      </c>
      <c r="I496" s="20">
        <v>0</v>
      </c>
    </row>
    <row r="497" spans="1:9">
      <c r="A497" s="20" t="s">
        <v>612</v>
      </c>
      <c r="B497" s="20" t="s">
        <v>257</v>
      </c>
      <c r="C497" s="20" t="s">
        <v>409</v>
      </c>
      <c r="D497" s="20">
        <v>3</v>
      </c>
      <c r="E497" s="20">
        <v>5.4545454545454498E-3</v>
      </c>
      <c r="F497" s="20">
        <v>3</v>
      </c>
      <c r="G497" s="20">
        <v>5.5762081784386597E-3</v>
      </c>
      <c r="H497" s="20">
        <v>0</v>
      </c>
      <c r="I497" s="20">
        <v>0</v>
      </c>
    </row>
    <row r="498" spans="1:9">
      <c r="A498" s="20" t="s">
        <v>613</v>
      </c>
      <c r="B498" s="20" t="s">
        <v>209</v>
      </c>
      <c r="C498" s="20" t="s">
        <v>408</v>
      </c>
      <c r="D498" s="20">
        <v>9</v>
      </c>
      <c r="E498" s="20">
        <v>1.6513761467889899E-2</v>
      </c>
      <c r="F498" s="20">
        <v>9</v>
      </c>
      <c r="G498" s="20">
        <v>1.5957446808510599E-2</v>
      </c>
      <c r="H498" s="20">
        <v>0</v>
      </c>
      <c r="I498" s="20">
        <v>0</v>
      </c>
    </row>
    <row r="499" spans="1:9">
      <c r="A499" s="20" t="s">
        <v>614</v>
      </c>
      <c r="B499" s="20" t="s">
        <v>174</v>
      </c>
      <c r="C499" s="20" t="s">
        <v>409</v>
      </c>
      <c r="D499" s="20">
        <v>84</v>
      </c>
      <c r="E499" s="20">
        <v>1.78041543026706E-2</v>
      </c>
      <c r="F499" s="20">
        <v>84</v>
      </c>
      <c r="G499" s="20">
        <v>1.76248426353336E-2</v>
      </c>
      <c r="H499" s="20">
        <v>0</v>
      </c>
      <c r="I499" s="20">
        <v>0</v>
      </c>
    </row>
    <row r="500" spans="1:9">
      <c r="A500" s="20" t="s">
        <v>616</v>
      </c>
      <c r="B500" s="20" t="s">
        <v>230</v>
      </c>
      <c r="C500" s="20" t="s">
        <v>407</v>
      </c>
      <c r="D500" s="20">
        <v>2</v>
      </c>
      <c r="E500" s="20">
        <v>1.5384615384615399E-2</v>
      </c>
      <c r="F500" s="20">
        <v>2</v>
      </c>
      <c r="G500" s="20">
        <v>1.5625E-2</v>
      </c>
      <c r="H500" s="20">
        <v>0</v>
      </c>
      <c r="I500" s="20">
        <v>0</v>
      </c>
    </row>
    <row r="501" spans="1:9">
      <c r="A501" s="20" t="s">
        <v>616</v>
      </c>
      <c r="B501" s="20" t="s">
        <v>230</v>
      </c>
      <c r="C501" s="20" t="s">
        <v>406</v>
      </c>
      <c r="D501" s="20">
        <v>10</v>
      </c>
      <c r="E501" s="20">
        <v>7.69230769230769E-2</v>
      </c>
      <c r="F501" s="20">
        <v>10</v>
      </c>
      <c r="G501" s="20">
        <v>7.8125E-2</v>
      </c>
      <c r="H501" s="20">
        <v>0</v>
      </c>
      <c r="I501" s="20">
        <v>0</v>
      </c>
    </row>
    <row r="502" spans="1:9">
      <c r="A502" s="20" t="s">
        <v>616</v>
      </c>
      <c r="B502" s="20" t="s">
        <v>230</v>
      </c>
      <c r="C502" s="20" t="s">
        <v>408</v>
      </c>
      <c r="D502" s="20">
        <v>6</v>
      </c>
      <c r="E502" s="20">
        <v>4.6153846153846198E-2</v>
      </c>
      <c r="F502" s="20">
        <v>6</v>
      </c>
      <c r="G502" s="20">
        <v>4.6875E-2</v>
      </c>
      <c r="H502" s="20">
        <v>0</v>
      </c>
      <c r="I502" s="20">
        <v>0</v>
      </c>
    </row>
    <row r="503" spans="1:9">
      <c r="A503" s="20" t="s">
        <v>616</v>
      </c>
      <c r="B503" s="20" t="s">
        <v>230</v>
      </c>
      <c r="C503" s="20" t="s">
        <v>412</v>
      </c>
      <c r="D503" s="20">
        <v>31</v>
      </c>
      <c r="E503" s="20">
        <v>0.238461538461538</v>
      </c>
      <c r="F503" s="20">
        <v>31</v>
      </c>
      <c r="G503" s="20">
        <v>0.2421875</v>
      </c>
      <c r="H503" s="20">
        <v>0</v>
      </c>
      <c r="I503" s="20">
        <v>0</v>
      </c>
    </row>
    <row r="504" spans="1:9">
      <c r="A504" s="20" t="s">
        <v>616</v>
      </c>
      <c r="B504" s="20" t="s">
        <v>230</v>
      </c>
      <c r="C504" s="20" t="s">
        <v>405</v>
      </c>
      <c r="D504" s="20">
        <v>9</v>
      </c>
      <c r="E504" s="20">
        <v>6.9230769230769207E-2</v>
      </c>
      <c r="F504" s="20">
        <v>9</v>
      </c>
      <c r="G504" s="20">
        <v>7.03125E-2</v>
      </c>
      <c r="H504" s="20">
        <v>0</v>
      </c>
      <c r="I504" s="20">
        <v>0</v>
      </c>
    </row>
    <row r="505" spans="1:9">
      <c r="A505" s="20" t="s">
        <v>617</v>
      </c>
      <c r="B505" s="20" t="s">
        <v>231</v>
      </c>
      <c r="C505" s="20" t="s">
        <v>410</v>
      </c>
      <c r="D505" s="20">
        <v>3</v>
      </c>
      <c r="E505" s="20">
        <v>0.25</v>
      </c>
      <c r="F505" s="20">
        <v>3</v>
      </c>
      <c r="G505" s="20">
        <v>0.25</v>
      </c>
      <c r="H505" s="20">
        <v>0</v>
      </c>
      <c r="I505" s="20">
        <v>0</v>
      </c>
    </row>
    <row r="506" spans="1:9">
      <c r="A506" s="20" t="s">
        <v>617</v>
      </c>
      <c r="B506" s="20" t="s">
        <v>231</v>
      </c>
      <c r="C506" s="20" t="s">
        <v>408</v>
      </c>
      <c r="D506" s="20">
        <v>1</v>
      </c>
      <c r="E506" s="20">
        <v>8.3333333333333301E-2</v>
      </c>
      <c r="F506" s="20">
        <v>1</v>
      </c>
      <c r="G506" s="20">
        <v>8.3333333333333301E-2</v>
      </c>
      <c r="H506" s="20">
        <v>0</v>
      </c>
      <c r="I506" s="20">
        <v>0</v>
      </c>
    </row>
    <row r="507" spans="1:9">
      <c r="A507" s="20" t="s">
        <v>617</v>
      </c>
      <c r="B507" s="20" t="s">
        <v>231</v>
      </c>
      <c r="C507" s="20" t="s">
        <v>412</v>
      </c>
      <c r="D507" s="20">
        <v>1</v>
      </c>
      <c r="E507" s="20">
        <v>8.3333333333333301E-2</v>
      </c>
      <c r="F507" s="20">
        <v>1</v>
      </c>
      <c r="G507" s="20">
        <v>8.3333333333333301E-2</v>
      </c>
      <c r="H507" s="20">
        <v>0</v>
      </c>
      <c r="I507" s="20">
        <v>0</v>
      </c>
    </row>
    <row r="508" spans="1:9">
      <c r="A508" s="20" t="s">
        <v>618</v>
      </c>
      <c r="B508" s="20" t="s">
        <v>168</v>
      </c>
      <c r="C508" s="20" t="s">
        <v>413</v>
      </c>
      <c r="D508" s="20">
        <v>12</v>
      </c>
      <c r="E508" s="20">
        <v>1.9509340096571199E-4</v>
      </c>
      <c r="F508" s="20">
        <v>12</v>
      </c>
      <c r="G508" s="20">
        <v>1.9662783266971399E-4</v>
      </c>
      <c r="H508" s="20">
        <v>0</v>
      </c>
      <c r="I508" s="20">
        <v>0</v>
      </c>
    </row>
    <row r="509" spans="1:9">
      <c r="A509" s="20" t="s">
        <v>619</v>
      </c>
      <c r="B509" s="20" t="s">
        <v>232</v>
      </c>
      <c r="C509" s="20" t="s">
        <v>407</v>
      </c>
      <c r="D509" s="20">
        <v>6</v>
      </c>
      <c r="E509" s="20">
        <v>0.122448979591837</v>
      </c>
      <c r="F509" s="20">
        <v>6</v>
      </c>
      <c r="G509" s="20">
        <v>0.133333333333333</v>
      </c>
      <c r="H509" s="20">
        <v>0</v>
      </c>
      <c r="I509" s="20">
        <v>0</v>
      </c>
    </row>
    <row r="510" spans="1:9">
      <c r="A510" s="20" t="s">
        <v>619</v>
      </c>
      <c r="B510" s="20" t="s">
        <v>232</v>
      </c>
      <c r="C510" s="20" t="s">
        <v>410</v>
      </c>
      <c r="D510" s="20">
        <v>7</v>
      </c>
      <c r="E510" s="20">
        <v>0.14285714285714299</v>
      </c>
      <c r="F510" s="20">
        <v>7</v>
      </c>
      <c r="G510" s="20">
        <v>0.155555555555556</v>
      </c>
      <c r="H510" s="20">
        <v>0</v>
      </c>
      <c r="I510" s="20">
        <v>0</v>
      </c>
    </row>
    <row r="511" spans="1:9">
      <c r="A511" s="20" t="s">
        <v>619</v>
      </c>
      <c r="B511" s="20" t="s">
        <v>232</v>
      </c>
      <c r="C511" s="20" t="s">
        <v>408</v>
      </c>
      <c r="D511" s="20">
        <v>7</v>
      </c>
      <c r="E511" s="20">
        <v>0.14285714285714299</v>
      </c>
      <c r="F511" s="20">
        <v>7</v>
      </c>
      <c r="G511" s="20">
        <v>0.155555555555556</v>
      </c>
      <c r="H511" s="20">
        <v>0</v>
      </c>
      <c r="I511" s="20">
        <v>0</v>
      </c>
    </row>
    <row r="512" spans="1:9">
      <c r="A512" s="20" t="s">
        <v>619</v>
      </c>
      <c r="B512" s="20" t="s">
        <v>232</v>
      </c>
      <c r="C512" s="20" t="s">
        <v>411</v>
      </c>
      <c r="D512" s="20">
        <v>6</v>
      </c>
      <c r="E512" s="20">
        <v>0.122448979591837</v>
      </c>
      <c r="F512" s="20">
        <v>6</v>
      </c>
      <c r="G512" s="20">
        <v>0.133333333333333</v>
      </c>
      <c r="H512" s="20">
        <v>0</v>
      </c>
      <c r="I512" s="20">
        <v>0</v>
      </c>
    </row>
    <row r="513" spans="1:9">
      <c r="A513" s="20" t="s">
        <v>620</v>
      </c>
      <c r="B513" s="20" t="s">
        <v>243</v>
      </c>
      <c r="C513" s="20" t="s">
        <v>407</v>
      </c>
      <c r="D513" s="20">
        <v>2</v>
      </c>
      <c r="E513" s="20">
        <v>2.7397260273972601E-2</v>
      </c>
      <c r="F513" s="20">
        <v>2</v>
      </c>
      <c r="G513" s="20">
        <v>2.7397260273972601E-2</v>
      </c>
      <c r="H513" s="20">
        <v>0</v>
      </c>
      <c r="I513" s="20">
        <v>0</v>
      </c>
    </row>
    <row r="514" spans="1:9">
      <c r="A514" s="20" t="s">
        <v>620</v>
      </c>
      <c r="B514" s="20" t="s">
        <v>243</v>
      </c>
      <c r="C514" s="20" t="s">
        <v>410</v>
      </c>
      <c r="D514" s="20">
        <v>23</v>
      </c>
      <c r="E514" s="20">
        <v>0.31506849315068503</v>
      </c>
      <c r="F514" s="20">
        <v>23</v>
      </c>
      <c r="G514" s="20">
        <v>0.31506849315068503</v>
      </c>
      <c r="H514" s="20">
        <v>0</v>
      </c>
      <c r="I514" s="20">
        <v>0</v>
      </c>
    </row>
    <row r="515" spans="1:9">
      <c r="A515" s="20" t="s">
        <v>620</v>
      </c>
      <c r="B515" s="20" t="s">
        <v>243</v>
      </c>
      <c r="C515" s="20" t="s">
        <v>406</v>
      </c>
      <c r="D515" s="20">
        <v>2</v>
      </c>
      <c r="E515" s="20">
        <v>2.7397260273972601E-2</v>
      </c>
      <c r="F515" s="20">
        <v>2</v>
      </c>
      <c r="G515" s="20">
        <v>2.7397260273972601E-2</v>
      </c>
      <c r="H515" s="20">
        <v>0</v>
      </c>
      <c r="I515" s="20">
        <v>0</v>
      </c>
    </row>
    <row r="516" spans="1:9">
      <c r="A516" s="20" t="s">
        <v>620</v>
      </c>
      <c r="B516" s="20" t="s">
        <v>243</v>
      </c>
      <c r="C516" s="20" t="s">
        <v>408</v>
      </c>
      <c r="D516" s="20">
        <v>29</v>
      </c>
      <c r="E516" s="20">
        <v>0.397260273972603</v>
      </c>
      <c r="F516" s="20">
        <v>29</v>
      </c>
      <c r="G516" s="20">
        <v>0.397260273972603</v>
      </c>
      <c r="H516" s="20">
        <v>0</v>
      </c>
      <c r="I516" s="20">
        <v>0</v>
      </c>
    </row>
    <row r="517" spans="1:9">
      <c r="A517" s="20" t="s">
        <v>620</v>
      </c>
      <c r="B517" s="20" t="s">
        <v>243</v>
      </c>
      <c r="C517" s="20" t="s">
        <v>412</v>
      </c>
      <c r="D517" s="20">
        <v>15</v>
      </c>
      <c r="E517" s="20">
        <v>0.20547945205479501</v>
      </c>
      <c r="F517" s="20">
        <v>15</v>
      </c>
      <c r="G517" s="20">
        <v>0.20547945205479501</v>
      </c>
      <c r="H517" s="20">
        <v>0</v>
      </c>
      <c r="I517" s="20">
        <v>0</v>
      </c>
    </row>
    <row r="518" spans="1:9">
      <c r="A518" s="20" t="s">
        <v>620</v>
      </c>
      <c r="B518" s="20" t="s">
        <v>243</v>
      </c>
      <c r="C518" s="20" t="s">
        <v>405</v>
      </c>
      <c r="D518" s="20">
        <v>2</v>
      </c>
      <c r="E518" s="20">
        <v>2.7397260273972601E-2</v>
      </c>
      <c r="F518" s="20">
        <v>2</v>
      </c>
      <c r="G518" s="20">
        <v>2.7397260273972601E-2</v>
      </c>
      <c r="H518" s="20">
        <v>0</v>
      </c>
      <c r="I518" s="20">
        <v>0</v>
      </c>
    </row>
    <row r="519" spans="1:9">
      <c r="A519" s="20" t="s">
        <v>621</v>
      </c>
      <c r="B519" s="20" t="s">
        <v>194</v>
      </c>
      <c r="C519" s="20" t="s">
        <v>411</v>
      </c>
      <c r="D519" s="20">
        <v>5</v>
      </c>
      <c r="E519" s="20">
        <v>3.1619553531904101E-4</v>
      </c>
      <c r="F519" s="20">
        <v>5</v>
      </c>
      <c r="G519" s="20">
        <v>3.23206205559147E-4</v>
      </c>
      <c r="H519" s="20">
        <v>0</v>
      </c>
      <c r="I519" s="20">
        <v>0</v>
      </c>
    </row>
    <row r="520" spans="1:9">
      <c r="A520" s="20" t="s">
        <v>622</v>
      </c>
      <c r="B520" s="20" t="s">
        <v>233</v>
      </c>
      <c r="C520" s="20" t="s">
        <v>406</v>
      </c>
      <c r="D520" s="20">
        <v>26</v>
      </c>
      <c r="E520" s="20">
        <v>2.7282266526757599E-2</v>
      </c>
      <c r="F520" s="20">
        <v>26</v>
      </c>
      <c r="G520" s="20">
        <v>2.7630180658873502E-2</v>
      </c>
      <c r="H520" s="20">
        <v>0</v>
      </c>
      <c r="I520" s="20">
        <v>0</v>
      </c>
    </row>
    <row r="521" spans="1:9">
      <c r="A521" s="20" t="s">
        <v>622</v>
      </c>
      <c r="B521" s="20" t="s">
        <v>233</v>
      </c>
      <c r="C521" s="20" t="s">
        <v>409</v>
      </c>
      <c r="D521" s="20">
        <v>182</v>
      </c>
      <c r="E521" s="20">
        <v>0.19097586568730299</v>
      </c>
      <c r="F521" s="20">
        <v>182</v>
      </c>
      <c r="G521" s="20">
        <v>0.193411264612115</v>
      </c>
      <c r="H521" s="20">
        <v>0</v>
      </c>
      <c r="I521" s="20">
        <v>0</v>
      </c>
    </row>
    <row r="522" spans="1:9">
      <c r="A522" s="20" t="s">
        <v>623</v>
      </c>
      <c r="B522" s="20" t="s">
        <v>234</v>
      </c>
      <c r="C522" s="20" t="s">
        <v>407</v>
      </c>
      <c r="D522" s="20">
        <v>3</v>
      </c>
      <c r="E522" s="20">
        <v>0.10344827586206901</v>
      </c>
      <c r="F522" s="20">
        <v>3</v>
      </c>
      <c r="G522" s="20">
        <v>0.1</v>
      </c>
      <c r="H522" s="20">
        <v>0</v>
      </c>
      <c r="I522" s="20">
        <v>0</v>
      </c>
    </row>
    <row r="523" spans="1:9">
      <c r="A523" s="20" t="s">
        <v>623</v>
      </c>
      <c r="B523" s="20" t="s">
        <v>234</v>
      </c>
      <c r="C523" s="20" t="s">
        <v>408</v>
      </c>
      <c r="D523" s="20">
        <v>7</v>
      </c>
      <c r="E523" s="20">
        <v>0.24137931034482801</v>
      </c>
      <c r="F523" s="20">
        <v>7</v>
      </c>
      <c r="G523" s="20">
        <v>0.233333333333333</v>
      </c>
      <c r="H523" s="20">
        <v>0</v>
      </c>
      <c r="I523" s="20">
        <v>0</v>
      </c>
    </row>
    <row r="524" spans="1:9">
      <c r="A524" s="20" t="s">
        <v>623</v>
      </c>
      <c r="B524" s="20" t="s">
        <v>234</v>
      </c>
      <c r="C524" s="20" t="s">
        <v>412</v>
      </c>
      <c r="D524" s="20">
        <v>4</v>
      </c>
      <c r="E524" s="20">
        <v>0.13793103448275901</v>
      </c>
      <c r="F524" s="20">
        <v>4</v>
      </c>
      <c r="G524" s="20">
        <v>0.133333333333333</v>
      </c>
      <c r="H524" s="20">
        <v>0</v>
      </c>
      <c r="I524" s="20">
        <v>0</v>
      </c>
    </row>
    <row r="525" spans="1:9">
      <c r="A525" s="20" t="s">
        <v>624</v>
      </c>
      <c r="B525" s="20" t="s">
        <v>219</v>
      </c>
      <c r="C525" s="20" t="s">
        <v>408</v>
      </c>
      <c r="D525" s="20">
        <v>4</v>
      </c>
      <c r="E525" s="20">
        <v>3.9215686274509803E-2</v>
      </c>
      <c r="F525" s="20">
        <v>4</v>
      </c>
      <c r="G525" s="20">
        <v>3.8461538461538498E-2</v>
      </c>
      <c r="H525" s="20">
        <v>0</v>
      </c>
      <c r="I525" s="20">
        <v>0</v>
      </c>
    </row>
    <row r="526" spans="1:9">
      <c r="A526" s="20" t="s">
        <v>624</v>
      </c>
      <c r="B526" s="20" t="s">
        <v>219</v>
      </c>
      <c r="C526" s="20" t="s">
        <v>412</v>
      </c>
      <c r="D526" s="20">
        <v>1</v>
      </c>
      <c r="E526" s="20">
        <v>9.8039215686274508E-3</v>
      </c>
      <c r="F526" s="20">
        <v>1</v>
      </c>
      <c r="G526" s="20">
        <v>9.6153846153846194E-3</v>
      </c>
      <c r="H526" s="20">
        <v>0</v>
      </c>
      <c r="I526" s="20">
        <v>0</v>
      </c>
    </row>
    <row r="527" spans="1:9">
      <c r="A527" s="20" t="s">
        <v>624</v>
      </c>
      <c r="B527" s="20" t="s">
        <v>219</v>
      </c>
      <c r="C527" s="20" t="s">
        <v>405</v>
      </c>
      <c r="D527" s="20">
        <v>1</v>
      </c>
      <c r="E527" s="20">
        <v>9.8039215686274508E-3</v>
      </c>
      <c r="F527" s="20">
        <v>1</v>
      </c>
      <c r="G527" s="20">
        <v>9.6153846153846194E-3</v>
      </c>
      <c r="H527" s="20">
        <v>0</v>
      </c>
      <c r="I527" s="20">
        <v>0</v>
      </c>
    </row>
    <row r="528" spans="1:9">
      <c r="A528" s="20" t="s">
        <v>624</v>
      </c>
      <c r="B528" s="20" t="s">
        <v>219</v>
      </c>
      <c r="C528" s="20" t="s">
        <v>409</v>
      </c>
      <c r="D528" s="20">
        <v>8</v>
      </c>
      <c r="E528" s="20">
        <v>7.8431372549019607E-2</v>
      </c>
      <c r="F528" s="20">
        <v>8</v>
      </c>
      <c r="G528" s="20">
        <v>7.69230769230769E-2</v>
      </c>
      <c r="H528" s="20">
        <v>0</v>
      </c>
      <c r="I528" s="20">
        <v>0</v>
      </c>
    </row>
    <row r="529" spans="1:9">
      <c r="A529" s="20" t="s">
        <v>625</v>
      </c>
      <c r="B529" s="20" t="s">
        <v>192</v>
      </c>
      <c r="C529" s="20" t="s">
        <v>413</v>
      </c>
      <c r="D529" s="20">
        <v>10</v>
      </c>
      <c r="E529" s="20">
        <v>8.6580086580086597E-3</v>
      </c>
      <c r="F529" s="20">
        <v>10</v>
      </c>
      <c r="G529" s="20">
        <v>8.9047195013357092E-3</v>
      </c>
      <c r="H529" s="20">
        <v>0</v>
      </c>
      <c r="I529" s="20">
        <v>0</v>
      </c>
    </row>
    <row r="530" spans="1:9">
      <c r="A530" s="20" t="s">
        <v>625</v>
      </c>
      <c r="B530" s="20" t="s">
        <v>192</v>
      </c>
      <c r="C530" s="20" t="s">
        <v>405</v>
      </c>
      <c r="D530" s="20">
        <v>34</v>
      </c>
      <c r="E530" s="20">
        <v>2.9437229437229401E-2</v>
      </c>
      <c r="F530" s="20">
        <v>34</v>
      </c>
      <c r="G530" s="20">
        <v>3.02760463045414E-2</v>
      </c>
      <c r="H530" s="20">
        <v>0</v>
      </c>
      <c r="I530" s="20">
        <v>0</v>
      </c>
    </row>
    <row r="531" spans="1:9">
      <c r="A531" s="20" t="s">
        <v>625</v>
      </c>
      <c r="B531" s="20" t="s">
        <v>192</v>
      </c>
      <c r="C531" s="20" t="s">
        <v>409</v>
      </c>
      <c r="D531" s="20">
        <v>140</v>
      </c>
      <c r="E531" s="20">
        <v>0.12121212121212099</v>
      </c>
      <c r="F531" s="20">
        <v>140</v>
      </c>
      <c r="G531" s="20">
        <v>0.1246660730187</v>
      </c>
      <c r="H531" s="20">
        <v>0</v>
      </c>
      <c r="I531" s="20">
        <v>0</v>
      </c>
    </row>
    <row r="532" spans="1:9">
      <c r="A532" s="20" t="s">
        <v>626</v>
      </c>
      <c r="B532" s="20" t="s">
        <v>193</v>
      </c>
      <c r="C532" s="20" t="s">
        <v>413</v>
      </c>
      <c r="D532" s="20">
        <v>49</v>
      </c>
      <c r="E532" s="20">
        <v>1.2164846077457801E-2</v>
      </c>
      <c r="F532" s="20">
        <v>49</v>
      </c>
      <c r="G532" s="20">
        <v>1.21588089330025E-2</v>
      </c>
      <c r="H532" s="20">
        <v>0</v>
      </c>
      <c r="I532" s="20">
        <v>0</v>
      </c>
    </row>
    <row r="533" spans="1:9">
      <c r="A533" s="20" t="s">
        <v>626</v>
      </c>
      <c r="B533" s="20" t="s">
        <v>193</v>
      </c>
      <c r="C533" s="20" t="s">
        <v>411</v>
      </c>
      <c r="D533" s="20">
        <v>1</v>
      </c>
      <c r="E533" s="20">
        <v>2.4826216484607702E-4</v>
      </c>
      <c r="F533" s="20">
        <v>1</v>
      </c>
      <c r="G533" s="20">
        <v>2.4813895781637701E-4</v>
      </c>
      <c r="H533" s="20">
        <v>0</v>
      </c>
      <c r="I533" s="20">
        <v>0</v>
      </c>
    </row>
    <row r="534" spans="1:9">
      <c r="A534" s="20" t="s">
        <v>627</v>
      </c>
      <c r="B534" s="20" t="s">
        <v>250</v>
      </c>
      <c r="C534" s="20" t="s">
        <v>405</v>
      </c>
      <c r="D534" s="20">
        <v>99</v>
      </c>
      <c r="E534" s="20">
        <v>3.8915094339622598E-2</v>
      </c>
      <c r="F534" s="20">
        <v>99</v>
      </c>
      <c r="G534" s="20">
        <v>4.0841584158415802E-2</v>
      </c>
      <c r="H534" s="20">
        <v>0</v>
      </c>
      <c r="I534" s="20">
        <v>0</v>
      </c>
    </row>
    <row r="535" spans="1:9">
      <c r="A535" s="20" t="s">
        <v>628</v>
      </c>
      <c r="B535" s="20" t="s">
        <v>195</v>
      </c>
      <c r="C535" s="20" t="s">
        <v>407</v>
      </c>
      <c r="D535" s="20">
        <v>5</v>
      </c>
      <c r="E535" s="20">
        <v>3.3112582781456998E-2</v>
      </c>
      <c r="F535" s="20">
        <v>5</v>
      </c>
      <c r="G535" s="20">
        <v>3.37837837837838E-2</v>
      </c>
      <c r="H535" s="20">
        <v>0</v>
      </c>
      <c r="I535" s="20">
        <v>0</v>
      </c>
    </row>
    <row r="536" spans="1:9">
      <c r="A536" s="20" t="s">
        <v>628</v>
      </c>
      <c r="B536" s="20" t="s">
        <v>195</v>
      </c>
      <c r="C536" s="20" t="s">
        <v>408</v>
      </c>
      <c r="D536" s="20">
        <v>6</v>
      </c>
      <c r="E536" s="20">
        <v>3.9735099337748297E-2</v>
      </c>
      <c r="F536" s="20">
        <v>6</v>
      </c>
      <c r="G536" s="20">
        <v>4.0540540540540501E-2</v>
      </c>
      <c r="H536" s="20">
        <v>0</v>
      </c>
      <c r="I536" s="20">
        <v>0</v>
      </c>
    </row>
    <row r="537" spans="1:9">
      <c r="A537" s="20" t="s">
        <v>628</v>
      </c>
      <c r="B537" s="20" t="s">
        <v>195</v>
      </c>
      <c r="C537" s="20" t="s">
        <v>412</v>
      </c>
      <c r="D537" s="20">
        <v>51</v>
      </c>
      <c r="E537" s="20">
        <v>0.33774834437086099</v>
      </c>
      <c r="F537" s="20">
        <v>51</v>
      </c>
      <c r="G537" s="20">
        <v>0.34459459459459502</v>
      </c>
      <c r="H537" s="20">
        <v>0</v>
      </c>
      <c r="I537" s="20">
        <v>0</v>
      </c>
    </row>
    <row r="538" spans="1:9">
      <c r="A538" s="20" t="s">
        <v>629</v>
      </c>
      <c r="B538" s="20" t="s">
        <v>235</v>
      </c>
      <c r="C538" s="20" t="s">
        <v>405</v>
      </c>
      <c r="D538" s="20">
        <v>1</v>
      </c>
      <c r="E538" s="20">
        <v>1</v>
      </c>
      <c r="F538" s="20">
        <v>1</v>
      </c>
      <c r="G538" s="20">
        <v>1</v>
      </c>
      <c r="H538" s="20">
        <v>0</v>
      </c>
      <c r="I538" s="20">
        <v>0</v>
      </c>
    </row>
    <row r="539" spans="1:9">
      <c r="A539" s="20" t="s">
        <v>632</v>
      </c>
      <c r="B539" s="20" t="s">
        <v>251</v>
      </c>
      <c r="C539" s="20" t="s">
        <v>407</v>
      </c>
      <c r="D539" s="20">
        <v>9</v>
      </c>
      <c r="E539" s="20">
        <v>2.2058823529411801E-2</v>
      </c>
      <c r="F539" s="20">
        <v>9</v>
      </c>
      <c r="G539" s="20">
        <v>2.2222222222222199E-2</v>
      </c>
      <c r="H539" s="20">
        <v>0</v>
      </c>
      <c r="I539" s="20">
        <v>0</v>
      </c>
    </row>
    <row r="540" spans="1:9">
      <c r="A540" s="20" t="s">
        <v>632</v>
      </c>
      <c r="B540" s="20" t="s">
        <v>251</v>
      </c>
      <c r="C540" s="20" t="s">
        <v>408</v>
      </c>
      <c r="D540" s="20">
        <v>39</v>
      </c>
      <c r="E540" s="20">
        <v>9.5588235294117599E-2</v>
      </c>
      <c r="F540" s="20">
        <v>39</v>
      </c>
      <c r="G540" s="20">
        <v>9.6296296296296297E-2</v>
      </c>
      <c r="H540" s="20">
        <v>0</v>
      </c>
      <c r="I540" s="20">
        <v>0</v>
      </c>
    </row>
    <row r="541" spans="1:9">
      <c r="A541" s="20" t="s">
        <v>632</v>
      </c>
      <c r="B541" s="20" t="s">
        <v>251</v>
      </c>
      <c r="C541" s="20" t="s">
        <v>411</v>
      </c>
      <c r="D541" s="20">
        <v>1</v>
      </c>
      <c r="E541" s="20">
        <v>2.4509803921568601E-3</v>
      </c>
      <c r="F541" s="20">
        <v>1</v>
      </c>
      <c r="G541" s="20">
        <v>2.4691358024691401E-3</v>
      </c>
      <c r="H541" s="20">
        <v>0</v>
      </c>
      <c r="I541" s="20">
        <v>0</v>
      </c>
    </row>
    <row r="542" spans="1:9">
      <c r="A542" s="20" t="s">
        <v>632</v>
      </c>
      <c r="B542" s="20" t="s">
        <v>251</v>
      </c>
      <c r="C542" s="20" t="s">
        <v>405</v>
      </c>
      <c r="D542" s="20">
        <v>55</v>
      </c>
      <c r="E542" s="20">
        <v>0.134803921568627</v>
      </c>
      <c r="F542" s="20">
        <v>55</v>
      </c>
      <c r="G542" s="20">
        <v>0.13580246913580199</v>
      </c>
      <c r="H542" s="20">
        <v>0</v>
      </c>
      <c r="I542" s="20">
        <v>0</v>
      </c>
    </row>
    <row r="543" spans="1:9">
      <c r="A543" s="20" t="s">
        <v>634</v>
      </c>
      <c r="B543" s="20" t="s">
        <v>167</v>
      </c>
      <c r="C543" s="20" t="s">
        <v>408</v>
      </c>
      <c r="D543" s="20">
        <v>76</v>
      </c>
      <c r="E543" s="20">
        <v>2.7636363636363601E-2</v>
      </c>
      <c r="F543" s="20">
        <v>76</v>
      </c>
      <c r="G543" s="20">
        <v>2.96296296296296E-2</v>
      </c>
      <c r="H543" s="20">
        <v>0</v>
      </c>
      <c r="I543" s="20">
        <v>0</v>
      </c>
    </row>
    <row r="544" spans="1:9">
      <c r="A544" s="20" t="s">
        <v>634</v>
      </c>
      <c r="B544" s="20" t="s">
        <v>167</v>
      </c>
      <c r="C544" s="20" t="s">
        <v>409</v>
      </c>
      <c r="D544" s="20">
        <v>5</v>
      </c>
      <c r="E544" s="20">
        <v>1.8181818181818199E-3</v>
      </c>
      <c r="F544" s="20">
        <v>5</v>
      </c>
      <c r="G544" s="20">
        <v>1.9493177387914201E-3</v>
      </c>
      <c r="H544" s="20">
        <v>0</v>
      </c>
      <c r="I544" s="20">
        <v>0</v>
      </c>
    </row>
    <row r="545" spans="1:9">
      <c r="A545" s="20" t="s">
        <v>635</v>
      </c>
      <c r="B545" s="20" t="s">
        <v>245</v>
      </c>
      <c r="C545" s="20" t="s">
        <v>406</v>
      </c>
      <c r="D545" s="20">
        <v>54</v>
      </c>
      <c r="E545" s="20">
        <v>7.9763663220088599E-2</v>
      </c>
      <c r="F545" s="20">
        <v>54</v>
      </c>
      <c r="G545" s="20">
        <v>7.9528718703976403E-2</v>
      </c>
      <c r="H545" s="20">
        <v>0</v>
      </c>
      <c r="I545" s="20">
        <v>0</v>
      </c>
    </row>
    <row r="546" spans="1:9">
      <c r="A546" s="20" t="s">
        <v>635</v>
      </c>
      <c r="B546" s="20" t="s">
        <v>245</v>
      </c>
      <c r="C546" s="20" t="s">
        <v>411</v>
      </c>
      <c r="D546" s="20">
        <v>20</v>
      </c>
      <c r="E546" s="20">
        <v>2.9542097488921702E-2</v>
      </c>
      <c r="F546" s="20">
        <v>20</v>
      </c>
      <c r="G546" s="20">
        <v>2.9455081001472799E-2</v>
      </c>
      <c r="H546" s="20">
        <v>0</v>
      </c>
      <c r="I546" s="20">
        <v>0</v>
      </c>
    </row>
    <row r="547" spans="1:9">
      <c r="A547" s="20" t="s">
        <v>635</v>
      </c>
      <c r="B547" s="20" t="s">
        <v>245</v>
      </c>
      <c r="C547" s="20" t="s">
        <v>412</v>
      </c>
      <c r="D547" s="20">
        <v>75</v>
      </c>
      <c r="E547" s="20">
        <v>0.110782865583456</v>
      </c>
      <c r="F547" s="20">
        <v>75</v>
      </c>
      <c r="G547" s="20">
        <v>0.110456553755523</v>
      </c>
      <c r="H547" s="20">
        <v>0</v>
      </c>
      <c r="I547" s="20">
        <v>0</v>
      </c>
    </row>
    <row r="548" spans="1:9">
      <c r="A548" s="20" t="s">
        <v>635</v>
      </c>
      <c r="B548" s="20" t="s">
        <v>245</v>
      </c>
      <c r="C548" s="20" t="s">
        <v>405</v>
      </c>
      <c r="D548" s="20">
        <v>171</v>
      </c>
      <c r="E548" s="20">
        <v>0.252584933530281</v>
      </c>
      <c r="F548" s="20">
        <v>171</v>
      </c>
      <c r="G548" s="20">
        <v>0.25184094256259199</v>
      </c>
      <c r="H548" s="20">
        <v>0</v>
      </c>
      <c r="I548" s="20">
        <v>0</v>
      </c>
    </row>
    <row r="549" spans="1:9">
      <c r="A549" s="20" t="s">
        <v>635</v>
      </c>
      <c r="B549" s="20" t="s">
        <v>245</v>
      </c>
      <c r="C549" s="20" t="s">
        <v>409</v>
      </c>
      <c r="D549" s="20">
        <v>71</v>
      </c>
      <c r="E549" s="20">
        <v>0.10487444608567199</v>
      </c>
      <c r="F549" s="20">
        <v>71</v>
      </c>
      <c r="G549" s="20">
        <v>0.104565537555228</v>
      </c>
      <c r="H549" s="20">
        <v>0</v>
      </c>
      <c r="I549" s="20">
        <v>0</v>
      </c>
    </row>
    <row r="550" spans="1:9">
      <c r="A550" s="20" t="s">
        <v>636</v>
      </c>
      <c r="B550" s="20" t="s">
        <v>200</v>
      </c>
      <c r="C550" s="20" t="s">
        <v>411</v>
      </c>
      <c r="D550" s="20">
        <v>17</v>
      </c>
      <c r="E550" s="20">
        <v>1.6022620169651301E-2</v>
      </c>
      <c r="F550" s="20">
        <v>17</v>
      </c>
      <c r="G550" s="20">
        <v>1.47697654213727E-2</v>
      </c>
      <c r="H550" s="20">
        <v>0</v>
      </c>
      <c r="I550" s="20">
        <v>0</v>
      </c>
    </row>
    <row r="551" spans="1:9">
      <c r="A551" s="20" t="s">
        <v>636</v>
      </c>
      <c r="B551" s="20" t="s">
        <v>200</v>
      </c>
      <c r="C551" s="20" t="s">
        <v>412</v>
      </c>
      <c r="D551" s="20">
        <v>107</v>
      </c>
      <c r="E551" s="20">
        <v>0.100848256361923</v>
      </c>
      <c r="F551" s="20">
        <v>107</v>
      </c>
      <c r="G551" s="20">
        <v>9.2962641181581193E-2</v>
      </c>
      <c r="H551" s="20">
        <v>0</v>
      </c>
      <c r="I551" s="20">
        <v>0</v>
      </c>
    </row>
    <row r="552" spans="1:9">
      <c r="A552" s="20" t="s">
        <v>636</v>
      </c>
      <c r="B552" s="20" t="s">
        <v>200</v>
      </c>
      <c r="C552" s="20" t="s">
        <v>405</v>
      </c>
      <c r="D552" s="20">
        <v>230</v>
      </c>
      <c r="E552" s="20">
        <v>0.21677662582469401</v>
      </c>
      <c r="F552" s="20">
        <v>230</v>
      </c>
      <c r="G552" s="20">
        <v>0.19982623805386601</v>
      </c>
      <c r="H552" s="20">
        <v>0</v>
      </c>
      <c r="I552" s="20">
        <v>0</v>
      </c>
    </row>
    <row r="553" spans="1:9">
      <c r="A553" s="20" t="s">
        <v>637</v>
      </c>
      <c r="B553" s="20" t="s">
        <v>236</v>
      </c>
      <c r="C553" s="20" t="s">
        <v>410</v>
      </c>
      <c r="D553" s="20">
        <v>17</v>
      </c>
      <c r="E553" s="20">
        <v>5.0147492625368703E-2</v>
      </c>
      <c r="F553" s="20">
        <v>17</v>
      </c>
      <c r="G553" s="20">
        <v>5.8020477815699703E-2</v>
      </c>
      <c r="H553" s="20">
        <v>0</v>
      </c>
      <c r="I553" s="20">
        <v>0</v>
      </c>
    </row>
    <row r="554" spans="1:9">
      <c r="A554" s="20" t="s">
        <v>637</v>
      </c>
      <c r="B554" s="20" t="s">
        <v>236</v>
      </c>
      <c r="C554" s="20" t="s">
        <v>408</v>
      </c>
      <c r="D554" s="20">
        <v>2</v>
      </c>
      <c r="E554" s="20">
        <v>5.8997050147492599E-3</v>
      </c>
      <c r="F554" s="20">
        <v>2</v>
      </c>
      <c r="G554" s="20">
        <v>6.8259385665529002E-3</v>
      </c>
      <c r="H554" s="20">
        <v>0</v>
      </c>
      <c r="I554" s="20">
        <v>0</v>
      </c>
    </row>
    <row r="555" spans="1:9">
      <c r="A555" s="20" t="s">
        <v>637</v>
      </c>
      <c r="B555" s="20" t="s">
        <v>236</v>
      </c>
      <c r="C555" s="20" t="s">
        <v>412</v>
      </c>
      <c r="D555" s="20">
        <v>3</v>
      </c>
      <c r="E555" s="20">
        <v>8.8495575221238902E-3</v>
      </c>
      <c r="F555" s="20">
        <v>3</v>
      </c>
      <c r="G555" s="20">
        <v>1.02389078498294E-2</v>
      </c>
      <c r="H555" s="20">
        <v>0</v>
      </c>
      <c r="I555" s="20">
        <v>0</v>
      </c>
    </row>
    <row r="556" spans="1:9">
      <c r="A556" s="20" t="s">
        <v>637</v>
      </c>
      <c r="B556" s="20" t="s">
        <v>236</v>
      </c>
      <c r="C556" s="20" t="s">
        <v>405</v>
      </c>
      <c r="D556" s="20">
        <v>1</v>
      </c>
      <c r="E556" s="20">
        <v>2.9498525073746299E-3</v>
      </c>
      <c r="F556" s="20">
        <v>1</v>
      </c>
      <c r="G556" s="20">
        <v>3.4129692832764501E-3</v>
      </c>
      <c r="H556" s="20">
        <v>0</v>
      </c>
      <c r="I556" s="20">
        <v>0</v>
      </c>
    </row>
    <row r="557" spans="1:9">
      <c r="A557" s="20" t="s">
        <v>638</v>
      </c>
      <c r="B557" s="20" t="s">
        <v>220</v>
      </c>
      <c r="C557" s="20" t="s">
        <v>408</v>
      </c>
      <c r="D557" s="20">
        <v>14</v>
      </c>
      <c r="E557" s="20">
        <v>0.12280701754386</v>
      </c>
      <c r="F557" s="20">
        <v>14</v>
      </c>
      <c r="G557" s="20">
        <v>0.126126126126126</v>
      </c>
      <c r="H557" s="20">
        <v>0</v>
      </c>
      <c r="I557" s="20">
        <v>0</v>
      </c>
    </row>
    <row r="558" spans="1:9">
      <c r="A558" s="20" t="s">
        <v>638</v>
      </c>
      <c r="B558" s="20" t="s">
        <v>220</v>
      </c>
      <c r="C558" s="20" t="s">
        <v>412</v>
      </c>
      <c r="D558" s="20">
        <v>23</v>
      </c>
      <c r="E558" s="20">
        <v>0.20175438596491199</v>
      </c>
      <c r="F558" s="20">
        <v>23</v>
      </c>
      <c r="G558" s="20">
        <v>0.20720720720720701</v>
      </c>
      <c r="H558" s="20">
        <v>0</v>
      </c>
      <c r="I558" s="20">
        <v>0</v>
      </c>
    </row>
    <row r="559" spans="1:9">
      <c r="A559" s="20" t="s">
        <v>639</v>
      </c>
      <c r="B559" s="20" t="s">
        <v>190</v>
      </c>
      <c r="C559" s="20" t="s">
        <v>407</v>
      </c>
      <c r="D559" s="20">
        <v>138</v>
      </c>
      <c r="E559" s="20">
        <v>9.51724137931034E-2</v>
      </c>
      <c r="F559" s="20">
        <v>138</v>
      </c>
      <c r="G559" s="20">
        <v>9.5567867036011098E-2</v>
      </c>
      <c r="H559" s="20">
        <v>0</v>
      </c>
      <c r="I559" s="20">
        <v>0</v>
      </c>
    </row>
    <row r="560" spans="1:9">
      <c r="A560" s="20" t="s">
        <v>639</v>
      </c>
      <c r="B560" s="20" t="s">
        <v>190</v>
      </c>
      <c r="C560" s="20" t="s">
        <v>409</v>
      </c>
      <c r="D560" s="20">
        <v>12</v>
      </c>
      <c r="E560" s="20">
        <v>8.2758620689655192E-3</v>
      </c>
      <c r="F560" s="20">
        <v>12</v>
      </c>
      <c r="G560" s="20">
        <v>8.3102493074792196E-3</v>
      </c>
      <c r="H560" s="20">
        <v>0</v>
      </c>
      <c r="I560" s="20">
        <v>0</v>
      </c>
    </row>
    <row r="561" spans="1:9">
      <c r="A561" s="20" t="s">
        <v>640</v>
      </c>
      <c r="B561" s="20" t="s">
        <v>175</v>
      </c>
      <c r="C561" s="20" t="s">
        <v>412</v>
      </c>
      <c r="D561" s="20">
        <v>8</v>
      </c>
      <c r="E561" s="20">
        <v>1.3559322033898299E-2</v>
      </c>
      <c r="F561" s="20">
        <v>8</v>
      </c>
      <c r="G561" s="20">
        <v>1.35363790186125E-2</v>
      </c>
      <c r="H561" s="20">
        <v>0</v>
      </c>
      <c r="I561" s="20">
        <v>0</v>
      </c>
    </row>
    <row r="562" spans="1:9">
      <c r="A562" s="20" t="s">
        <v>640</v>
      </c>
      <c r="B562" s="20" t="s">
        <v>175</v>
      </c>
      <c r="C562" s="20" t="s">
        <v>405</v>
      </c>
      <c r="D562" s="20">
        <v>21</v>
      </c>
      <c r="E562" s="20">
        <v>3.55932203389831E-2</v>
      </c>
      <c r="F562" s="20">
        <v>21</v>
      </c>
      <c r="G562" s="20">
        <v>3.5532994923857898E-2</v>
      </c>
      <c r="H562" s="20">
        <v>0</v>
      </c>
      <c r="I562" s="20">
        <v>0</v>
      </c>
    </row>
    <row r="563" spans="1:9">
      <c r="A563" s="20" t="s">
        <v>641</v>
      </c>
      <c r="B563" s="20" t="s">
        <v>271</v>
      </c>
      <c r="C563" s="20" t="s">
        <v>411</v>
      </c>
      <c r="D563" s="20">
        <v>2</v>
      </c>
      <c r="E563" s="20">
        <v>5.29184526644441E-5</v>
      </c>
      <c r="F563" s="20">
        <v>2</v>
      </c>
      <c r="G563" s="20">
        <v>5.3299221831361303E-5</v>
      </c>
      <c r="H563" s="20">
        <v>0</v>
      </c>
      <c r="I563" s="20">
        <v>0</v>
      </c>
    </row>
    <row r="564" spans="1:9">
      <c r="A564" s="20" t="s">
        <v>642</v>
      </c>
      <c r="B564" s="20" t="s">
        <v>263</v>
      </c>
      <c r="C564" s="20" t="s">
        <v>413</v>
      </c>
      <c r="D564" s="20">
        <v>204</v>
      </c>
      <c r="E564" s="20">
        <v>2.6204238921001901E-2</v>
      </c>
      <c r="F564" s="20">
        <v>204</v>
      </c>
      <c r="G564" s="20">
        <v>2.5875190258751901E-2</v>
      </c>
      <c r="H564" s="20">
        <v>0</v>
      </c>
      <c r="I564" s="20">
        <v>0</v>
      </c>
    </row>
    <row r="565" spans="1:9">
      <c r="A565" s="20" t="s">
        <v>643</v>
      </c>
      <c r="B565" s="20" t="s">
        <v>173</v>
      </c>
      <c r="C565" s="20" t="s">
        <v>410</v>
      </c>
      <c r="D565" s="20">
        <v>32</v>
      </c>
      <c r="E565" s="20">
        <v>5.4607508532423202E-2</v>
      </c>
      <c r="F565" s="20">
        <v>32</v>
      </c>
      <c r="G565" s="20">
        <v>5.5267702936096702E-2</v>
      </c>
      <c r="H565" s="20">
        <v>0</v>
      </c>
      <c r="I565" s="20">
        <v>0</v>
      </c>
    </row>
    <row r="566" spans="1:9">
      <c r="A566" s="20" t="s">
        <v>643</v>
      </c>
      <c r="B566" s="20" t="s">
        <v>173</v>
      </c>
      <c r="C566" s="20" t="s">
        <v>405</v>
      </c>
      <c r="D566" s="20">
        <v>1</v>
      </c>
      <c r="E566" s="20">
        <v>1.70648464163823E-3</v>
      </c>
      <c r="F566" s="20">
        <v>1</v>
      </c>
      <c r="G566" s="20">
        <v>1.72711571675302E-3</v>
      </c>
      <c r="H566" s="20">
        <v>0</v>
      </c>
      <c r="I566" s="20">
        <v>0</v>
      </c>
    </row>
    <row r="567" spans="1:9">
      <c r="A567" s="20" t="s">
        <v>644</v>
      </c>
      <c r="B567" s="20" t="s">
        <v>206</v>
      </c>
      <c r="C567" s="20" t="s">
        <v>413</v>
      </c>
      <c r="D567" s="20">
        <v>4</v>
      </c>
      <c r="E567" s="20">
        <v>8.7912087912087895E-3</v>
      </c>
      <c r="F567" s="20">
        <v>4</v>
      </c>
      <c r="G567" s="20">
        <v>8.3160083160083199E-3</v>
      </c>
      <c r="H567" s="20">
        <v>0</v>
      </c>
      <c r="I567" s="20">
        <v>0</v>
      </c>
    </row>
    <row r="568" spans="1:9">
      <c r="A568" s="20" t="s">
        <v>644</v>
      </c>
      <c r="B568" s="20" t="s">
        <v>206</v>
      </c>
      <c r="C568" s="20" t="s">
        <v>406</v>
      </c>
      <c r="D568" s="20">
        <v>1</v>
      </c>
      <c r="E568" s="20">
        <v>2.1978021978022E-3</v>
      </c>
      <c r="F568" s="20">
        <v>1</v>
      </c>
      <c r="G568" s="20">
        <v>2.07900207900208E-3</v>
      </c>
      <c r="H568" s="20">
        <v>0</v>
      </c>
      <c r="I568" s="20">
        <v>0</v>
      </c>
    </row>
    <row r="569" spans="1:9">
      <c r="A569" s="20" t="s">
        <v>644</v>
      </c>
      <c r="B569" s="20" t="s">
        <v>206</v>
      </c>
      <c r="C569" s="20" t="s">
        <v>409</v>
      </c>
      <c r="D569" s="20">
        <v>4</v>
      </c>
      <c r="E569" s="20">
        <v>8.7912087912087895E-3</v>
      </c>
      <c r="F569" s="20">
        <v>4</v>
      </c>
      <c r="G569" s="20">
        <v>8.3160083160083199E-3</v>
      </c>
      <c r="H569" s="20">
        <v>0</v>
      </c>
      <c r="I569" s="20">
        <v>0</v>
      </c>
    </row>
    <row r="570" spans="1:9">
      <c r="A570" s="20" t="s">
        <v>754</v>
      </c>
      <c r="B570" s="20" t="s">
        <v>268</v>
      </c>
      <c r="C570" s="20" t="s">
        <v>410</v>
      </c>
      <c r="D570" s="20">
        <v>15</v>
      </c>
      <c r="E570" s="20">
        <v>1.50451354062187E-2</v>
      </c>
      <c r="F570" s="20">
        <v>15</v>
      </c>
      <c r="G570" s="20">
        <v>1.55925155925156E-2</v>
      </c>
      <c r="H570" s="20">
        <v>0</v>
      </c>
      <c r="I570" s="20">
        <v>0</v>
      </c>
    </row>
    <row r="571" spans="1:9">
      <c r="A571" s="20" t="s">
        <v>754</v>
      </c>
      <c r="B571" s="20" t="s">
        <v>268</v>
      </c>
      <c r="C571" s="20" t="s">
        <v>408</v>
      </c>
      <c r="D571" s="20">
        <v>7</v>
      </c>
      <c r="E571" s="20">
        <v>7.0210631895687098E-3</v>
      </c>
      <c r="F571" s="20">
        <v>7</v>
      </c>
      <c r="G571" s="20">
        <v>7.2765072765072804E-3</v>
      </c>
      <c r="H571" s="20">
        <v>0</v>
      </c>
      <c r="I571" s="20">
        <v>0</v>
      </c>
    </row>
    <row r="572" spans="1:9">
      <c r="A572" s="20" t="s">
        <v>754</v>
      </c>
      <c r="B572" s="20" t="s">
        <v>268</v>
      </c>
      <c r="C572" s="20" t="s">
        <v>409</v>
      </c>
      <c r="D572" s="20">
        <v>5</v>
      </c>
      <c r="E572" s="20">
        <v>5.0150451354062202E-3</v>
      </c>
      <c r="F572" s="20">
        <v>5</v>
      </c>
      <c r="G572" s="20">
        <v>5.1975051975052004E-3</v>
      </c>
      <c r="H572" s="20">
        <v>0</v>
      </c>
      <c r="I572" s="20">
        <v>0</v>
      </c>
    </row>
    <row r="573" spans="1:9">
      <c r="A573" s="20" t="s">
        <v>736</v>
      </c>
      <c r="B573" s="20" t="s">
        <v>274</v>
      </c>
      <c r="C573" s="20" t="s">
        <v>411</v>
      </c>
      <c r="D573" s="20">
        <v>9</v>
      </c>
      <c r="E573" s="20">
        <v>8.5146641438032192E-3</v>
      </c>
      <c r="F573" s="20">
        <v>9</v>
      </c>
      <c r="G573" s="20">
        <v>8.4825636192271403E-3</v>
      </c>
      <c r="H573" s="20">
        <v>0</v>
      </c>
      <c r="I573" s="20">
        <v>0</v>
      </c>
    </row>
    <row r="574" spans="1:9">
      <c r="A574" s="20" t="s">
        <v>736</v>
      </c>
      <c r="B574" s="20" t="s">
        <v>274</v>
      </c>
      <c r="C574" s="20" t="s">
        <v>405</v>
      </c>
      <c r="D574" s="20">
        <v>10</v>
      </c>
      <c r="E574" s="20">
        <v>9.4607379375591296E-3</v>
      </c>
      <c r="F574" s="20">
        <v>10</v>
      </c>
      <c r="G574" s="20">
        <v>9.4250706880301596E-3</v>
      </c>
      <c r="H574" s="20">
        <v>0</v>
      </c>
      <c r="I574" s="20">
        <v>0</v>
      </c>
    </row>
    <row r="575" spans="1:9">
      <c r="A575" s="20" t="s">
        <v>730</v>
      </c>
      <c r="B575" s="20" t="s">
        <v>166</v>
      </c>
      <c r="C575" s="20" t="s">
        <v>413</v>
      </c>
      <c r="D575" s="20">
        <v>4</v>
      </c>
      <c r="E575" s="20">
        <v>1.29992525429788E-4</v>
      </c>
      <c r="F575" s="20">
        <v>4</v>
      </c>
      <c r="G575" s="20">
        <v>1.2918227619170699E-4</v>
      </c>
      <c r="H575" s="20">
        <v>0</v>
      </c>
      <c r="I575" s="20">
        <v>0</v>
      </c>
    </row>
    <row r="576" spans="1:9">
      <c r="A576" s="20" t="s">
        <v>731</v>
      </c>
      <c r="B576" s="20" t="s">
        <v>248</v>
      </c>
      <c r="C576" s="20" t="s">
        <v>407</v>
      </c>
      <c r="D576" s="20">
        <v>259</v>
      </c>
      <c r="E576" s="20">
        <v>0.27849462365591399</v>
      </c>
      <c r="F576" s="20">
        <v>259</v>
      </c>
      <c r="G576" s="20">
        <v>0.279697624190065</v>
      </c>
      <c r="H576" s="20">
        <v>0</v>
      </c>
      <c r="I576" s="20">
        <v>0</v>
      </c>
    </row>
    <row r="577" spans="1:9">
      <c r="A577" s="20" t="s">
        <v>731</v>
      </c>
      <c r="B577" s="20" t="s">
        <v>248</v>
      </c>
      <c r="C577" s="20" t="s">
        <v>413</v>
      </c>
      <c r="D577" s="20">
        <v>1</v>
      </c>
      <c r="E577" s="20">
        <v>1.0752688172043E-3</v>
      </c>
      <c r="F577" s="20">
        <v>1</v>
      </c>
      <c r="G577" s="20">
        <v>1.07991360691145E-3</v>
      </c>
      <c r="H577" s="20">
        <v>0</v>
      </c>
      <c r="I577" s="20">
        <v>0</v>
      </c>
    </row>
    <row r="578" spans="1:9">
      <c r="A578" s="20" t="s">
        <v>731</v>
      </c>
      <c r="B578" s="20" t="s">
        <v>248</v>
      </c>
      <c r="C578" s="20" t="s">
        <v>405</v>
      </c>
      <c r="D578" s="20">
        <v>2</v>
      </c>
      <c r="E578" s="20">
        <v>2.1505376344086E-3</v>
      </c>
      <c r="F578" s="20">
        <v>2</v>
      </c>
      <c r="G578" s="20">
        <v>2.15982721382289E-3</v>
      </c>
      <c r="H578" s="20">
        <v>0</v>
      </c>
      <c r="I578" s="20">
        <v>0</v>
      </c>
    </row>
    <row r="579" spans="1:9">
      <c r="A579" s="20" t="s">
        <v>731</v>
      </c>
      <c r="B579" s="20" t="s">
        <v>248</v>
      </c>
      <c r="C579" s="20" t="s">
        <v>409</v>
      </c>
      <c r="D579" s="20">
        <v>35</v>
      </c>
      <c r="E579" s="20">
        <v>3.7634408602150497E-2</v>
      </c>
      <c r="F579" s="20">
        <v>35</v>
      </c>
      <c r="G579" s="20">
        <v>3.77969762419006E-2</v>
      </c>
      <c r="H579" s="20">
        <v>0</v>
      </c>
      <c r="I579" s="20">
        <v>0</v>
      </c>
    </row>
    <row r="580" spans="1:9">
      <c r="A580" s="20" t="s">
        <v>742</v>
      </c>
      <c r="B580" s="20" t="s">
        <v>201</v>
      </c>
      <c r="C580" s="20" t="s">
        <v>411</v>
      </c>
      <c r="D580" s="20">
        <v>7</v>
      </c>
      <c r="E580" s="20">
        <v>1.7543859649122799E-2</v>
      </c>
      <c r="F580" s="20">
        <v>7</v>
      </c>
      <c r="G580" s="20">
        <v>1.81347150259067E-2</v>
      </c>
      <c r="H580" s="20">
        <v>0</v>
      </c>
      <c r="I580" s="20">
        <v>0</v>
      </c>
    </row>
    <row r="581" spans="1:9">
      <c r="A581" s="20" t="s">
        <v>742</v>
      </c>
      <c r="B581" s="20" t="s">
        <v>201</v>
      </c>
      <c r="C581" s="20" t="s">
        <v>412</v>
      </c>
      <c r="D581" s="20">
        <v>46</v>
      </c>
      <c r="E581" s="20">
        <v>0.115288220551378</v>
      </c>
      <c r="F581" s="20">
        <v>46</v>
      </c>
      <c r="G581" s="20">
        <v>0.119170984455959</v>
      </c>
      <c r="H581" s="20">
        <v>0</v>
      </c>
      <c r="I581" s="20">
        <v>0</v>
      </c>
    </row>
    <row r="582" spans="1:9">
      <c r="A582" s="20" t="s">
        <v>748</v>
      </c>
      <c r="B582" s="20" t="s">
        <v>221</v>
      </c>
      <c r="C582" s="20" t="s">
        <v>407</v>
      </c>
      <c r="D582" s="20">
        <v>6</v>
      </c>
      <c r="E582" s="20">
        <v>0.11764705882352899</v>
      </c>
      <c r="F582" s="20">
        <v>6</v>
      </c>
      <c r="G582" s="20">
        <v>0.12</v>
      </c>
      <c r="H582" s="20">
        <v>0</v>
      </c>
      <c r="I582" s="20">
        <v>0</v>
      </c>
    </row>
    <row r="583" spans="1:9">
      <c r="A583" s="20" t="s">
        <v>748</v>
      </c>
      <c r="B583" s="20" t="s">
        <v>221</v>
      </c>
      <c r="C583" s="20" t="s">
        <v>406</v>
      </c>
      <c r="D583" s="20">
        <v>4</v>
      </c>
      <c r="E583" s="20">
        <v>7.8431372549019607E-2</v>
      </c>
      <c r="F583" s="20">
        <v>4</v>
      </c>
      <c r="G583" s="20">
        <v>0.08</v>
      </c>
      <c r="H583" s="20">
        <v>0</v>
      </c>
      <c r="I583" s="20">
        <v>0</v>
      </c>
    </row>
    <row r="584" spans="1:9">
      <c r="A584" s="20" t="s">
        <v>732</v>
      </c>
      <c r="B584" s="20" t="s">
        <v>260</v>
      </c>
      <c r="C584" s="20" t="s">
        <v>412</v>
      </c>
      <c r="D584" s="20">
        <v>70</v>
      </c>
      <c r="E584" s="20">
        <v>3.59342915811088E-2</v>
      </c>
      <c r="F584" s="20">
        <v>70</v>
      </c>
      <c r="G584" s="20">
        <v>3.58790363915941E-2</v>
      </c>
      <c r="H584" s="20">
        <v>0</v>
      </c>
      <c r="I584" s="20">
        <v>0</v>
      </c>
    </row>
    <row r="585" spans="1:9">
      <c r="A585" s="20" t="s">
        <v>744</v>
      </c>
      <c r="B585" s="20" t="s">
        <v>266</v>
      </c>
      <c r="C585" s="20" t="s">
        <v>408</v>
      </c>
      <c r="D585" s="20">
        <v>7</v>
      </c>
      <c r="E585" s="20">
        <v>1.8087855297157601E-2</v>
      </c>
      <c r="F585" s="20">
        <v>7</v>
      </c>
      <c r="G585" s="20">
        <v>1.7811704834605601E-2</v>
      </c>
      <c r="H585" s="20">
        <v>0</v>
      </c>
      <c r="I585" s="20">
        <v>0</v>
      </c>
    </row>
    <row r="586" spans="1:9">
      <c r="A586" s="20" t="s">
        <v>745</v>
      </c>
      <c r="B586" s="20" t="s">
        <v>196</v>
      </c>
      <c r="C586" s="20" t="s">
        <v>406</v>
      </c>
      <c r="D586" s="20">
        <v>36</v>
      </c>
      <c r="E586" s="20">
        <v>2.3622047244094498E-2</v>
      </c>
      <c r="F586" s="20">
        <v>36</v>
      </c>
      <c r="G586" s="20">
        <v>2.3872679045092798E-2</v>
      </c>
      <c r="H586" s="20">
        <v>0</v>
      </c>
      <c r="I586" s="20">
        <v>0</v>
      </c>
    </row>
    <row r="587" spans="1:9">
      <c r="A587" s="20" t="s">
        <v>745</v>
      </c>
      <c r="B587" s="20" t="s">
        <v>196</v>
      </c>
      <c r="C587" s="20" t="s">
        <v>405</v>
      </c>
      <c r="D587" s="20">
        <v>9</v>
      </c>
      <c r="E587" s="20">
        <v>5.9055118110236202E-3</v>
      </c>
      <c r="F587" s="20">
        <v>9</v>
      </c>
      <c r="G587" s="20">
        <v>5.96816976127321E-3</v>
      </c>
      <c r="H587" s="20">
        <v>0</v>
      </c>
      <c r="I587" s="20">
        <v>0</v>
      </c>
    </row>
    <row r="588" spans="1:9">
      <c r="A588" s="20" t="s">
        <v>750</v>
      </c>
      <c r="B588" s="20" t="s">
        <v>238</v>
      </c>
      <c r="C588" s="20" t="s">
        <v>407</v>
      </c>
      <c r="D588" s="20">
        <v>14</v>
      </c>
      <c r="E588" s="20">
        <v>2.3850085178875598E-2</v>
      </c>
      <c r="F588" s="20">
        <v>14</v>
      </c>
      <c r="G588" s="20">
        <v>2.5000000000000001E-2</v>
      </c>
      <c r="H588" s="20">
        <v>0</v>
      </c>
      <c r="I588" s="20">
        <v>0</v>
      </c>
    </row>
    <row r="589" spans="1:9">
      <c r="A589" s="20" t="s">
        <v>750</v>
      </c>
      <c r="B589" s="20" t="s">
        <v>238</v>
      </c>
      <c r="C589" s="20" t="s">
        <v>408</v>
      </c>
      <c r="D589" s="20">
        <v>26</v>
      </c>
      <c r="E589" s="20">
        <v>4.4293015332197601E-2</v>
      </c>
      <c r="F589" s="20">
        <v>26</v>
      </c>
      <c r="G589" s="20">
        <v>4.6428571428571402E-2</v>
      </c>
      <c r="H589" s="20">
        <v>0</v>
      </c>
      <c r="I589" s="20">
        <v>0</v>
      </c>
    </row>
    <row r="590" spans="1:9">
      <c r="A590" s="20" t="s">
        <v>750</v>
      </c>
      <c r="B590" s="20" t="s">
        <v>238</v>
      </c>
      <c r="C590" s="20" t="s">
        <v>405</v>
      </c>
      <c r="D590" s="20">
        <v>35</v>
      </c>
      <c r="E590" s="20">
        <v>5.9625212947189102E-2</v>
      </c>
      <c r="F590" s="20">
        <v>35</v>
      </c>
      <c r="G590" s="20">
        <v>6.25E-2</v>
      </c>
      <c r="H590" s="20">
        <v>0</v>
      </c>
      <c r="I590" s="20">
        <v>0</v>
      </c>
    </row>
    <row r="591" spans="1:9">
      <c r="A591" s="20" t="s">
        <v>750</v>
      </c>
      <c r="B591" s="20" t="s">
        <v>238</v>
      </c>
      <c r="C591" s="20" t="s">
        <v>409</v>
      </c>
      <c r="D591" s="20">
        <v>8</v>
      </c>
      <c r="E591" s="20">
        <v>1.36286201022147E-2</v>
      </c>
      <c r="F591" s="20">
        <v>8</v>
      </c>
      <c r="G591" s="20">
        <v>1.4285714285714299E-2</v>
      </c>
      <c r="H591" s="20">
        <v>0</v>
      </c>
      <c r="I591" s="20">
        <v>0</v>
      </c>
    </row>
    <row r="592" spans="1:9">
      <c r="A592" s="20" t="s">
        <v>735</v>
      </c>
      <c r="B592" s="20" t="s">
        <v>269</v>
      </c>
      <c r="C592" s="20" t="s">
        <v>407</v>
      </c>
      <c r="D592" s="20">
        <v>1377</v>
      </c>
      <c r="E592" s="20">
        <v>0.64136003726129498</v>
      </c>
      <c r="F592" s="20">
        <v>1377</v>
      </c>
      <c r="G592" s="20">
        <v>0.64225746268656703</v>
      </c>
      <c r="H592" s="20">
        <v>0</v>
      </c>
      <c r="I592" s="20">
        <v>0</v>
      </c>
    </row>
    <row r="593" spans="1:9">
      <c r="A593" s="20" t="s">
        <v>735</v>
      </c>
      <c r="B593" s="20" t="s">
        <v>269</v>
      </c>
      <c r="C593" s="20" t="s">
        <v>406</v>
      </c>
      <c r="D593" s="20">
        <v>30</v>
      </c>
      <c r="E593" s="20">
        <v>1.39729855612483E-2</v>
      </c>
      <c r="F593" s="20">
        <v>30</v>
      </c>
      <c r="G593" s="20">
        <v>1.39925373134328E-2</v>
      </c>
      <c r="H593" s="20">
        <v>0</v>
      </c>
      <c r="I593" s="20">
        <v>0</v>
      </c>
    </row>
    <row r="594" spans="1:9">
      <c r="A594" s="20" t="s">
        <v>735</v>
      </c>
      <c r="B594" s="20" t="s">
        <v>269</v>
      </c>
      <c r="C594" s="20" t="s">
        <v>408</v>
      </c>
      <c r="D594" s="20">
        <v>544</v>
      </c>
      <c r="E594" s="20">
        <v>0.25337680484396802</v>
      </c>
      <c r="F594" s="20">
        <v>544</v>
      </c>
      <c r="G594" s="20">
        <v>0.25373134328358199</v>
      </c>
      <c r="H594" s="20">
        <v>0</v>
      </c>
      <c r="I594" s="20">
        <v>0</v>
      </c>
    </row>
    <row r="595" spans="1:9">
      <c r="A595" s="20" t="s">
        <v>735</v>
      </c>
      <c r="B595" s="20" t="s">
        <v>269</v>
      </c>
      <c r="C595" s="20" t="s">
        <v>405</v>
      </c>
      <c r="D595" s="20">
        <v>6</v>
      </c>
      <c r="E595" s="20">
        <v>2.7945971122496499E-3</v>
      </c>
      <c r="F595" s="20">
        <v>6</v>
      </c>
      <c r="G595" s="20">
        <v>2.79850746268657E-3</v>
      </c>
      <c r="H595" s="20">
        <v>0</v>
      </c>
      <c r="I595" s="20">
        <v>0</v>
      </c>
    </row>
    <row r="596" spans="1:9">
      <c r="A596" s="20" t="s">
        <v>735</v>
      </c>
      <c r="B596" s="20" t="s">
        <v>269</v>
      </c>
      <c r="C596" s="20" t="s">
        <v>409</v>
      </c>
      <c r="D596" s="20">
        <v>4</v>
      </c>
      <c r="E596" s="20">
        <v>1.86306474149977E-3</v>
      </c>
      <c r="F596" s="20">
        <v>4</v>
      </c>
      <c r="G596" s="20">
        <v>1.86567164179104E-3</v>
      </c>
      <c r="H596" s="20">
        <v>0</v>
      </c>
      <c r="I596" s="20">
        <v>0</v>
      </c>
    </row>
    <row r="597" spans="1:9">
      <c r="A597" s="20" t="s">
        <v>733</v>
      </c>
      <c r="B597" s="20" t="s">
        <v>261</v>
      </c>
      <c r="C597" s="20" t="s">
        <v>407</v>
      </c>
      <c r="D597" s="20">
        <v>23</v>
      </c>
      <c r="E597" s="20">
        <v>4.5816733067729098E-2</v>
      </c>
      <c r="F597" s="20">
        <v>23</v>
      </c>
      <c r="G597" s="20">
        <v>4.8625792811839298E-2</v>
      </c>
      <c r="H597" s="20">
        <v>0</v>
      </c>
      <c r="I597" s="20">
        <v>0</v>
      </c>
    </row>
    <row r="598" spans="1:9">
      <c r="A598" s="20" t="s">
        <v>733</v>
      </c>
      <c r="B598" s="20" t="s">
        <v>261</v>
      </c>
      <c r="C598" s="20" t="s">
        <v>410</v>
      </c>
      <c r="D598" s="20">
        <v>39</v>
      </c>
      <c r="E598" s="20">
        <v>7.7689243027888405E-2</v>
      </c>
      <c r="F598" s="20">
        <v>39</v>
      </c>
      <c r="G598" s="20">
        <v>8.2452431289640596E-2</v>
      </c>
      <c r="H598" s="20">
        <v>0</v>
      </c>
      <c r="I598" s="20">
        <v>0</v>
      </c>
    </row>
    <row r="599" spans="1:9">
      <c r="A599" s="20" t="s">
        <v>733</v>
      </c>
      <c r="B599" s="20" t="s">
        <v>261</v>
      </c>
      <c r="C599" s="20" t="s">
        <v>408</v>
      </c>
      <c r="D599" s="20">
        <v>83</v>
      </c>
      <c r="E599" s="20">
        <v>0.16533864541832699</v>
      </c>
      <c r="F599" s="20">
        <v>83</v>
      </c>
      <c r="G599" s="20">
        <v>0.17547568710359401</v>
      </c>
      <c r="H599" s="20">
        <v>0</v>
      </c>
      <c r="I599" s="20">
        <v>0</v>
      </c>
    </row>
    <row r="600" spans="1:9">
      <c r="A600" s="20" t="s">
        <v>733</v>
      </c>
      <c r="B600" s="20" t="s">
        <v>261</v>
      </c>
      <c r="C600" s="20" t="s">
        <v>405</v>
      </c>
      <c r="D600" s="20">
        <v>6</v>
      </c>
      <c r="E600" s="20">
        <v>1.1952191235059801E-2</v>
      </c>
      <c r="F600" s="20">
        <v>6</v>
      </c>
      <c r="G600" s="20">
        <v>1.26849894291755E-2</v>
      </c>
      <c r="H600" s="20">
        <v>0</v>
      </c>
      <c r="I600" s="20">
        <v>0</v>
      </c>
    </row>
    <row r="601" spans="1:9">
      <c r="A601" s="20" t="s">
        <v>740</v>
      </c>
      <c r="B601" s="20" t="s">
        <v>275</v>
      </c>
      <c r="C601" s="20" t="s">
        <v>408</v>
      </c>
      <c r="D601" s="20">
        <v>557</v>
      </c>
      <c r="E601" s="20">
        <v>0.11889007470651</v>
      </c>
      <c r="F601" s="20">
        <v>557</v>
      </c>
      <c r="G601" s="20">
        <v>0.127898966704937</v>
      </c>
      <c r="H601" s="20">
        <v>0</v>
      </c>
      <c r="I601" s="20">
        <v>0</v>
      </c>
    </row>
    <row r="602" spans="1:9">
      <c r="A602" s="20" t="s">
        <v>740</v>
      </c>
      <c r="B602" s="20" t="s">
        <v>275</v>
      </c>
      <c r="C602" s="20" t="s">
        <v>412</v>
      </c>
      <c r="D602" s="20">
        <v>151</v>
      </c>
      <c r="E602" s="20">
        <v>3.2230522945571001E-2</v>
      </c>
      <c r="F602" s="20">
        <v>151</v>
      </c>
      <c r="G602" s="20">
        <v>3.4672789896670497E-2</v>
      </c>
      <c r="H602" s="20">
        <v>0</v>
      </c>
      <c r="I602" s="20">
        <v>0</v>
      </c>
    </row>
    <row r="603" spans="1:9">
      <c r="A603" s="20" t="s">
        <v>740</v>
      </c>
      <c r="B603" s="20" t="s">
        <v>275</v>
      </c>
      <c r="C603" s="20" t="s">
        <v>405</v>
      </c>
      <c r="D603" s="20">
        <v>117</v>
      </c>
      <c r="E603" s="20">
        <v>2.49733191035219E-2</v>
      </c>
      <c r="F603" s="20">
        <v>117</v>
      </c>
      <c r="G603" s="20">
        <v>2.6865671641791E-2</v>
      </c>
      <c r="H603" s="20">
        <v>0</v>
      </c>
      <c r="I603" s="20">
        <v>0</v>
      </c>
    </row>
    <row r="604" spans="1:9">
      <c r="A604" s="20" t="s">
        <v>734</v>
      </c>
      <c r="B604" s="20" t="s">
        <v>262</v>
      </c>
      <c r="C604" s="20" t="s">
        <v>413</v>
      </c>
      <c r="D604" s="20">
        <v>1</v>
      </c>
      <c r="E604" s="20">
        <v>9.5785440613026804E-4</v>
      </c>
      <c r="F604" s="20">
        <v>1</v>
      </c>
      <c r="G604" s="20">
        <v>9.69932104752667E-4</v>
      </c>
      <c r="H604" s="20">
        <v>0</v>
      </c>
      <c r="I604" s="20">
        <v>0</v>
      </c>
    </row>
    <row r="605" spans="1:9">
      <c r="A605" s="20" t="s">
        <v>734</v>
      </c>
      <c r="B605" s="20" t="s">
        <v>262</v>
      </c>
      <c r="C605" s="20" t="s">
        <v>406</v>
      </c>
      <c r="D605" s="20">
        <v>79</v>
      </c>
      <c r="E605" s="20">
        <v>7.5670498084291202E-2</v>
      </c>
      <c r="F605" s="20">
        <v>79</v>
      </c>
      <c r="G605" s="20">
        <v>7.6624636275460706E-2</v>
      </c>
      <c r="H605" s="20">
        <v>0</v>
      </c>
      <c r="I605" s="20">
        <v>0</v>
      </c>
    </row>
    <row r="606" spans="1:9">
      <c r="A606" s="20" t="s">
        <v>751</v>
      </c>
      <c r="B606" s="20" t="s">
        <v>215</v>
      </c>
      <c r="C606" s="20" t="s">
        <v>407</v>
      </c>
      <c r="D606" s="20">
        <v>1</v>
      </c>
      <c r="E606" s="20">
        <v>2.3809523809523801E-2</v>
      </c>
      <c r="F606" s="20">
        <v>1</v>
      </c>
      <c r="G606" s="20">
        <v>2.5000000000000001E-2</v>
      </c>
      <c r="H606" s="20">
        <v>0</v>
      </c>
      <c r="I606" s="20">
        <v>0</v>
      </c>
    </row>
    <row r="607" spans="1:9">
      <c r="A607" s="20" t="s">
        <v>751</v>
      </c>
      <c r="B607" s="20" t="s">
        <v>215</v>
      </c>
      <c r="C607" s="20" t="s">
        <v>410</v>
      </c>
      <c r="D607" s="20">
        <v>32</v>
      </c>
      <c r="E607" s="20">
        <v>0.76190476190476197</v>
      </c>
      <c r="F607" s="20">
        <v>32</v>
      </c>
      <c r="G607" s="20">
        <v>0.8</v>
      </c>
      <c r="H607" s="20">
        <v>0</v>
      </c>
      <c r="I607" s="20">
        <v>0</v>
      </c>
    </row>
    <row r="608" spans="1:9">
      <c r="A608" s="20" t="s">
        <v>751</v>
      </c>
      <c r="B608" s="20" t="s">
        <v>215</v>
      </c>
      <c r="C608" s="20" t="s">
        <v>408</v>
      </c>
      <c r="D608" s="20">
        <v>3</v>
      </c>
      <c r="E608" s="20">
        <v>7.1428571428571397E-2</v>
      </c>
      <c r="F608" s="20">
        <v>3</v>
      </c>
      <c r="G608" s="20">
        <v>7.4999999999999997E-2</v>
      </c>
      <c r="H608" s="20">
        <v>0</v>
      </c>
      <c r="I608" s="20">
        <v>0</v>
      </c>
    </row>
    <row r="609" spans="1:9">
      <c r="A609" s="20" t="s">
        <v>741</v>
      </c>
      <c r="B609" s="20" t="s">
        <v>189</v>
      </c>
      <c r="C609" s="20" t="s">
        <v>407</v>
      </c>
      <c r="D609" s="20">
        <v>20</v>
      </c>
      <c r="E609" s="20">
        <v>3.0165912518853699E-2</v>
      </c>
      <c r="F609" s="20">
        <v>20</v>
      </c>
      <c r="G609" s="20">
        <v>3.09597523219814E-2</v>
      </c>
      <c r="H609" s="20">
        <v>0</v>
      </c>
      <c r="I609" s="20">
        <v>0</v>
      </c>
    </row>
    <row r="610" spans="1:9">
      <c r="A610" s="20" t="s">
        <v>752</v>
      </c>
      <c r="B610" s="20" t="s">
        <v>222</v>
      </c>
      <c r="C610" s="20" t="s">
        <v>407</v>
      </c>
      <c r="D610" s="20">
        <v>1</v>
      </c>
      <c r="E610" s="20">
        <v>0.01</v>
      </c>
      <c r="F610" s="20">
        <v>1</v>
      </c>
      <c r="G610" s="20">
        <v>8.7719298245613996E-3</v>
      </c>
      <c r="H610" s="20">
        <v>0</v>
      </c>
      <c r="I610" s="20">
        <v>0</v>
      </c>
    </row>
    <row r="611" spans="1:9">
      <c r="A611" s="20" t="s">
        <v>752</v>
      </c>
      <c r="B611" s="20" t="s">
        <v>222</v>
      </c>
      <c r="C611" s="20" t="s">
        <v>410</v>
      </c>
      <c r="D611" s="20">
        <v>7</v>
      </c>
      <c r="E611" s="20">
        <v>7.0000000000000007E-2</v>
      </c>
      <c r="F611" s="20">
        <v>7</v>
      </c>
      <c r="G611" s="20">
        <v>6.14035087719298E-2</v>
      </c>
      <c r="H611" s="20">
        <v>0</v>
      </c>
      <c r="I611" s="20">
        <v>0</v>
      </c>
    </row>
    <row r="612" spans="1:9">
      <c r="A612" s="20" t="s">
        <v>752</v>
      </c>
      <c r="B612" s="20" t="s">
        <v>222</v>
      </c>
      <c r="C612" s="20" t="s">
        <v>412</v>
      </c>
      <c r="D612" s="20">
        <v>5</v>
      </c>
      <c r="E612" s="20">
        <v>0.05</v>
      </c>
      <c r="F612" s="20">
        <v>5</v>
      </c>
      <c r="G612" s="20">
        <v>4.3859649122807001E-2</v>
      </c>
      <c r="H612" s="20">
        <v>0</v>
      </c>
      <c r="I612" s="20">
        <v>0</v>
      </c>
    </row>
    <row r="613" spans="1:9">
      <c r="A613" s="20" t="s">
        <v>752</v>
      </c>
      <c r="B613" s="20" t="s">
        <v>222</v>
      </c>
      <c r="C613" s="20" t="s">
        <v>405</v>
      </c>
      <c r="D613" s="20">
        <v>1</v>
      </c>
      <c r="E613" s="20">
        <v>0.01</v>
      </c>
      <c r="F613" s="20">
        <v>1</v>
      </c>
      <c r="G613" s="20">
        <v>8.7719298245613996E-3</v>
      </c>
      <c r="H613" s="20">
        <v>0</v>
      </c>
      <c r="I613" s="20">
        <v>0</v>
      </c>
    </row>
    <row r="614" spans="1:9">
      <c r="A614" s="20" t="s">
        <v>749</v>
      </c>
      <c r="B614" s="20" t="s">
        <v>254</v>
      </c>
      <c r="C614" s="20" t="s">
        <v>407</v>
      </c>
      <c r="D614" s="20">
        <v>21</v>
      </c>
      <c r="E614" s="20">
        <v>4.00763358778626E-2</v>
      </c>
      <c r="F614" s="20">
        <v>21</v>
      </c>
      <c r="G614" s="20">
        <v>4.1666666666666699E-2</v>
      </c>
      <c r="H614" s="20">
        <v>0</v>
      </c>
      <c r="I614" s="20">
        <v>0</v>
      </c>
    </row>
    <row r="615" spans="1:9">
      <c r="A615" s="20" t="s">
        <v>749</v>
      </c>
      <c r="B615" s="20" t="s">
        <v>254</v>
      </c>
      <c r="C615" s="20" t="s">
        <v>409</v>
      </c>
      <c r="D615" s="20">
        <v>8</v>
      </c>
      <c r="E615" s="20">
        <v>1.5267175572519101E-2</v>
      </c>
      <c r="F615" s="20">
        <v>8</v>
      </c>
      <c r="G615" s="20">
        <v>1.58730158730159E-2</v>
      </c>
      <c r="H615" s="20">
        <v>0</v>
      </c>
      <c r="I615" s="20">
        <v>0</v>
      </c>
    </row>
    <row r="616" spans="1:9">
      <c r="A616" s="20" t="s">
        <v>746</v>
      </c>
      <c r="B616" s="20" t="s">
        <v>276</v>
      </c>
      <c r="C616" s="20" t="s">
        <v>411</v>
      </c>
      <c r="D616" s="20">
        <v>1</v>
      </c>
      <c r="E616" s="20">
        <v>3.9184952978056398E-4</v>
      </c>
      <c r="F616" s="20">
        <v>1</v>
      </c>
      <c r="G616" s="20">
        <v>3.87296669248644E-4</v>
      </c>
      <c r="H616" s="20">
        <v>0</v>
      </c>
      <c r="I616" s="20">
        <v>0</v>
      </c>
    </row>
    <row r="617" spans="1:9">
      <c r="A617" s="20" t="s">
        <v>746</v>
      </c>
      <c r="B617" s="20" t="s">
        <v>276</v>
      </c>
      <c r="C617" s="20" t="s">
        <v>405</v>
      </c>
      <c r="D617" s="20">
        <v>43</v>
      </c>
      <c r="E617" s="20">
        <v>1.6849529780564299E-2</v>
      </c>
      <c r="F617" s="20">
        <v>43</v>
      </c>
      <c r="G617" s="20">
        <v>1.6653756777691701E-2</v>
      </c>
      <c r="H617" s="20">
        <v>0</v>
      </c>
      <c r="I617" s="20">
        <v>0</v>
      </c>
    </row>
    <row r="618" spans="1:9">
      <c r="A618" s="20" t="s">
        <v>746</v>
      </c>
      <c r="B618" s="20" t="s">
        <v>276</v>
      </c>
      <c r="C618" s="20" t="s">
        <v>409</v>
      </c>
      <c r="D618" s="20">
        <v>50</v>
      </c>
      <c r="E618" s="20">
        <v>1.9592476489028201E-2</v>
      </c>
      <c r="F618" s="20">
        <v>50</v>
      </c>
      <c r="G618" s="20">
        <v>1.9364833462432202E-2</v>
      </c>
      <c r="H618" s="20">
        <v>0</v>
      </c>
      <c r="I618" s="20">
        <v>0</v>
      </c>
    </row>
    <row r="619" spans="1:9">
      <c r="A619" s="20" t="s">
        <v>738</v>
      </c>
      <c r="B619" s="20" t="s">
        <v>161</v>
      </c>
      <c r="C619" s="20" t="s">
        <v>412</v>
      </c>
      <c r="D619" s="20">
        <v>219</v>
      </c>
      <c r="E619" s="20">
        <v>3.5180722891566298E-2</v>
      </c>
      <c r="F619" s="20">
        <v>219</v>
      </c>
      <c r="G619" s="20">
        <v>3.6475682878081297E-2</v>
      </c>
      <c r="H619" s="20">
        <v>0</v>
      </c>
      <c r="I619" s="20">
        <v>0</v>
      </c>
    </row>
    <row r="620" spans="1:9">
      <c r="A620" s="20" t="s">
        <v>738</v>
      </c>
      <c r="B620" s="20" t="s">
        <v>161</v>
      </c>
      <c r="C620" s="20" t="s">
        <v>405</v>
      </c>
      <c r="D620" s="20">
        <v>289</v>
      </c>
      <c r="E620" s="20">
        <v>4.6425702811245001E-2</v>
      </c>
      <c r="F620" s="20">
        <v>289</v>
      </c>
      <c r="G620" s="20">
        <v>4.8134576948700901E-2</v>
      </c>
      <c r="H620" s="20">
        <v>0</v>
      </c>
      <c r="I620" s="20">
        <v>0</v>
      </c>
    </row>
    <row r="621" spans="1:9">
      <c r="A621" s="20" t="s">
        <v>753</v>
      </c>
      <c r="B621" s="20" t="s">
        <v>202</v>
      </c>
      <c r="C621" s="20" t="s">
        <v>410</v>
      </c>
      <c r="D621" s="20">
        <v>22</v>
      </c>
      <c r="E621" s="20">
        <v>0.43137254901960798</v>
      </c>
      <c r="F621" s="20">
        <v>22</v>
      </c>
      <c r="G621" s="20">
        <v>0.44897959183673503</v>
      </c>
      <c r="H621" s="20">
        <v>0</v>
      </c>
      <c r="I621" s="20">
        <v>0</v>
      </c>
    </row>
    <row r="622" spans="1:9">
      <c r="A622" s="20" t="s">
        <v>753</v>
      </c>
      <c r="B622" s="20" t="s">
        <v>202</v>
      </c>
      <c r="C622" s="20" t="s">
        <v>408</v>
      </c>
      <c r="D622" s="20">
        <v>7</v>
      </c>
      <c r="E622" s="20">
        <v>0.13725490196078399</v>
      </c>
      <c r="F622" s="20">
        <v>7</v>
      </c>
      <c r="G622" s="20">
        <v>0.14285714285714299</v>
      </c>
      <c r="H622" s="20">
        <v>0</v>
      </c>
      <c r="I622" s="20">
        <v>0</v>
      </c>
    </row>
    <row r="623" spans="1:9">
      <c r="A623" s="20" t="s">
        <v>753</v>
      </c>
      <c r="B623" s="20" t="s">
        <v>202</v>
      </c>
      <c r="C623" s="20" t="s">
        <v>412</v>
      </c>
      <c r="D623" s="20">
        <v>16</v>
      </c>
      <c r="E623" s="20">
        <v>0.31372549019607798</v>
      </c>
      <c r="F623" s="20">
        <v>16</v>
      </c>
      <c r="G623" s="20">
        <v>0.32653061224489799</v>
      </c>
      <c r="H623" s="20">
        <v>0</v>
      </c>
      <c r="I623" s="20">
        <v>0</v>
      </c>
    </row>
    <row r="624" spans="1:9">
      <c r="A624" s="20" t="s">
        <v>747</v>
      </c>
      <c r="B624" s="20" t="s">
        <v>162</v>
      </c>
      <c r="C624" s="20" t="s">
        <v>406</v>
      </c>
      <c r="D624" s="20">
        <v>5</v>
      </c>
      <c r="E624" s="20">
        <v>2.1159542953872201E-3</v>
      </c>
      <c r="F624" s="20">
        <v>5</v>
      </c>
      <c r="G624" s="20">
        <v>2.0911752404851498E-3</v>
      </c>
      <c r="H624" s="20">
        <v>0</v>
      </c>
      <c r="I624" s="20">
        <v>0</v>
      </c>
    </row>
    <row r="625" spans="1:9">
      <c r="A625" s="20" t="s">
        <v>747</v>
      </c>
      <c r="B625" s="20" t="s">
        <v>162</v>
      </c>
      <c r="C625" s="20" t="s">
        <v>409</v>
      </c>
      <c r="D625" s="20">
        <v>57</v>
      </c>
      <c r="E625" s="20">
        <v>2.4121878967414301E-2</v>
      </c>
      <c r="F625" s="20">
        <v>57</v>
      </c>
      <c r="G625" s="20">
        <v>2.38393977415307E-2</v>
      </c>
      <c r="H625" s="20">
        <v>0</v>
      </c>
      <c r="I625" s="20">
        <v>0</v>
      </c>
    </row>
    <row r="626" spans="1:9">
      <c r="A626" s="20" t="s">
        <v>737</v>
      </c>
      <c r="B626" s="20" t="s">
        <v>239</v>
      </c>
      <c r="C626" s="20" t="s">
        <v>413</v>
      </c>
      <c r="D626" s="20">
        <v>38</v>
      </c>
      <c r="E626" s="20">
        <v>5.4301228922549304E-3</v>
      </c>
      <c r="F626" s="20">
        <v>38</v>
      </c>
      <c r="G626" s="20">
        <v>5.9467918622848198E-3</v>
      </c>
      <c r="H626" s="20">
        <v>0</v>
      </c>
      <c r="I626" s="20">
        <v>0</v>
      </c>
    </row>
    <row r="627" spans="1:9">
      <c r="A627" s="20" t="s">
        <v>739</v>
      </c>
      <c r="B627" s="20" t="s">
        <v>205</v>
      </c>
      <c r="C627" s="20" t="s">
        <v>413</v>
      </c>
      <c r="D627" s="20">
        <v>3</v>
      </c>
      <c r="E627" s="20">
        <v>3.2537960954446901E-3</v>
      </c>
      <c r="F627" s="20">
        <v>3</v>
      </c>
      <c r="G627" s="20">
        <v>3.2715376226826599E-3</v>
      </c>
      <c r="H627" s="20">
        <v>0</v>
      </c>
      <c r="I627" s="20">
        <v>0</v>
      </c>
    </row>
    <row r="628" spans="1:9">
      <c r="A628" s="20" t="s">
        <v>739</v>
      </c>
      <c r="B628" s="20" t="s">
        <v>205</v>
      </c>
      <c r="C628" s="20" t="s">
        <v>409</v>
      </c>
      <c r="D628" s="20">
        <v>4</v>
      </c>
      <c r="E628" s="20">
        <v>4.33839479392625E-3</v>
      </c>
      <c r="F628" s="20">
        <v>4</v>
      </c>
      <c r="G628" s="20">
        <v>4.3620501635768796E-3</v>
      </c>
      <c r="H628" s="20">
        <v>0</v>
      </c>
      <c r="I628" s="20">
        <v>0</v>
      </c>
    </row>
    <row r="629" spans="1:9">
      <c r="A629" s="20" t="s">
        <v>651</v>
      </c>
      <c r="B629" s="20" t="s">
        <v>186</v>
      </c>
      <c r="C629" s="20" t="s">
        <v>412</v>
      </c>
      <c r="D629" s="20">
        <v>64</v>
      </c>
      <c r="E629" s="20">
        <v>1.2869495274482201E-2</v>
      </c>
      <c r="F629" s="20">
        <v>65</v>
      </c>
      <c r="G629" s="20">
        <v>1.3070581138145999E-2</v>
      </c>
      <c r="H629" s="20">
        <v>-1</v>
      </c>
      <c r="I629" s="20">
        <v>-1.5384615384615301</v>
      </c>
    </row>
    <row r="630" spans="1:9">
      <c r="A630" s="20" t="s">
        <v>651</v>
      </c>
      <c r="B630" s="20" t="s">
        <v>186</v>
      </c>
      <c r="C630" s="20" t="s">
        <v>405</v>
      </c>
      <c r="D630" s="20">
        <v>315</v>
      </c>
      <c r="E630" s="20">
        <v>6.3342047054092104E-2</v>
      </c>
      <c r="F630" s="20">
        <v>316</v>
      </c>
      <c r="G630" s="20">
        <v>6.3543132917755901E-2</v>
      </c>
      <c r="H630" s="20">
        <v>-1</v>
      </c>
      <c r="I630" s="20">
        <v>-0.316455696202533</v>
      </c>
    </row>
    <row r="631" spans="1:9">
      <c r="A631" s="20" t="s">
        <v>651</v>
      </c>
      <c r="B631" s="20" t="s">
        <v>186</v>
      </c>
      <c r="C631" s="20" t="s">
        <v>409</v>
      </c>
      <c r="D631" s="20">
        <v>91</v>
      </c>
      <c r="E631" s="20">
        <v>1.8298813593404399E-2</v>
      </c>
      <c r="F631" s="20">
        <v>92</v>
      </c>
      <c r="G631" s="20">
        <v>1.8499899457068199E-2</v>
      </c>
      <c r="H631" s="20">
        <v>-1</v>
      </c>
      <c r="I631" s="20">
        <v>-1.0869565217391399</v>
      </c>
    </row>
    <row r="632" spans="1:9">
      <c r="A632" s="20" t="s">
        <v>660</v>
      </c>
      <c r="B632" s="20" t="s">
        <v>255</v>
      </c>
      <c r="C632" s="20" t="s">
        <v>405</v>
      </c>
      <c r="D632" s="20">
        <v>148</v>
      </c>
      <c r="E632" s="20">
        <v>2.2232236743277799E-2</v>
      </c>
      <c r="F632" s="20">
        <v>149</v>
      </c>
      <c r="G632" s="20">
        <v>2.2685749086479901E-2</v>
      </c>
      <c r="H632" s="20">
        <v>-1</v>
      </c>
      <c r="I632" s="20">
        <v>-0.67114093959731402</v>
      </c>
    </row>
    <row r="633" spans="1:9">
      <c r="A633" s="20" t="s">
        <v>653</v>
      </c>
      <c r="B633" s="20" t="s">
        <v>169</v>
      </c>
      <c r="C633" s="20" t="s">
        <v>405</v>
      </c>
      <c r="D633" s="20">
        <v>29</v>
      </c>
      <c r="E633" s="20">
        <v>1.91798941798942E-2</v>
      </c>
      <c r="F633" s="20">
        <v>30</v>
      </c>
      <c r="G633" s="20">
        <v>1.977587343441E-2</v>
      </c>
      <c r="H633" s="20">
        <v>-1</v>
      </c>
      <c r="I633" s="20">
        <v>-3.3333333333333299</v>
      </c>
    </row>
    <row r="634" spans="1:9">
      <c r="A634" s="20" t="s">
        <v>656</v>
      </c>
      <c r="B634" s="20" t="s">
        <v>188</v>
      </c>
      <c r="C634" s="20" t="s">
        <v>405</v>
      </c>
      <c r="D634" s="20">
        <v>115</v>
      </c>
      <c r="E634" s="20">
        <v>4.1396688264938801E-2</v>
      </c>
      <c r="F634" s="20">
        <v>116</v>
      </c>
      <c r="G634" s="20">
        <v>4.1295834816660701E-2</v>
      </c>
      <c r="H634" s="20">
        <v>-1</v>
      </c>
      <c r="I634" s="20">
        <v>-0.862068965517238</v>
      </c>
    </row>
    <row r="635" spans="1:9">
      <c r="A635" s="20" t="s">
        <v>656</v>
      </c>
      <c r="B635" s="20" t="s">
        <v>188</v>
      </c>
      <c r="C635" s="20" t="s">
        <v>409</v>
      </c>
      <c r="D635" s="20">
        <v>48</v>
      </c>
      <c r="E635" s="20">
        <v>1.72786177105832E-2</v>
      </c>
      <c r="F635" s="20">
        <v>49</v>
      </c>
      <c r="G635" s="20">
        <v>1.7443930224279099E-2</v>
      </c>
      <c r="H635" s="20">
        <v>-1</v>
      </c>
      <c r="I635" s="20">
        <v>-2.0408163265306101</v>
      </c>
    </row>
    <row r="636" spans="1:9">
      <c r="A636" s="20" t="s">
        <v>648</v>
      </c>
      <c r="B636" s="20" t="s">
        <v>237</v>
      </c>
      <c r="C636" s="20" t="s">
        <v>410</v>
      </c>
      <c r="D636" s="20">
        <v>6</v>
      </c>
      <c r="E636" s="20">
        <v>0.22222222222222199</v>
      </c>
      <c r="F636" s="20">
        <v>7</v>
      </c>
      <c r="G636" s="20">
        <v>0.25</v>
      </c>
      <c r="H636" s="20">
        <v>-1</v>
      </c>
      <c r="I636" s="20">
        <v>-14.285714285714301</v>
      </c>
    </row>
    <row r="637" spans="1:9">
      <c r="A637" s="20" t="s">
        <v>658</v>
      </c>
      <c r="B637" s="20" t="s">
        <v>223</v>
      </c>
      <c r="C637" s="20" t="s">
        <v>407</v>
      </c>
      <c r="D637" s="20">
        <v>6</v>
      </c>
      <c r="E637" s="20">
        <v>0.06</v>
      </c>
      <c r="F637" s="20">
        <v>7</v>
      </c>
      <c r="G637" s="20">
        <v>7.1428571428571397E-2</v>
      </c>
      <c r="H637" s="20">
        <v>-1</v>
      </c>
      <c r="I637" s="20">
        <v>-14.285714285714301</v>
      </c>
    </row>
    <row r="638" spans="1:9">
      <c r="A638" s="20" t="s">
        <v>652</v>
      </c>
      <c r="B638" s="20" t="s">
        <v>198</v>
      </c>
      <c r="C638" s="20" t="s">
        <v>405</v>
      </c>
      <c r="D638" s="20">
        <v>214</v>
      </c>
      <c r="E638" s="20">
        <v>1.9384057971014501E-2</v>
      </c>
      <c r="F638" s="20">
        <v>215</v>
      </c>
      <c r="G638" s="20">
        <v>1.99184732258662E-2</v>
      </c>
      <c r="H638" s="20">
        <v>-1</v>
      </c>
      <c r="I638" s="20">
        <v>-0.46511627906976599</v>
      </c>
    </row>
    <row r="639" spans="1:9">
      <c r="A639" s="20" t="s">
        <v>657</v>
      </c>
      <c r="B639" s="20" t="s">
        <v>265</v>
      </c>
      <c r="C639" s="20" t="s">
        <v>410</v>
      </c>
      <c r="D639" s="20">
        <v>19</v>
      </c>
      <c r="E639" s="20">
        <v>3.0694668820678499E-2</v>
      </c>
      <c r="F639" s="20">
        <v>20</v>
      </c>
      <c r="G639" s="20">
        <v>3.1104199066873998E-2</v>
      </c>
      <c r="H639" s="20">
        <v>-1</v>
      </c>
      <c r="I639" s="20">
        <v>-5</v>
      </c>
    </row>
    <row r="640" spans="1:9">
      <c r="A640" s="20" t="s">
        <v>563</v>
      </c>
      <c r="B640" s="20" t="s">
        <v>267</v>
      </c>
      <c r="C640" s="20" t="s">
        <v>413</v>
      </c>
      <c r="D640" s="20">
        <v>158</v>
      </c>
      <c r="E640" s="20">
        <v>1.3481228668942E-2</v>
      </c>
      <c r="F640" s="20">
        <v>159</v>
      </c>
      <c r="G640" s="20">
        <v>1.39400315623356E-2</v>
      </c>
      <c r="H640" s="20">
        <v>-1</v>
      </c>
      <c r="I640" s="20">
        <v>-0.62893081761006298</v>
      </c>
    </row>
    <row r="641" spans="1:9">
      <c r="A641" s="20" t="s">
        <v>564</v>
      </c>
      <c r="B641" s="20" t="s">
        <v>273</v>
      </c>
      <c r="C641" s="20" t="s">
        <v>405</v>
      </c>
      <c r="D641" s="20">
        <v>44</v>
      </c>
      <c r="E641" s="20">
        <v>1.2191742865059601E-2</v>
      </c>
      <c r="F641" s="20">
        <v>45</v>
      </c>
      <c r="G641" s="20">
        <v>1.1895321173671701E-2</v>
      </c>
      <c r="H641" s="20">
        <v>-1</v>
      </c>
      <c r="I641" s="20">
        <v>-2.2222222222222299</v>
      </c>
    </row>
    <row r="642" spans="1:9">
      <c r="A642" s="20" t="s">
        <v>564</v>
      </c>
      <c r="B642" s="20" t="s">
        <v>273</v>
      </c>
      <c r="C642" s="20" t="s">
        <v>409</v>
      </c>
      <c r="D642" s="20">
        <v>29</v>
      </c>
      <c r="E642" s="20">
        <v>8.0354668883347198E-3</v>
      </c>
      <c r="F642" s="20">
        <v>30</v>
      </c>
      <c r="G642" s="20">
        <v>7.9302141157811291E-3</v>
      </c>
      <c r="H642" s="20">
        <v>-1</v>
      </c>
      <c r="I642" s="20">
        <v>-3.3333333333333299</v>
      </c>
    </row>
    <row r="643" spans="1:9">
      <c r="A643" s="20" t="s">
        <v>568</v>
      </c>
      <c r="B643" s="20" t="s">
        <v>185</v>
      </c>
      <c r="C643" s="20" t="s">
        <v>408</v>
      </c>
      <c r="D643" s="20">
        <v>15</v>
      </c>
      <c r="E643" s="20">
        <v>4.51807228915663E-2</v>
      </c>
      <c r="F643" s="20">
        <v>16</v>
      </c>
      <c r="G643" s="20">
        <v>4.8338368580060402E-2</v>
      </c>
      <c r="H643" s="20">
        <v>-1</v>
      </c>
      <c r="I643" s="20">
        <v>-6.25</v>
      </c>
    </row>
    <row r="644" spans="1:9">
      <c r="A644" s="20" t="s">
        <v>569</v>
      </c>
      <c r="B644" s="20" t="s">
        <v>199</v>
      </c>
      <c r="C644" s="20" t="s">
        <v>408</v>
      </c>
      <c r="D644" s="20">
        <v>538</v>
      </c>
      <c r="E644" s="20">
        <v>0.18577348066298299</v>
      </c>
      <c r="F644" s="20">
        <v>539</v>
      </c>
      <c r="G644" s="20">
        <v>0.18358310626703001</v>
      </c>
      <c r="H644" s="20">
        <v>-1</v>
      </c>
      <c r="I644" s="20">
        <v>-0.18552875695733201</v>
      </c>
    </row>
    <row r="645" spans="1:9">
      <c r="A645" s="20" t="s">
        <v>571</v>
      </c>
      <c r="B645" s="20" t="s">
        <v>158</v>
      </c>
      <c r="C645" s="20" t="s">
        <v>413</v>
      </c>
      <c r="D645" s="20">
        <v>309</v>
      </c>
      <c r="E645" s="20">
        <v>8.3710345948581795E-3</v>
      </c>
      <c r="F645" s="20">
        <v>310</v>
      </c>
      <c r="G645" s="20">
        <v>8.5481869571211906E-3</v>
      </c>
      <c r="H645" s="20">
        <v>-1</v>
      </c>
      <c r="I645" s="20">
        <v>-0.32258064516128598</v>
      </c>
    </row>
    <row r="646" spans="1:9">
      <c r="A646" s="20" t="s">
        <v>571</v>
      </c>
      <c r="B646" s="20" t="s">
        <v>158</v>
      </c>
      <c r="C646" s="20" t="s">
        <v>411</v>
      </c>
      <c r="D646" s="20">
        <v>157</v>
      </c>
      <c r="E646" s="20">
        <v>4.2532441145395903E-3</v>
      </c>
      <c r="F646" s="20">
        <v>158</v>
      </c>
      <c r="G646" s="20">
        <v>4.3568178684682199E-3</v>
      </c>
      <c r="H646" s="20">
        <v>-1</v>
      </c>
      <c r="I646" s="20">
        <v>-0.632911392405067</v>
      </c>
    </row>
    <row r="647" spans="1:9">
      <c r="A647" s="20" t="s">
        <v>573</v>
      </c>
      <c r="B647" s="20" t="s">
        <v>240</v>
      </c>
      <c r="C647" s="20" t="s">
        <v>410</v>
      </c>
      <c r="D647" s="20">
        <v>286</v>
      </c>
      <c r="E647" s="20">
        <v>0.45614035087719301</v>
      </c>
      <c r="F647" s="20">
        <v>287</v>
      </c>
      <c r="G647" s="20">
        <v>0.46742671009772002</v>
      </c>
      <c r="H647" s="20">
        <v>-1</v>
      </c>
      <c r="I647" s="20">
        <v>-0.348432055749126</v>
      </c>
    </row>
    <row r="648" spans="1:9">
      <c r="A648" s="20" t="s">
        <v>574</v>
      </c>
      <c r="B648" s="20" t="s">
        <v>246</v>
      </c>
      <c r="C648" s="20" t="s">
        <v>409</v>
      </c>
      <c r="D648" s="20">
        <v>0</v>
      </c>
      <c r="E648" s="20">
        <v>0</v>
      </c>
      <c r="F648" s="20">
        <v>1</v>
      </c>
      <c r="G648" s="20">
        <v>8.0645161290322596E-3</v>
      </c>
      <c r="H648" s="20">
        <v>-1</v>
      </c>
      <c r="I648" s="20">
        <v>-100</v>
      </c>
    </row>
    <row r="649" spans="1:9">
      <c r="A649" s="20" t="s">
        <v>577</v>
      </c>
      <c r="B649" s="20" t="s">
        <v>224</v>
      </c>
      <c r="C649" s="20" t="s">
        <v>407</v>
      </c>
      <c r="D649" s="20">
        <v>19</v>
      </c>
      <c r="E649" s="20">
        <v>8.18965517241379E-2</v>
      </c>
      <c r="F649" s="20">
        <v>20</v>
      </c>
      <c r="G649" s="20">
        <v>8.4745762711864403E-2</v>
      </c>
      <c r="H649" s="20">
        <v>-1</v>
      </c>
      <c r="I649" s="20">
        <v>-5</v>
      </c>
    </row>
    <row r="650" spans="1:9">
      <c r="A650" s="20" t="s">
        <v>578</v>
      </c>
      <c r="B650" s="20" t="s">
        <v>180</v>
      </c>
      <c r="C650" s="20" t="s">
        <v>413</v>
      </c>
      <c r="D650" s="20">
        <v>243</v>
      </c>
      <c r="E650" s="20">
        <v>4.0365448504983401E-2</v>
      </c>
      <c r="F650" s="20">
        <v>244</v>
      </c>
      <c r="G650" s="20">
        <v>4.0802675585284297E-2</v>
      </c>
      <c r="H650" s="20">
        <v>-1</v>
      </c>
      <c r="I650" s="20">
        <v>-0.40983606557376501</v>
      </c>
    </row>
    <row r="651" spans="1:9">
      <c r="A651" s="20" t="s">
        <v>580</v>
      </c>
      <c r="B651" s="20" t="s">
        <v>197</v>
      </c>
      <c r="C651" s="20" t="s">
        <v>410</v>
      </c>
      <c r="D651" s="20">
        <v>32</v>
      </c>
      <c r="E651" s="20">
        <v>0.19393939393939399</v>
      </c>
      <c r="F651" s="20">
        <v>33</v>
      </c>
      <c r="G651" s="20">
        <v>0.21290322580645199</v>
      </c>
      <c r="H651" s="20">
        <v>-1</v>
      </c>
      <c r="I651" s="20">
        <v>-3.0303030303030298</v>
      </c>
    </row>
    <row r="652" spans="1:9">
      <c r="A652" s="20" t="s">
        <v>581</v>
      </c>
      <c r="B652" s="20" t="s">
        <v>203</v>
      </c>
      <c r="C652" s="20" t="s">
        <v>406</v>
      </c>
      <c r="D652" s="20">
        <v>21</v>
      </c>
      <c r="E652" s="20">
        <v>2.1190716448032301E-2</v>
      </c>
      <c r="F652" s="20">
        <v>22</v>
      </c>
      <c r="G652" s="20">
        <v>2.21327967806841E-2</v>
      </c>
      <c r="H652" s="20">
        <v>-1</v>
      </c>
      <c r="I652" s="20">
        <v>-4.5454545454545396</v>
      </c>
    </row>
    <row r="653" spans="1:9">
      <c r="A653" s="20" t="s">
        <v>581</v>
      </c>
      <c r="B653" s="20" t="s">
        <v>203</v>
      </c>
      <c r="C653" s="20" t="s">
        <v>408</v>
      </c>
      <c r="D653" s="20">
        <v>318</v>
      </c>
      <c r="E653" s="20">
        <v>0.32088799192734602</v>
      </c>
      <c r="F653" s="20">
        <v>319</v>
      </c>
      <c r="G653" s="20">
        <v>0.32092555331992001</v>
      </c>
      <c r="H653" s="20">
        <v>-1</v>
      </c>
      <c r="I653" s="20">
        <v>-0.31347962382445299</v>
      </c>
    </row>
    <row r="654" spans="1:9">
      <c r="A654" s="20" t="s">
        <v>585</v>
      </c>
      <c r="B654" s="20" t="s">
        <v>210</v>
      </c>
      <c r="C654" s="20" t="s">
        <v>406</v>
      </c>
      <c r="D654" s="20">
        <v>153</v>
      </c>
      <c r="E654" s="20">
        <v>6.0283687943262401E-2</v>
      </c>
      <c r="F654" s="20">
        <v>154</v>
      </c>
      <c r="G654" s="20">
        <v>6.1305732484076399E-2</v>
      </c>
      <c r="H654" s="20">
        <v>-1</v>
      </c>
      <c r="I654" s="20">
        <v>-0.64935064935064402</v>
      </c>
    </row>
    <row r="655" spans="1:9">
      <c r="A655" s="20" t="s">
        <v>588</v>
      </c>
      <c r="B655" s="20" t="s">
        <v>217</v>
      </c>
      <c r="C655" s="20" t="s">
        <v>410</v>
      </c>
      <c r="D655" s="20">
        <v>8</v>
      </c>
      <c r="E655" s="20">
        <v>3.9024390243902397E-2</v>
      </c>
      <c r="F655" s="20">
        <v>9</v>
      </c>
      <c r="G655" s="20">
        <v>4.2857142857142899E-2</v>
      </c>
      <c r="H655" s="20">
        <v>-1</v>
      </c>
      <c r="I655" s="20">
        <v>-11.1111111111111</v>
      </c>
    </row>
    <row r="656" spans="1:9">
      <c r="A656" s="20" t="s">
        <v>589</v>
      </c>
      <c r="B656" s="20" t="s">
        <v>218</v>
      </c>
      <c r="C656" s="20" t="s">
        <v>412</v>
      </c>
      <c r="D656" s="20">
        <v>10</v>
      </c>
      <c r="E656" s="20">
        <v>9.1743119266055106E-2</v>
      </c>
      <c r="F656" s="20">
        <v>11</v>
      </c>
      <c r="G656" s="20">
        <v>0.101851851851852</v>
      </c>
      <c r="H656" s="20">
        <v>-1</v>
      </c>
      <c r="I656" s="20">
        <v>-9.0909090909090899</v>
      </c>
    </row>
    <row r="657" spans="1:9">
      <c r="A657" s="20" t="s">
        <v>590</v>
      </c>
      <c r="B657" s="20" t="s">
        <v>187</v>
      </c>
      <c r="C657" s="20" t="s">
        <v>410</v>
      </c>
      <c r="D657" s="20">
        <v>41</v>
      </c>
      <c r="E657" s="20">
        <v>4.0836653386454203E-2</v>
      </c>
      <c r="F657" s="20">
        <v>42</v>
      </c>
      <c r="G657" s="20">
        <v>4.5454545454545497E-2</v>
      </c>
      <c r="H657" s="20">
        <v>-1</v>
      </c>
      <c r="I657" s="20">
        <v>-2.38095238095238</v>
      </c>
    </row>
    <row r="658" spans="1:9">
      <c r="A658" s="20" t="s">
        <v>590</v>
      </c>
      <c r="B658" s="20" t="s">
        <v>187</v>
      </c>
      <c r="C658" s="20" t="s">
        <v>406</v>
      </c>
      <c r="D658" s="20">
        <v>59</v>
      </c>
      <c r="E658" s="20">
        <v>5.87649402390438E-2</v>
      </c>
      <c r="F658" s="20">
        <v>60</v>
      </c>
      <c r="G658" s="20">
        <v>6.4935064935064901E-2</v>
      </c>
      <c r="H658" s="20">
        <v>-1</v>
      </c>
      <c r="I658" s="20">
        <v>-1.6666666666666701</v>
      </c>
    </row>
    <row r="659" spans="1:9">
      <c r="A659" s="20" t="s">
        <v>592</v>
      </c>
      <c r="B659" s="20" t="s">
        <v>258</v>
      </c>
      <c r="C659" s="20" t="s">
        <v>405</v>
      </c>
      <c r="D659" s="20">
        <v>17</v>
      </c>
      <c r="E659" s="20">
        <v>3.6535568450462102E-3</v>
      </c>
      <c r="F659" s="20">
        <v>18</v>
      </c>
      <c r="G659" s="20">
        <v>3.8601758524554998E-3</v>
      </c>
      <c r="H659" s="20">
        <v>-1</v>
      </c>
      <c r="I659" s="20">
        <v>-5.5555555555555598</v>
      </c>
    </row>
    <row r="660" spans="1:9">
      <c r="A660" s="20" t="s">
        <v>593</v>
      </c>
      <c r="B660" s="20" t="s">
        <v>212</v>
      </c>
      <c r="C660" s="20" t="s">
        <v>408</v>
      </c>
      <c r="D660" s="20">
        <v>20</v>
      </c>
      <c r="E660" s="20">
        <v>3.3670033670033697E-2</v>
      </c>
      <c r="F660" s="20">
        <v>21</v>
      </c>
      <c r="G660" s="20">
        <v>3.52348993288591E-2</v>
      </c>
      <c r="H660" s="20">
        <v>-1</v>
      </c>
      <c r="I660" s="20">
        <v>-4.7619047619047699</v>
      </c>
    </row>
    <row r="661" spans="1:9">
      <c r="A661" s="20" t="s">
        <v>594</v>
      </c>
      <c r="B661" s="20" t="s">
        <v>179</v>
      </c>
      <c r="C661" s="20" t="s">
        <v>407</v>
      </c>
      <c r="D661" s="20">
        <v>108</v>
      </c>
      <c r="E661" s="20">
        <v>3.9144617615077898E-2</v>
      </c>
      <c r="F661" s="20">
        <v>109</v>
      </c>
      <c r="G661" s="20">
        <v>4.0236249538575103E-2</v>
      </c>
      <c r="H661" s="20">
        <v>-1</v>
      </c>
      <c r="I661" s="20">
        <v>-0.91743119266054496</v>
      </c>
    </row>
    <row r="662" spans="1:9">
      <c r="A662" s="20" t="s">
        <v>595</v>
      </c>
      <c r="B662" s="20" t="s">
        <v>191</v>
      </c>
      <c r="C662" s="20" t="s">
        <v>406</v>
      </c>
      <c r="D662" s="20">
        <v>48</v>
      </c>
      <c r="E662" s="20">
        <v>3.4632034632034597E-2</v>
      </c>
      <c r="F662" s="20">
        <v>49</v>
      </c>
      <c r="G662" s="20">
        <v>3.5818713450292403E-2</v>
      </c>
      <c r="H662" s="20">
        <v>-1</v>
      </c>
      <c r="I662" s="20">
        <v>-2.0408163265306101</v>
      </c>
    </row>
    <row r="663" spans="1:9">
      <c r="A663" s="20" t="s">
        <v>596</v>
      </c>
      <c r="B663" s="20" t="s">
        <v>264</v>
      </c>
      <c r="C663" s="20" t="s">
        <v>412</v>
      </c>
      <c r="D663" s="20">
        <v>88</v>
      </c>
      <c r="E663" s="20">
        <v>4.4647387113140501E-2</v>
      </c>
      <c r="F663" s="20">
        <v>89</v>
      </c>
      <c r="G663" s="20">
        <v>4.5617631983598202E-2</v>
      </c>
      <c r="H663" s="20">
        <v>-1</v>
      </c>
      <c r="I663" s="20">
        <v>-1.1235955056179801</v>
      </c>
    </row>
    <row r="664" spans="1:9">
      <c r="A664" s="20" t="s">
        <v>598</v>
      </c>
      <c r="B664" s="20" t="s">
        <v>164</v>
      </c>
      <c r="C664" s="20" t="s">
        <v>410</v>
      </c>
      <c r="D664" s="20">
        <v>588</v>
      </c>
      <c r="E664" s="20">
        <v>7.5636737844095706E-2</v>
      </c>
      <c r="F664" s="20">
        <v>589</v>
      </c>
      <c r="G664" s="20">
        <v>8.1590247956780701E-2</v>
      </c>
      <c r="H664" s="20">
        <v>-1</v>
      </c>
      <c r="I664" s="20">
        <v>-0.16977928692699701</v>
      </c>
    </row>
    <row r="665" spans="1:9">
      <c r="A665" s="20" t="s">
        <v>600</v>
      </c>
      <c r="B665" s="20" t="s">
        <v>204</v>
      </c>
      <c r="C665" s="20" t="s">
        <v>410</v>
      </c>
      <c r="D665" s="20">
        <v>32</v>
      </c>
      <c r="E665" s="20">
        <v>0.34782608695652201</v>
      </c>
      <c r="F665" s="20">
        <v>33</v>
      </c>
      <c r="G665" s="20">
        <v>0.36263736263736301</v>
      </c>
      <c r="H665" s="20">
        <v>-1</v>
      </c>
      <c r="I665" s="20">
        <v>-3.0303030303030298</v>
      </c>
    </row>
    <row r="666" spans="1:9">
      <c r="A666" s="20" t="s">
        <v>601</v>
      </c>
      <c r="B666" s="20" t="s">
        <v>163</v>
      </c>
      <c r="C666" s="20" t="s">
        <v>411</v>
      </c>
      <c r="D666" s="20">
        <v>12</v>
      </c>
      <c r="E666" s="20">
        <v>3.4189982335175798E-4</v>
      </c>
      <c r="F666" s="20">
        <v>13</v>
      </c>
      <c r="G666" s="20">
        <v>3.7074005418508501E-4</v>
      </c>
      <c r="H666" s="20">
        <v>-1</v>
      </c>
      <c r="I666" s="20">
        <v>-7.6923076923076898</v>
      </c>
    </row>
    <row r="667" spans="1:9">
      <c r="A667" s="20" t="s">
        <v>602</v>
      </c>
      <c r="B667" s="20" t="s">
        <v>213</v>
      </c>
      <c r="C667" s="20" t="s">
        <v>408</v>
      </c>
      <c r="D667" s="20">
        <v>5</v>
      </c>
      <c r="E667" s="20">
        <v>3.2051282051282E-2</v>
      </c>
      <c r="F667" s="20">
        <v>6</v>
      </c>
      <c r="G667" s="20">
        <v>3.7499999999999999E-2</v>
      </c>
      <c r="H667" s="20">
        <v>-1</v>
      </c>
      <c r="I667" s="20">
        <v>-16.6666666666667</v>
      </c>
    </row>
    <row r="668" spans="1:9">
      <c r="A668" s="20" t="s">
        <v>606</v>
      </c>
      <c r="B668" s="20" t="s">
        <v>244</v>
      </c>
      <c r="C668" s="20" t="s">
        <v>413</v>
      </c>
      <c r="D668" s="20">
        <v>16</v>
      </c>
      <c r="E668" s="20">
        <v>2.5848142164781901E-2</v>
      </c>
      <c r="F668" s="20">
        <v>17</v>
      </c>
      <c r="G668" s="20">
        <v>2.7960526315789502E-2</v>
      </c>
      <c r="H668" s="20">
        <v>-1</v>
      </c>
      <c r="I668" s="20">
        <v>-5.8823529411764701</v>
      </c>
    </row>
    <row r="669" spans="1:9">
      <c r="A669" s="20" t="s">
        <v>606</v>
      </c>
      <c r="B669" s="20" t="s">
        <v>244</v>
      </c>
      <c r="C669" s="20" t="s">
        <v>412</v>
      </c>
      <c r="D669" s="20">
        <v>92</v>
      </c>
      <c r="E669" s="20">
        <v>0.14862681744749601</v>
      </c>
      <c r="F669" s="20">
        <v>93</v>
      </c>
      <c r="G669" s="20">
        <v>0.15296052631578899</v>
      </c>
      <c r="H669" s="20">
        <v>-1</v>
      </c>
      <c r="I669" s="20">
        <v>-1.0752688172042999</v>
      </c>
    </row>
    <row r="670" spans="1:9">
      <c r="A670" s="20" t="s">
        <v>606</v>
      </c>
      <c r="B670" s="20" t="s">
        <v>244</v>
      </c>
      <c r="C670" s="20" t="s">
        <v>405</v>
      </c>
      <c r="D670" s="20">
        <v>124</v>
      </c>
      <c r="E670" s="20">
        <v>0.20032310177706</v>
      </c>
      <c r="F670" s="20">
        <v>125</v>
      </c>
      <c r="G670" s="20">
        <v>0.20559210526315799</v>
      </c>
      <c r="H670" s="20">
        <v>-1</v>
      </c>
      <c r="I670" s="20">
        <v>-0.80000000000000104</v>
      </c>
    </row>
    <row r="671" spans="1:9">
      <c r="A671" s="20" t="s">
        <v>610</v>
      </c>
      <c r="B671" s="20" t="s">
        <v>229</v>
      </c>
      <c r="C671" s="20" t="s">
        <v>412</v>
      </c>
      <c r="D671" s="20">
        <v>10</v>
      </c>
      <c r="E671" s="20">
        <v>0.41666666666666702</v>
      </c>
      <c r="F671" s="20">
        <v>11</v>
      </c>
      <c r="G671" s="20">
        <v>0.47826086956521702</v>
      </c>
      <c r="H671" s="20">
        <v>-1</v>
      </c>
      <c r="I671" s="20">
        <v>-9.0909090909090899</v>
      </c>
    </row>
    <row r="672" spans="1:9">
      <c r="A672" s="20" t="s">
        <v>613</v>
      </c>
      <c r="B672" s="20" t="s">
        <v>209</v>
      </c>
      <c r="C672" s="20" t="s">
        <v>407</v>
      </c>
      <c r="D672" s="20">
        <v>22</v>
      </c>
      <c r="E672" s="20">
        <v>4.0366972477064202E-2</v>
      </c>
      <c r="F672" s="20">
        <v>23</v>
      </c>
      <c r="G672" s="20">
        <v>4.07801418439716E-2</v>
      </c>
      <c r="H672" s="20">
        <v>-1</v>
      </c>
      <c r="I672" s="20">
        <v>-4.3478260869565197</v>
      </c>
    </row>
    <row r="673" spans="1:9">
      <c r="A673" s="20" t="s">
        <v>614</v>
      </c>
      <c r="B673" s="20" t="s">
        <v>174</v>
      </c>
      <c r="C673" s="20" t="s">
        <v>413</v>
      </c>
      <c r="D673" s="20">
        <v>4</v>
      </c>
      <c r="E673" s="20">
        <v>8.4781687155574396E-4</v>
      </c>
      <c r="F673" s="20">
        <v>5</v>
      </c>
      <c r="G673" s="20">
        <v>1.0490977759127201E-3</v>
      </c>
      <c r="H673" s="20">
        <v>-1</v>
      </c>
      <c r="I673" s="20">
        <v>-20</v>
      </c>
    </row>
    <row r="674" spans="1:9">
      <c r="A674" s="20" t="s">
        <v>617</v>
      </c>
      <c r="B674" s="20" t="s">
        <v>231</v>
      </c>
      <c r="C674" s="20" t="s">
        <v>406</v>
      </c>
      <c r="D674" s="20">
        <v>1</v>
      </c>
      <c r="E674" s="20">
        <v>8.3333333333333301E-2</v>
      </c>
      <c r="F674" s="20">
        <v>2</v>
      </c>
      <c r="G674" s="20">
        <v>0.16666666666666699</v>
      </c>
      <c r="H674" s="20">
        <v>-1</v>
      </c>
      <c r="I674" s="20">
        <v>-50</v>
      </c>
    </row>
    <row r="675" spans="1:9">
      <c r="A675" s="20" t="s">
        <v>621</v>
      </c>
      <c r="B675" s="20" t="s">
        <v>194</v>
      </c>
      <c r="C675" s="20" t="s">
        <v>413</v>
      </c>
      <c r="D675" s="20">
        <v>4</v>
      </c>
      <c r="E675" s="20">
        <v>2.5295642825523302E-4</v>
      </c>
      <c r="F675" s="20">
        <v>5</v>
      </c>
      <c r="G675" s="20">
        <v>3.23206205559147E-4</v>
      </c>
      <c r="H675" s="20">
        <v>-1</v>
      </c>
      <c r="I675" s="20">
        <v>-20</v>
      </c>
    </row>
    <row r="676" spans="1:9">
      <c r="A676" s="20" t="s">
        <v>622</v>
      </c>
      <c r="B676" s="20" t="s">
        <v>233</v>
      </c>
      <c r="C676" s="20" t="s">
        <v>407</v>
      </c>
      <c r="D676" s="20">
        <v>110</v>
      </c>
      <c r="E676" s="20">
        <v>0.11542497376705101</v>
      </c>
      <c r="F676" s="20">
        <v>111</v>
      </c>
      <c r="G676" s="20">
        <v>0.11795961742826799</v>
      </c>
      <c r="H676" s="20">
        <v>-1</v>
      </c>
      <c r="I676" s="20">
        <v>-0.90090090090090302</v>
      </c>
    </row>
    <row r="677" spans="1:9">
      <c r="A677" s="20" t="s">
        <v>623</v>
      </c>
      <c r="B677" s="20" t="s">
        <v>234</v>
      </c>
      <c r="C677" s="20" t="s">
        <v>410</v>
      </c>
      <c r="D677" s="20">
        <v>15</v>
      </c>
      <c r="E677" s="20">
        <v>0.51724137931034497</v>
      </c>
      <c r="F677" s="20">
        <v>16</v>
      </c>
      <c r="G677" s="20">
        <v>0.53333333333333299</v>
      </c>
      <c r="H677" s="20">
        <v>-1</v>
      </c>
      <c r="I677" s="20">
        <v>-6.25</v>
      </c>
    </row>
    <row r="678" spans="1:9">
      <c r="A678" s="20" t="s">
        <v>624</v>
      </c>
      <c r="B678" s="20" t="s">
        <v>219</v>
      </c>
      <c r="C678" s="20" t="s">
        <v>411</v>
      </c>
      <c r="D678" s="20">
        <v>45</v>
      </c>
      <c r="E678" s="20">
        <v>0.441176470588235</v>
      </c>
      <c r="F678" s="20">
        <v>46</v>
      </c>
      <c r="G678" s="20">
        <v>0.44230769230769201</v>
      </c>
      <c r="H678" s="20">
        <v>-1</v>
      </c>
      <c r="I678" s="20">
        <v>-2.1739130434782599</v>
      </c>
    </row>
    <row r="679" spans="1:9">
      <c r="A679" s="20" t="s">
        <v>626</v>
      </c>
      <c r="B679" s="20" t="s">
        <v>193</v>
      </c>
      <c r="C679" s="20" t="s">
        <v>409</v>
      </c>
      <c r="D679" s="20">
        <v>174</v>
      </c>
      <c r="E679" s="20">
        <v>4.3197616683217498E-2</v>
      </c>
      <c r="F679" s="20">
        <v>175</v>
      </c>
      <c r="G679" s="20">
        <v>4.3424317617865998E-2</v>
      </c>
      <c r="H679" s="20">
        <v>-1</v>
      </c>
      <c r="I679" s="20">
        <v>-0.57142857142856696</v>
      </c>
    </row>
    <row r="680" spans="1:9">
      <c r="A680" s="20" t="s">
        <v>627</v>
      </c>
      <c r="B680" s="20" t="s">
        <v>250</v>
      </c>
      <c r="C680" s="20" t="s">
        <v>410</v>
      </c>
      <c r="D680" s="20">
        <v>228</v>
      </c>
      <c r="E680" s="20">
        <v>8.9622641509433998E-2</v>
      </c>
      <c r="F680" s="20">
        <v>229</v>
      </c>
      <c r="G680" s="20">
        <v>9.4471947194719505E-2</v>
      </c>
      <c r="H680" s="20">
        <v>-1</v>
      </c>
      <c r="I680" s="20">
        <v>-0.43668122270742499</v>
      </c>
    </row>
    <row r="681" spans="1:9">
      <c r="A681" s="20" t="s">
        <v>627</v>
      </c>
      <c r="B681" s="20" t="s">
        <v>250</v>
      </c>
      <c r="C681" s="20" t="s">
        <v>411</v>
      </c>
      <c r="D681" s="20">
        <v>31</v>
      </c>
      <c r="E681" s="20">
        <v>1.2185534591195001E-2</v>
      </c>
      <c r="F681" s="20">
        <v>32</v>
      </c>
      <c r="G681" s="20">
        <v>1.32013201320132E-2</v>
      </c>
      <c r="H681" s="20">
        <v>-1</v>
      </c>
      <c r="I681" s="20">
        <v>-3.125</v>
      </c>
    </row>
    <row r="682" spans="1:9">
      <c r="A682" s="20" t="s">
        <v>628</v>
      </c>
      <c r="B682" s="20" t="s">
        <v>195</v>
      </c>
      <c r="C682" s="20" t="s">
        <v>410</v>
      </c>
      <c r="D682" s="20">
        <v>11</v>
      </c>
      <c r="E682" s="20">
        <v>7.2847682119205295E-2</v>
      </c>
      <c r="F682" s="20">
        <v>12</v>
      </c>
      <c r="G682" s="20">
        <v>8.1081081081081099E-2</v>
      </c>
      <c r="H682" s="20">
        <v>-1</v>
      </c>
      <c r="I682" s="20">
        <v>-8.3333333333333393</v>
      </c>
    </row>
    <row r="683" spans="1:9">
      <c r="A683" s="20" t="s">
        <v>631</v>
      </c>
      <c r="B683" s="20" t="s">
        <v>172</v>
      </c>
      <c r="C683" s="20" t="s">
        <v>413</v>
      </c>
      <c r="D683" s="20">
        <v>15</v>
      </c>
      <c r="E683" s="20">
        <v>1.0796804145972801E-3</v>
      </c>
      <c r="F683" s="20">
        <v>16</v>
      </c>
      <c r="G683" s="20">
        <v>1.1266018870581601E-3</v>
      </c>
      <c r="H683" s="20">
        <v>-1</v>
      </c>
      <c r="I683" s="20">
        <v>-6.25</v>
      </c>
    </row>
    <row r="684" spans="1:9">
      <c r="A684" s="20" t="s">
        <v>632</v>
      </c>
      <c r="B684" s="20" t="s">
        <v>251</v>
      </c>
      <c r="C684" s="20" t="s">
        <v>410</v>
      </c>
      <c r="D684" s="20">
        <v>115</v>
      </c>
      <c r="E684" s="20">
        <v>0.28186274509803899</v>
      </c>
      <c r="F684" s="20">
        <v>116</v>
      </c>
      <c r="G684" s="20">
        <v>0.28641975308641998</v>
      </c>
      <c r="H684" s="20">
        <v>-1</v>
      </c>
      <c r="I684" s="20">
        <v>-0.862068965517238</v>
      </c>
    </row>
    <row r="685" spans="1:9">
      <c r="A685" s="20" t="s">
        <v>632</v>
      </c>
      <c r="B685" s="20" t="s">
        <v>251</v>
      </c>
      <c r="C685" s="20" t="s">
        <v>406</v>
      </c>
      <c r="D685" s="20">
        <v>29</v>
      </c>
      <c r="E685" s="20">
        <v>7.1078431372549003E-2</v>
      </c>
      <c r="F685" s="20">
        <v>30</v>
      </c>
      <c r="G685" s="20">
        <v>7.4074074074074098E-2</v>
      </c>
      <c r="H685" s="20">
        <v>-1</v>
      </c>
      <c r="I685" s="20">
        <v>-3.3333333333333299</v>
      </c>
    </row>
    <row r="686" spans="1:9">
      <c r="A686" s="20" t="s">
        <v>633</v>
      </c>
      <c r="B686" s="20" t="s">
        <v>165</v>
      </c>
      <c r="C686" s="20" t="s">
        <v>413</v>
      </c>
      <c r="D686" s="20">
        <v>20</v>
      </c>
      <c r="E686" s="20">
        <v>2.79173646007817E-3</v>
      </c>
      <c r="F686" s="20">
        <v>21</v>
      </c>
      <c r="G686" s="20">
        <v>2.92397660818713E-3</v>
      </c>
      <c r="H686" s="20">
        <v>-1</v>
      </c>
      <c r="I686" s="20">
        <v>-4.7619047619047699</v>
      </c>
    </row>
    <row r="687" spans="1:9">
      <c r="A687" s="20" t="s">
        <v>634</v>
      </c>
      <c r="B687" s="20" t="s">
        <v>167</v>
      </c>
      <c r="C687" s="20" t="s">
        <v>410</v>
      </c>
      <c r="D687" s="20">
        <v>183</v>
      </c>
      <c r="E687" s="20">
        <v>6.6545454545454505E-2</v>
      </c>
      <c r="F687" s="20">
        <v>184</v>
      </c>
      <c r="G687" s="20">
        <v>7.1734892787524401E-2</v>
      </c>
      <c r="H687" s="20">
        <v>-1</v>
      </c>
      <c r="I687" s="20">
        <v>-0.54347826086956796</v>
      </c>
    </row>
    <row r="688" spans="1:9">
      <c r="A688" s="20" t="s">
        <v>634</v>
      </c>
      <c r="B688" s="20" t="s">
        <v>167</v>
      </c>
      <c r="C688" s="20" t="s">
        <v>405</v>
      </c>
      <c r="D688" s="20">
        <v>45</v>
      </c>
      <c r="E688" s="20">
        <v>1.63636363636364E-2</v>
      </c>
      <c r="F688" s="20">
        <v>46</v>
      </c>
      <c r="G688" s="20">
        <v>1.79337231968811E-2</v>
      </c>
      <c r="H688" s="20">
        <v>-1</v>
      </c>
      <c r="I688" s="20">
        <v>-2.1739130434782599</v>
      </c>
    </row>
    <row r="689" spans="1:9">
      <c r="A689" s="20" t="s">
        <v>635</v>
      </c>
      <c r="B689" s="20" t="s">
        <v>245</v>
      </c>
      <c r="C689" s="20" t="s">
        <v>407</v>
      </c>
      <c r="D689" s="20">
        <v>73</v>
      </c>
      <c r="E689" s="20">
        <v>0.107828655834564</v>
      </c>
      <c r="F689" s="20">
        <v>74</v>
      </c>
      <c r="G689" s="20">
        <v>0.108983799705449</v>
      </c>
      <c r="H689" s="20">
        <v>-1</v>
      </c>
      <c r="I689" s="20">
        <v>-1.35135135135135</v>
      </c>
    </row>
    <row r="690" spans="1:9">
      <c r="A690" s="20" t="s">
        <v>636</v>
      </c>
      <c r="B690" s="20" t="s">
        <v>200</v>
      </c>
      <c r="C690" s="20" t="s">
        <v>409</v>
      </c>
      <c r="D690" s="20">
        <v>24</v>
      </c>
      <c r="E690" s="20">
        <v>2.26201696512724E-2</v>
      </c>
      <c r="F690" s="20">
        <v>25</v>
      </c>
      <c r="G690" s="20">
        <v>2.1720243266724601E-2</v>
      </c>
      <c r="H690" s="20">
        <v>-1</v>
      </c>
      <c r="I690" s="20">
        <v>-4</v>
      </c>
    </row>
    <row r="691" spans="1:9">
      <c r="A691" s="20" t="s">
        <v>637</v>
      </c>
      <c r="B691" s="20" t="s">
        <v>236</v>
      </c>
      <c r="C691" s="20" t="s">
        <v>406</v>
      </c>
      <c r="D691" s="20">
        <v>4</v>
      </c>
      <c r="E691" s="20">
        <v>1.1799410029498501E-2</v>
      </c>
      <c r="F691" s="20">
        <v>5</v>
      </c>
      <c r="G691" s="20">
        <v>1.7064846416382298E-2</v>
      </c>
      <c r="H691" s="20">
        <v>-1</v>
      </c>
      <c r="I691" s="20">
        <v>-20</v>
      </c>
    </row>
    <row r="692" spans="1:9">
      <c r="A692" s="20" t="s">
        <v>638</v>
      </c>
      <c r="B692" s="20" t="s">
        <v>220</v>
      </c>
      <c r="C692" s="20" t="s">
        <v>410</v>
      </c>
      <c r="D692" s="20">
        <v>43</v>
      </c>
      <c r="E692" s="20">
        <v>0.37719298245614002</v>
      </c>
      <c r="F692" s="20">
        <v>44</v>
      </c>
      <c r="G692" s="20">
        <v>0.39639639639639601</v>
      </c>
      <c r="H692" s="20">
        <v>-1</v>
      </c>
      <c r="I692" s="20">
        <v>-2.2727272727272698</v>
      </c>
    </row>
    <row r="693" spans="1:9">
      <c r="A693" s="20" t="s">
        <v>638</v>
      </c>
      <c r="B693" s="20" t="s">
        <v>220</v>
      </c>
      <c r="C693" s="20" t="s">
        <v>405</v>
      </c>
      <c r="D693" s="20">
        <v>6</v>
      </c>
      <c r="E693" s="20">
        <v>5.2631578947368397E-2</v>
      </c>
      <c r="F693" s="20">
        <v>7</v>
      </c>
      <c r="G693" s="20">
        <v>6.3063063063063099E-2</v>
      </c>
      <c r="H693" s="20">
        <v>-1</v>
      </c>
      <c r="I693" s="20">
        <v>-14.285714285714301</v>
      </c>
    </row>
    <row r="694" spans="1:9">
      <c r="A694" s="20" t="s">
        <v>639</v>
      </c>
      <c r="B694" s="20" t="s">
        <v>190</v>
      </c>
      <c r="C694" s="20" t="s">
        <v>412</v>
      </c>
      <c r="D694" s="20">
        <v>109</v>
      </c>
      <c r="E694" s="20">
        <v>7.5172413793103507E-2</v>
      </c>
      <c r="F694" s="20">
        <v>110</v>
      </c>
      <c r="G694" s="20">
        <v>7.6177285318559607E-2</v>
      </c>
      <c r="H694" s="20">
        <v>-1</v>
      </c>
      <c r="I694" s="20">
        <v>-0.90909090909090395</v>
      </c>
    </row>
    <row r="695" spans="1:9">
      <c r="A695" s="20" t="s">
        <v>643</v>
      </c>
      <c r="B695" s="20" t="s">
        <v>173</v>
      </c>
      <c r="C695" s="20" t="s">
        <v>407</v>
      </c>
      <c r="D695" s="20">
        <v>436</v>
      </c>
      <c r="E695" s="20">
        <v>0.74402730375426596</v>
      </c>
      <c r="F695" s="20">
        <v>437</v>
      </c>
      <c r="G695" s="20">
        <v>0.75474956822107098</v>
      </c>
      <c r="H695" s="20">
        <v>-1</v>
      </c>
      <c r="I695" s="20">
        <v>-0.22883295194507899</v>
      </c>
    </row>
    <row r="696" spans="1:9">
      <c r="A696" s="20" t="s">
        <v>736</v>
      </c>
      <c r="B696" s="20" t="s">
        <v>274</v>
      </c>
      <c r="C696" s="20" t="s">
        <v>407</v>
      </c>
      <c r="D696" s="20">
        <v>103</v>
      </c>
      <c r="E696" s="20">
        <v>9.7445600756858999E-2</v>
      </c>
      <c r="F696" s="20">
        <v>104</v>
      </c>
      <c r="G696" s="20">
        <v>9.8020735155513697E-2</v>
      </c>
      <c r="H696" s="20">
        <v>-1</v>
      </c>
      <c r="I696" s="20">
        <v>-0.96153846153845801</v>
      </c>
    </row>
    <row r="697" spans="1:9">
      <c r="A697" s="20" t="s">
        <v>742</v>
      </c>
      <c r="B697" s="20" t="s">
        <v>201</v>
      </c>
      <c r="C697" s="20" t="s">
        <v>410</v>
      </c>
      <c r="D697" s="20">
        <v>49</v>
      </c>
      <c r="E697" s="20">
        <v>0.12280701754386</v>
      </c>
      <c r="F697" s="20">
        <v>50</v>
      </c>
      <c r="G697" s="20">
        <v>0.12953367875647701</v>
      </c>
      <c r="H697" s="20">
        <v>-1</v>
      </c>
      <c r="I697" s="20">
        <v>-2</v>
      </c>
    </row>
    <row r="698" spans="1:9">
      <c r="A698" s="20" t="s">
        <v>748</v>
      </c>
      <c r="B698" s="20" t="s">
        <v>221</v>
      </c>
      <c r="C698" s="20" t="s">
        <v>408</v>
      </c>
      <c r="D698" s="20">
        <v>15</v>
      </c>
      <c r="E698" s="20">
        <v>0.29411764705882398</v>
      </c>
      <c r="F698" s="20">
        <v>16</v>
      </c>
      <c r="G698" s="20">
        <v>0.32</v>
      </c>
      <c r="H698" s="20">
        <v>-1</v>
      </c>
      <c r="I698" s="20">
        <v>-6.25</v>
      </c>
    </row>
    <row r="699" spans="1:9">
      <c r="A699" s="20" t="s">
        <v>748</v>
      </c>
      <c r="B699" s="20" t="s">
        <v>221</v>
      </c>
      <c r="C699" s="20" t="s">
        <v>405</v>
      </c>
      <c r="D699" s="20">
        <v>7</v>
      </c>
      <c r="E699" s="20">
        <v>0.13725490196078399</v>
      </c>
      <c r="F699" s="20">
        <v>8</v>
      </c>
      <c r="G699" s="20">
        <v>0.16</v>
      </c>
      <c r="H699" s="20">
        <v>-1</v>
      </c>
      <c r="I699" s="20">
        <v>-12.5</v>
      </c>
    </row>
    <row r="700" spans="1:9">
      <c r="A700" s="20" t="s">
        <v>748</v>
      </c>
      <c r="B700" s="20" t="s">
        <v>221</v>
      </c>
      <c r="C700" s="20" t="s">
        <v>409</v>
      </c>
      <c r="D700" s="20">
        <v>4</v>
      </c>
      <c r="E700" s="20">
        <v>7.8431372549019607E-2</v>
      </c>
      <c r="F700" s="20">
        <v>5</v>
      </c>
      <c r="G700" s="20">
        <v>0.1</v>
      </c>
      <c r="H700" s="20">
        <v>-1</v>
      </c>
      <c r="I700" s="20">
        <v>-20</v>
      </c>
    </row>
    <row r="701" spans="1:9">
      <c r="A701" s="20" t="s">
        <v>732</v>
      </c>
      <c r="B701" s="20" t="s">
        <v>260</v>
      </c>
      <c r="C701" s="20" t="s">
        <v>408</v>
      </c>
      <c r="D701" s="20">
        <v>938</v>
      </c>
      <c r="E701" s="20">
        <v>0.48151950718685799</v>
      </c>
      <c r="F701" s="20">
        <v>939</v>
      </c>
      <c r="G701" s="20">
        <v>0.48129164531009699</v>
      </c>
      <c r="H701" s="20">
        <v>-1</v>
      </c>
      <c r="I701" s="20">
        <v>-0.106496272630463</v>
      </c>
    </row>
    <row r="702" spans="1:9">
      <c r="A702" s="20" t="s">
        <v>732</v>
      </c>
      <c r="B702" s="20" t="s">
        <v>260</v>
      </c>
      <c r="C702" s="20" t="s">
        <v>405</v>
      </c>
      <c r="D702" s="20">
        <v>19</v>
      </c>
      <c r="E702" s="20">
        <v>9.7535934291581097E-3</v>
      </c>
      <c r="F702" s="20">
        <v>20</v>
      </c>
      <c r="G702" s="20">
        <v>1.0251153254741199E-2</v>
      </c>
      <c r="H702" s="20">
        <v>-1</v>
      </c>
      <c r="I702" s="20">
        <v>-5</v>
      </c>
    </row>
    <row r="703" spans="1:9">
      <c r="A703" s="20" t="s">
        <v>729</v>
      </c>
      <c r="B703" s="20" t="s">
        <v>183</v>
      </c>
      <c r="C703" s="20" t="s">
        <v>412</v>
      </c>
      <c r="D703" s="20">
        <v>9</v>
      </c>
      <c r="E703" s="20">
        <v>2.45700245700246E-3</v>
      </c>
      <c r="F703" s="20">
        <v>10</v>
      </c>
      <c r="G703" s="20">
        <v>2.7472527472527501E-3</v>
      </c>
      <c r="H703" s="20">
        <v>-1</v>
      </c>
      <c r="I703" s="20">
        <v>-10</v>
      </c>
    </row>
    <row r="704" spans="1:9">
      <c r="A704" s="20" t="s">
        <v>743</v>
      </c>
      <c r="B704" s="20" t="s">
        <v>170</v>
      </c>
      <c r="C704" s="20" t="s">
        <v>410</v>
      </c>
      <c r="D704" s="20">
        <v>515</v>
      </c>
      <c r="E704" s="20">
        <v>0.179567642956764</v>
      </c>
      <c r="F704" s="20">
        <v>516</v>
      </c>
      <c r="G704" s="20">
        <v>0.17898022892820001</v>
      </c>
      <c r="H704" s="20">
        <v>-1</v>
      </c>
      <c r="I704" s="20">
        <v>-0.193798449612403</v>
      </c>
    </row>
    <row r="705" spans="1:9">
      <c r="A705" s="20" t="s">
        <v>745</v>
      </c>
      <c r="B705" s="20" t="s">
        <v>196</v>
      </c>
      <c r="C705" s="20" t="s">
        <v>410</v>
      </c>
      <c r="D705" s="20">
        <v>65</v>
      </c>
      <c r="E705" s="20">
        <v>4.26509186351706E-2</v>
      </c>
      <c r="F705" s="20">
        <v>66</v>
      </c>
      <c r="G705" s="20">
        <v>4.3766578249336899E-2</v>
      </c>
      <c r="H705" s="20">
        <v>-1</v>
      </c>
      <c r="I705" s="20">
        <v>-1.51515151515151</v>
      </c>
    </row>
    <row r="706" spans="1:9">
      <c r="A706" s="20" t="s">
        <v>745</v>
      </c>
      <c r="B706" s="20" t="s">
        <v>196</v>
      </c>
      <c r="C706" s="20" t="s">
        <v>409</v>
      </c>
      <c r="D706" s="20">
        <v>11</v>
      </c>
      <c r="E706" s="20">
        <v>7.2178477690288704E-3</v>
      </c>
      <c r="F706" s="20">
        <v>12</v>
      </c>
      <c r="G706" s="20">
        <v>7.9575596816976093E-3</v>
      </c>
      <c r="H706" s="20">
        <v>-1</v>
      </c>
      <c r="I706" s="20">
        <v>-8.3333333333333393</v>
      </c>
    </row>
    <row r="707" spans="1:9">
      <c r="A707" s="20" t="s">
        <v>734</v>
      </c>
      <c r="B707" s="20" t="s">
        <v>262</v>
      </c>
      <c r="C707" s="20" t="s">
        <v>410</v>
      </c>
      <c r="D707" s="20">
        <v>125</v>
      </c>
      <c r="E707" s="20">
        <v>0.11973180076628399</v>
      </c>
      <c r="F707" s="20">
        <v>126</v>
      </c>
      <c r="G707" s="20">
        <v>0.12221144519883601</v>
      </c>
      <c r="H707" s="20">
        <v>-1</v>
      </c>
      <c r="I707" s="20">
        <v>-0.79365079365079105</v>
      </c>
    </row>
    <row r="708" spans="1:9">
      <c r="A708" s="20" t="s">
        <v>741</v>
      </c>
      <c r="B708" s="20" t="s">
        <v>189</v>
      </c>
      <c r="C708" s="20" t="s">
        <v>408</v>
      </c>
      <c r="D708" s="20">
        <v>87</v>
      </c>
      <c r="E708" s="20">
        <v>0.131221719457014</v>
      </c>
      <c r="F708" s="20">
        <v>88</v>
      </c>
      <c r="G708" s="20">
        <v>0.13622291021671801</v>
      </c>
      <c r="H708" s="20">
        <v>-1</v>
      </c>
      <c r="I708" s="20">
        <v>-1.13636363636364</v>
      </c>
    </row>
    <row r="709" spans="1:9">
      <c r="A709" s="20" t="s">
        <v>741</v>
      </c>
      <c r="B709" s="20" t="s">
        <v>189</v>
      </c>
      <c r="C709" s="20" t="s">
        <v>409</v>
      </c>
      <c r="D709" s="20">
        <v>12</v>
      </c>
      <c r="E709" s="20">
        <v>1.8099547511312201E-2</v>
      </c>
      <c r="F709" s="20">
        <v>13</v>
      </c>
      <c r="G709" s="20">
        <v>2.0123839009287901E-2</v>
      </c>
      <c r="H709" s="20">
        <v>-1</v>
      </c>
      <c r="I709" s="20">
        <v>-7.6923076923076898</v>
      </c>
    </row>
    <row r="710" spans="1:9">
      <c r="A710" s="20" t="s">
        <v>752</v>
      </c>
      <c r="B710" s="20" t="s">
        <v>222</v>
      </c>
      <c r="C710" s="20" t="s">
        <v>408</v>
      </c>
      <c r="D710" s="20">
        <v>32</v>
      </c>
      <c r="E710" s="20">
        <v>0.32</v>
      </c>
      <c r="F710" s="20">
        <v>33</v>
      </c>
      <c r="G710" s="20">
        <v>0.28947368421052599</v>
      </c>
      <c r="H710" s="20">
        <v>-1</v>
      </c>
      <c r="I710" s="20">
        <v>-3.0303030303030298</v>
      </c>
    </row>
    <row r="711" spans="1:9">
      <c r="A711" s="20" t="s">
        <v>746</v>
      </c>
      <c r="B711" s="20" t="s">
        <v>276</v>
      </c>
      <c r="C711" s="20" t="s">
        <v>410</v>
      </c>
      <c r="D711" s="20">
        <v>459</v>
      </c>
      <c r="E711" s="20">
        <v>0.17985893416927901</v>
      </c>
      <c r="F711" s="20">
        <v>460</v>
      </c>
      <c r="G711" s="20">
        <v>0.178156467854376</v>
      </c>
      <c r="H711" s="20">
        <v>-1</v>
      </c>
      <c r="I711" s="20">
        <v>-0.217391304347825</v>
      </c>
    </row>
    <row r="712" spans="1:9">
      <c r="A712" s="20" t="s">
        <v>738</v>
      </c>
      <c r="B712" s="20" t="s">
        <v>161</v>
      </c>
      <c r="C712" s="20" t="s">
        <v>411</v>
      </c>
      <c r="D712" s="20">
        <v>80</v>
      </c>
      <c r="E712" s="20">
        <v>1.285140562249E-2</v>
      </c>
      <c r="F712" s="20">
        <v>81</v>
      </c>
      <c r="G712" s="20">
        <v>1.3491005996002701E-2</v>
      </c>
      <c r="H712" s="20">
        <v>-1</v>
      </c>
      <c r="I712" s="20">
        <v>-1.2345679012345701</v>
      </c>
    </row>
    <row r="713" spans="1:9">
      <c r="A713" s="20" t="s">
        <v>737</v>
      </c>
      <c r="B713" s="20" t="s">
        <v>239</v>
      </c>
      <c r="C713" s="20" t="s">
        <v>411</v>
      </c>
      <c r="D713" s="20">
        <v>33</v>
      </c>
      <c r="E713" s="20">
        <v>4.7156330380108604E-3</v>
      </c>
      <c r="F713" s="20">
        <v>34</v>
      </c>
      <c r="G713" s="20">
        <v>5.3208137715180003E-3</v>
      </c>
      <c r="H713" s="20">
        <v>-1</v>
      </c>
      <c r="I713" s="20">
        <v>-2.9411764705882399</v>
      </c>
    </row>
    <row r="714" spans="1:9">
      <c r="A714" s="20" t="s">
        <v>656</v>
      </c>
      <c r="B714" s="20" t="s">
        <v>188</v>
      </c>
      <c r="C714" s="20" t="s">
        <v>410</v>
      </c>
      <c r="D714" s="20">
        <v>85</v>
      </c>
      <c r="E714" s="20">
        <v>3.0597552195824301E-2</v>
      </c>
      <c r="F714" s="20">
        <v>87</v>
      </c>
      <c r="G714" s="20">
        <v>3.0971876112495501E-2</v>
      </c>
      <c r="H714" s="20">
        <v>-2</v>
      </c>
      <c r="I714" s="20">
        <v>-2.29885057471264</v>
      </c>
    </row>
    <row r="715" spans="1:9">
      <c r="A715" s="20" t="s">
        <v>655</v>
      </c>
      <c r="B715" s="20" t="s">
        <v>184</v>
      </c>
      <c r="C715" s="20" t="s">
        <v>412</v>
      </c>
      <c r="D715" s="20">
        <v>368</v>
      </c>
      <c r="E715" s="20">
        <v>5.5188962207558499E-2</v>
      </c>
      <c r="F715" s="20">
        <v>370</v>
      </c>
      <c r="G715" s="20">
        <v>5.6765879104019597E-2</v>
      </c>
      <c r="H715" s="20">
        <v>-2</v>
      </c>
      <c r="I715" s="20">
        <v>-0.54054054054053502</v>
      </c>
    </row>
    <row r="716" spans="1:9">
      <c r="A716" s="20" t="s">
        <v>649</v>
      </c>
      <c r="B716" s="20" t="s">
        <v>270</v>
      </c>
      <c r="C716" s="20" t="s">
        <v>405</v>
      </c>
      <c r="D716" s="20">
        <v>134</v>
      </c>
      <c r="E716" s="20">
        <v>3.95280235988201E-2</v>
      </c>
      <c r="F716" s="20">
        <v>136</v>
      </c>
      <c r="G716" s="20">
        <v>4.1149773071104401E-2</v>
      </c>
      <c r="H716" s="20">
        <v>-2</v>
      </c>
      <c r="I716" s="20">
        <v>-1.47058823529411</v>
      </c>
    </row>
    <row r="717" spans="1:9">
      <c r="A717" s="20" t="s">
        <v>649</v>
      </c>
      <c r="B717" s="20" t="s">
        <v>270</v>
      </c>
      <c r="C717" s="20" t="s">
        <v>409</v>
      </c>
      <c r="D717" s="20">
        <v>248</v>
      </c>
      <c r="E717" s="20">
        <v>7.3156342182890896E-2</v>
      </c>
      <c r="F717" s="20">
        <v>250</v>
      </c>
      <c r="G717" s="20">
        <v>7.5642965204235996E-2</v>
      </c>
      <c r="H717" s="20">
        <v>-2</v>
      </c>
      <c r="I717" s="20">
        <v>-0.80000000000000104</v>
      </c>
    </row>
    <row r="718" spans="1:9">
      <c r="A718" s="20" t="s">
        <v>658</v>
      </c>
      <c r="B718" s="20" t="s">
        <v>223</v>
      </c>
      <c r="C718" s="20" t="s">
        <v>408</v>
      </c>
      <c r="D718" s="20">
        <v>57</v>
      </c>
      <c r="E718" s="20">
        <v>0.56999999999999995</v>
      </c>
      <c r="F718" s="20">
        <v>59</v>
      </c>
      <c r="G718" s="20">
        <v>0.60204081632653095</v>
      </c>
      <c r="H718" s="20">
        <v>-2</v>
      </c>
      <c r="I718" s="20">
        <v>-3.3898305084745801</v>
      </c>
    </row>
    <row r="719" spans="1:9">
      <c r="A719" s="20" t="s">
        <v>566</v>
      </c>
      <c r="B719" s="20" t="s">
        <v>277</v>
      </c>
      <c r="C719" s="20" t="s">
        <v>409</v>
      </c>
      <c r="D719" s="20">
        <v>284</v>
      </c>
      <c r="E719" s="20">
        <v>5.5177773460268101E-2</v>
      </c>
      <c r="F719" s="20">
        <v>286</v>
      </c>
      <c r="G719" s="20">
        <v>5.5372700871248799E-2</v>
      </c>
      <c r="H719" s="20">
        <v>-2</v>
      </c>
      <c r="I719" s="20">
        <v>-0.69930069930069805</v>
      </c>
    </row>
    <row r="720" spans="1:9">
      <c r="A720" s="20" t="s">
        <v>572</v>
      </c>
      <c r="B720" s="20" t="s">
        <v>177</v>
      </c>
      <c r="C720" s="20" t="s">
        <v>406</v>
      </c>
      <c r="D720" s="20">
        <v>35</v>
      </c>
      <c r="E720" s="20">
        <v>1.4361920393927001E-2</v>
      </c>
      <c r="F720" s="20">
        <v>37</v>
      </c>
      <c r="G720" s="20">
        <v>1.5245158632056E-2</v>
      </c>
      <c r="H720" s="20">
        <v>-2</v>
      </c>
      <c r="I720" s="20">
        <v>-5.4054054054054097</v>
      </c>
    </row>
    <row r="721" spans="1:9">
      <c r="A721" s="20" t="s">
        <v>573</v>
      </c>
      <c r="B721" s="20" t="s">
        <v>240</v>
      </c>
      <c r="C721" s="20" t="s">
        <v>406</v>
      </c>
      <c r="D721" s="20">
        <v>26</v>
      </c>
      <c r="E721" s="20">
        <v>4.1467304625199403E-2</v>
      </c>
      <c r="F721" s="20">
        <v>28</v>
      </c>
      <c r="G721" s="20">
        <v>4.5602605863192203E-2</v>
      </c>
      <c r="H721" s="20">
        <v>-2</v>
      </c>
      <c r="I721" s="20">
        <v>-7.1428571428571397</v>
      </c>
    </row>
    <row r="722" spans="1:9">
      <c r="A722" s="20" t="s">
        <v>580</v>
      </c>
      <c r="B722" s="20" t="s">
        <v>197</v>
      </c>
      <c r="C722" s="20" t="s">
        <v>412</v>
      </c>
      <c r="D722" s="20">
        <v>42</v>
      </c>
      <c r="E722" s="20">
        <v>0.25454545454545502</v>
      </c>
      <c r="F722" s="20">
        <v>44</v>
      </c>
      <c r="G722" s="20">
        <v>0.28387096774193499</v>
      </c>
      <c r="H722" s="20">
        <v>-2</v>
      </c>
      <c r="I722" s="20">
        <v>-4.5454545454545396</v>
      </c>
    </row>
    <row r="723" spans="1:9">
      <c r="A723" s="20" t="s">
        <v>598</v>
      </c>
      <c r="B723" s="20" t="s">
        <v>164</v>
      </c>
      <c r="C723" s="20" t="s">
        <v>405</v>
      </c>
      <c r="D723" s="20">
        <v>126</v>
      </c>
      <c r="E723" s="20">
        <v>1.62078723951634E-2</v>
      </c>
      <c r="F723" s="20">
        <v>128</v>
      </c>
      <c r="G723" s="20">
        <v>1.7730987671422602E-2</v>
      </c>
      <c r="H723" s="20">
        <v>-2</v>
      </c>
      <c r="I723" s="20">
        <v>-1.5625</v>
      </c>
    </row>
    <row r="724" spans="1:9">
      <c r="A724" s="20" t="s">
        <v>603</v>
      </c>
      <c r="B724" s="20" t="s">
        <v>256</v>
      </c>
      <c r="C724" s="20" t="s">
        <v>410</v>
      </c>
      <c r="D724" s="20">
        <v>366</v>
      </c>
      <c r="E724" s="20">
        <v>0.32418069087688201</v>
      </c>
      <c r="F724" s="20">
        <v>368</v>
      </c>
      <c r="G724" s="20">
        <v>0.33546034639927103</v>
      </c>
      <c r="H724" s="20">
        <v>-2</v>
      </c>
      <c r="I724" s="20">
        <v>-0.54347826086956796</v>
      </c>
    </row>
    <row r="725" spans="1:9">
      <c r="A725" s="20" t="s">
        <v>607</v>
      </c>
      <c r="B725" s="20" t="s">
        <v>252</v>
      </c>
      <c r="C725" s="20" t="s">
        <v>407</v>
      </c>
      <c r="D725" s="20">
        <v>334</v>
      </c>
      <c r="E725" s="20">
        <v>0.30418943533697601</v>
      </c>
      <c r="F725" s="20">
        <v>336</v>
      </c>
      <c r="G725" s="20">
        <v>0.30939226519336999</v>
      </c>
      <c r="H725" s="20">
        <v>-2</v>
      </c>
      <c r="I725" s="20">
        <v>-0.59523809523809301</v>
      </c>
    </row>
    <row r="726" spans="1:9">
      <c r="A726" s="20" t="s">
        <v>613</v>
      </c>
      <c r="B726" s="20" t="s">
        <v>209</v>
      </c>
      <c r="C726" s="20" t="s">
        <v>410</v>
      </c>
      <c r="D726" s="20">
        <v>57</v>
      </c>
      <c r="E726" s="20">
        <v>0.10458715596330299</v>
      </c>
      <c r="F726" s="20">
        <v>59</v>
      </c>
      <c r="G726" s="20">
        <v>0.104609929078014</v>
      </c>
      <c r="H726" s="20">
        <v>-2</v>
      </c>
      <c r="I726" s="20">
        <v>-3.3898305084745801</v>
      </c>
    </row>
    <row r="727" spans="1:9">
      <c r="A727" s="20" t="s">
        <v>613</v>
      </c>
      <c r="B727" s="20" t="s">
        <v>209</v>
      </c>
      <c r="C727" s="20" t="s">
        <v>411</v>
      </c>
      <c r="D727" s="20">
        <v>21</v>
      </c>
      <c r="E727" s="20">
        <v>3.8532110091743101E-2</v>
      </c>
      <c r="F727" s="20">
        <v>23</v>
      </c>
      <c r="G727" s="20">
        <v>4.07801418439716E-2</v>
      </c>
      <c r="H727" s="20">
        <v>-2</v>
      </c>
      <c r="I727" s="20">
        <v>-8.6956521739130501</v>
      </c>
    </row>
    <row r="728" spans="1:9">
      <c r="A728" s="20" t="s">
        <v>624</v>
      </c>
      <c r="B728" s="20" t="s">
        <v>219</v>
      </c>
      <c r="C728" s="20" t="s">
        <v>406</v>
      </c>
      <c r="D728" s="20">
        <v>32</v>
      </c>
      <c r="E728" s="20">
        <v>0.31372549019607798</v>
      </c>
      <c r="F728" s="20">
        <v>34</v>
      </c>
      <c r="G728" s="20">
        <v>0.32692307692307698</v>
      </c>
      <c r="H728" s="20">
        <v>-2</v>
      </c>
      <c r="I728" s="20">
        <v>-5.8823529411764701</v>
      </c>
    </row>
    <row r="729" spans="1:9">
      <c r="A729" s="20" t="s">
        <v>625</v>
      </c>
      <c r="B729" s="20" t="s">
        <v>192</v>
      </c>
      <c r="C729" s="20" t="s">
        <v>412</v>
      </c>
      <c r="D729" s="20">
        <v>34</v>
      </c>
      <c r="E729" s="20">
        <v>2.9437229437229401E-2</v>
      </c>
      <c r="F729" s="20">
        <v>36</v>
      </c>
      <c r="G729" s="20">
        <v>3.2056990204808497E-2</v>
      </c>
      <c r="H729" s="20">
        <v>-2</v>
      </c>
      <c r="I729" s="20">
        <v>-5.5555555555555598</v>
      </c>
    </row>
    <row r="730" spans="1:9">
      <c r="A730" s="20" t="s">
        <v>626</v>
      </c>
      <c r="B730" s="20" t="s">
        <v>193</v>
      </c>
      <c r="C730" s="20" t="s">
        <v>412</v>
      </c>
      <c r="D730" s="20">
        <v>87</v>
      </c>
      <c r="E730" s="20">
        <v>2.15988083416087E-2</v>
      </c>
      <c r="F730" s="20">
        <v>89</v>
      </c>
      <c r="G730" s="20">
        <v>2.2084367245657599E-2</v>
      </c>
      <c r="H730" s="20">
        <v>-2</v>
      </c>
      <c r="I730" s="20">
        <v>-2.2471910112359601</v>
      </c>
    </row>
    <row r="731" spans="1:9">
      <c r="A731" s="20" t="s">
        <v>639</v>
      </c>
      <c r="B731" s="20" t="s">
        <v>190</v>
      </c>
      <c r="C731" s="20" t="s">
        <v>405</v>
      </c>
      <c r="D731" s="20">
        <v>160</v>
      </c>
      <c r="E731" s="20">
        <v>0.11034482758620701</v>
      </c>
      <c r="F731" s="20">
        <v>162</v>
      </c>
      <c r="G731" s="20">
        <v>0.11218836565097</v>
      </c>
      <c r="H731" s="20">
        <v>-2</v>
      </c>
      <c r="I731" s="20">
        <v>-1.2345679012345701</v>
      </c>
    </row>
    <row r="732" spans="1:9">
      <c r="A732" s="20" t="s">
        <v>645</v>
      </c>
      <c r="B732" s="20" t="s">
        <v>155</v>
      </c>
      <c r="C732" s="20" t="s">
        <v>411</v>
      </c>
      <c r="D732" s="20">
        <v>262</v>
      </c>
      <c r="E732" s="20">
        <v>2.5031289111389198E-3</v>
      </c>
      <c r="F732" s="20">
        <v>264</v>
      </c>
      <c r="G732" s="20">
        <v>2.5434016069673798E-3</v>
      </c>
      <c r="H732" s="20">
        <v>-2</v>
      </c>
      <c r="I732" s="20">
        <v>-0.75757575757575701</v>
      </c>
    </row>
    <row r="733" spans="1:9">
      <c r="A733" s="20" t="s">
        <v>730</v>
      </c>
      <c r="B733" s="20" t="s">
        <v>166</v>
      </c>
      <c r="C733" s="20" t="s">
        <v>411</v>
      </c>
      <c r="D733" s="20">
        <v>26</v>
      </c>
      <c r="E733" s="20">
        <v>8.4495141529362103E-4</v>
      </c>
      <c r="F733" s="20">
        <v>28</v>
      </c>
      <c r="G733" s="20">
        <v>9.0427593334194503E-4</v>
      </c>
      <c r="H733" s="20">
        <v>-2</v>
      </c>
      <c r="I733" s="20">
        <v>-7.1428571428571397</v>
      </c>
    </row>
    <row r="734" spans="1:9">
      <c r="A734" s="20" t="s">
        <v>731</v>
      </c>
      <c r="B734" s="20" t="s">
        <v>248</v>
      </c>
      <c r="C734" s="20" t="s">
        <v>410</v>
      </c>
      <c r="D734" s="20">
        <v>46</v>
      </c>
      <c r="E734" s="20">
        <v>4.94623655913978E-2</v>
      </c>
      <c r="F734" s="20">
        <v>48</v>
      </c>
      <c r="G734" s="20">
        <v>5.1835853131749501E-2</v>
      </c>
      <c r="H734" s="20">
        <v>-2</v>
      </c>
      <c r="I734" s="20">
        <v>-4.1666666666666599</v>
      </c>
    </row>
    <row r="735" spans="1:9">
      <c r="A735" s="20" t="s">
        <v>729</v>
      </c>
      <c r="B735" s="20" t="s">
        <v>183</v>
      </c>
      <c r="C735" s="20" t="s">
        <v>409</v>
      </c>
      <c r="D735" s="20">
        <v>36</v>
      </c>
      <c r="E735" s="20">
        <v>9.8280098280098295E-3</v>
      </c>
      <c r="F735" s="20">
        <v>38</v>
      </c>
      <c r="G735" s="20">
        <v>1.0439560439560401E-2</v>
      </c>
      <c r="H735" s="20">
        <v>-2</v>
      </c>
      <c r="I735" s="20">
        <v>-5.2631578947368496</v>
      </c>
    </row>
    <row r="736" spans="1:9">
      <c r="A736" s="20" t="s">
        <v>744</v>
      </c>
      <c r="B736" s="20" t="s">
        <v>266</v>
      </c>
      <c r="C736" s="20" t="s">
        <v>410</v>
      </c>
      <c r="D736" s="20">
        <v>27</v>
      </c>
      <c r="E736" s="20">
        <v>6.9767441860465101E-2</v>
      </c>
      <c r="F736" s="20">
        <v>29</v>
      </c>
      <c r="G736" s="20">
        <v>7.3791348600508899E-2</v>
      </c>
      <c r="H736" s="20">
        <v>-2</v>
      </c>
      <c r="I736" s="20">
        <v>-6.8965517241379297</v>
      </c>
    </row>
    <row r="737" spans="1:9">
      <c r="A737" s="20" t="s">
        <v>734</v>
      </c>
      <c r="B737" s="20" t="s">
        <v>262</v>
      </c>
      <c r="C737" s="20" t="s">
        <v>411</v>
      </c>
      <c r="D737" s="20">
        <v>243</v>
      </c>
      <c r="E737" s="20">
        <v>0.232758620689655</v>
      </c>
      <c r="F737" s="20">
        <v>245</v>
      </c>
      <c r="G737" s="20">
        <v>0.23763336566440299</v>
      </c>
      <c r="H737" s="20">
        <v>-2</v>
      </c>
      <c r="I737" s="20">
        <v>-0.81632653061224403</v>
      </c>
    </row>
    <row r="738" spans="1:9">
      <c r="A738" s="20" t="s">
        <v>734</v>
      </c>
      <c r="B738" s="20" t="s">
        <v>262</v>
      </c>
      <c r="C738" s="20" t="s">
        <v>409</v>
      </c>
      <c r="D738" s="20">
        <v>9</v>
      </c>
      <c r="E738" s="20">
        <v>8.6206896551724102E-3</v>
      </c>
      <c r="F738" s="20">
        <v>11</v>
      </c>
      <c r="G738" s="20">
        <v>1.06692531522793E-2</v>
      </c>
      <c r="H738" s="20">
        <v>-2</v>
      </c>
      <c r="I738" s="20">
        <v>-18.181818181818201</v>
      </c>
    </row>
    <row r="739" spans="1:9">
      <c r="A739" s="20" t="s">
        <v>660</v>
      </c>
      <c r="B739" s="20" t="s">
        <v>255</v>
      </c>
      <c r="C739" s="20" t="s">
        <v>406</v>
      </c>
      <c r="D739" s="20">
        <v>707</v>
      </c>
      <c r="E739" s="20">
        <v>0.106203995793901</v>
      </c>
      <c r="F739" s="20">
        <v>710</v>
      </c>
      <c r="G739" s="20">
        <v>0.10809987819732</v>
      </c>
      <c r="H739" s="20">
        <v>-3</v>
      </c>
      <c r="I739" s="20">
        <v>-0.42253521126760502</v>
      </c>
    </row>
    <row r="740" spans="1:9">
      <c r="A740" s="20" t="s">
        <v>565</v>
      </c>
      <c r="B740" s="20" t="s">
        <v>216</v>
      </c>
      <c r="C740" s="20" t="s">
        <v>412</v>
      </c>
      <c r="D740" s="20">
        <v>134</v>
      </c>
      <c r="E740" s="20">
        <v>0.37222222222222201</v>
      </c>
      <c r="F740" s="20">
        <v>137</v>
      </c>
      <c r="G740" s="20">
        <v>0.38920454545454503</v>
      </c>
      <c r="H740" s="20">
        <v>-3</v>
      </c>
      <c r="I740" s="20">
        <v>-2.1897810218978102</v>
      </c>
    </row>
    <row r="741" spans="1:9">
      <c r="A741" s="20" t="s">
        <v>569</v>
      </c>
      <c r="B741" s="20" t="s">
        <v>199</v>
      </c>
      <c r="C741" s="20" t="s">
        <v>406</v>
      </c>
      <c r="D741" s="20">
        <v>23</v>
      </c>
      <c r="E741" s="20">
        <v>7.9419889502762402E-3</v>
      </c>
      <c r="F741" s="20">
        <v>26</v>
      </c>
      <c r="G741" s="20">
        <v>8.8555858310626692E-3</v>
      </c>
      <c r="H741" s="20">
        <v>-3</v>
      </c>
      <c r="I741" s="20">
        <v>-11.538461538461499</v>
      </c>
    </row>
    <row r="742" spans="1:9">
      <c r="A742" s="20" t="s">
        <v>572</v>
      </c>
      <c r="B742" s="20" t="s">
        <v>177</v>
      </c>
      <c r="C742" s="20" t="s">
        <v>412</v>
      </c>
      <c r="D742" s="20">
        <v>147</v>
      </c>
      <c r="E742" s="20">
        <v>6.0320065654493202E-2</v>
      </c>
      <c r="F742" s="20">
        <v>150</v>
      </c>
      <c r="G742" s="20">
        <v>6.1804697156983897E-2</v>
      </c>
      <c r="H742" s="20">
        <v>-3</v>
      </c>
      <c r="I742" s="20">
        <v>-2</v>
      </c>
    </row>
    <row r="743" spans="1:9">
      <c r="A743" s="20" t="s">
        <v>572</v>
      </c>
      <c r="B743" s="20" t="s">
        <v>177</v>
      </c>
      <c r="C743" s="20" t="s">
        <v>409</v>
      </c>
      <c r="D743" s="20">
        <v>213</v>
      </c>
      <c r="E743" s="20">
        <v>8.7402544111612607E-2</v>
      </c>
      <c r="F743" s="20">
        <v>216</v>
      </c>
      <c r="G743" s="20">
        <v>8.8998763906056905E-2</v>
      </c>
      <c r="H743" s="20">
        <v>-3</v>
      </c>
      <c r="I743" s="20">
        <v>-1.38888888888888</v>
      </c>
    </row>
    <row r="744" spans="1:9">
      <c r="A744" s="20" t="s">
        <v>574</v>
      </c>
      <c r="B744" s="20" t="s">
        <v>246</v>
      </c>
      <c r="C744" s="20" t="s">
        <v>407</v>
      </c>
      <c r="D744" s="20">
        <v>21</v>
      </c>
      <c r="E744" s="20">
        <v>0.18421052631578899</v>
      </c>
      <c r="F744" s="20">
        <v>24</v>
      </c>
      <c r="G744" s="20">
        <v>0.19354838709677399</v>
      </c>
      <c r="H744" s="20">
        <v>-3</v>
      </c>
      <c r="I744" s="20">
        <v>-12.5</v>
      </c>
    </row>
    <row r="745" spans="1:9">
      <c r="A745" s="20" t="s">
        <v>576</v>
      </c>
      <c r="B745" s="20" t="s">
        <v>241</v>
      </c>
      <c r="C745" s="20" t="s">
        <v>406</v>
      </c>
      <c r="D745" s="20">
        <v>6</v>
      </c>
      <c r="E745" s="20">
        <v>0.101694915254237</v>
      </c>
      <c r="F745" s="20">
        <v>9</v>
      </c>
      <c r="G745" s="20">
        <v>0.14754098360655701</v>
      </c>
      <c r="H745" s="20">
        <v>-3</v>
      </c>
      <c r="I745" s="20">
        <v>-33.3333333333333</v>
      </c>
    </row>
    <row r="746" spans="1:9">
      <c r="A746" s="20" t="s">
        <v>577</v>
      </c>
      <c r="B746" s="20" t="s">
        <v>224</v>
      </c>
      <c r="C746" s="20" t="s">
        <v>412</v>
      </c>
      <c r="D746" s="20">
        <v>24</v>
      </c>
      <c r="E746" s="20">
        <v>0.10344827586206901</v>
      </c>
      <c r="F746" s="20">
        <v>27</v>
      </c>
      <c r="G746" s="20">
        <v>0.11440677966101701</v>
      </c>
      <c r="H746" s="20">
        <v>-3</v>
      </c>
      <c r="I746" s="20">
        <v>-11.1111111111111</v>
      </c>
    </row>
    <row r="747" spans="1:9">
      <c r="A747" s="20" t="s">
        <v>583</v>
      </c>
      <c r="B747" s="20" t="s">
        <v>181</v>
      </c>
      <c r="C747" s="20" t="s">
        <v>408</v>
      </c>
      <c r="D747" s="20">
        <v>869</v>
      </c>
      <c r="E747" s="20">
        <v>0.25188405797101399</v>
      </c>
      <c r="F747" s="20">
        <v>872</v>
      </c>
      <c r="G747" s="20">
        <v>0.25378346915017502</v>
      </c>
      <c r="H747" s="20">
        <v>-3</v>
      </c>
      <c r="I747" s="20">
        <v>-0.34403669724770702</v>
      </c>
    </row>
    <row r="748" spans="1:9">
      <c r="A748" s="20" t="s">
        <v>584</v>
      </c>
      <c r="B748" s="20" t="s">
        <v>207</v>
      </c>
      <c r="C748" s="20" t="s">
        <v>406</v>
      </c>
      <c r="D748" s="20">
        <v>61</v>
      </c>
      <c r="E748" s="20">
        <v>8.5195530726257004E-2</v>
      </c>
      <c r="F748" s="20">
        <v>64</v>
      </c>
      <c r="G748" s="20">
        <v>9.0014064697609003E-2</v>
      </c>
      <c r="H748" s="20">
        <v>-3</v>
      </c>
      <c r="I748" s="20">
        <v>-4.6875</v>
      </c>
    </row>
    <row r="749" spans="1:9">
      <c r="A749" s="20" t="s">
        <v>591</v>
      </c>
      <c r="B749" s="20" t="s">
        <v>171</v>
      </c>
      <c r="C749" s="20" t="s">
        <v>408</v>
      </c>
      <c r="D749" s="20">
        <v>126</v>
      </c>
      <c r="E749" s="20">
        <v>5.1980198019801999E-2</v>
      </c>
      <c r="F749" s="20">
        <v>129</v>
      </c>
      <c r="G749" s="20">
        <v>5.4110738255033597E-2</v>
      </c>
      <c r="H749" s="20">
        <v>-3</v>
      </c>
      <c r="I749" s="20">
        <v>-2.32558139534884</v>
      </c>
    </row>
    <row r="750" spans="1:9">
      <c r="A750" s="20" t="s">
        <v>595</v>
      </c>
      <c r="B750" s="20" t="s">
        <v>191</v>
      </c>
      <c r="C750" s="20" t="s">
        <v>410</v>
      </c>
      <c r="D750" s="20">
        <v>373</v>
      </c>
      <c r="E750" s="20">
        <v>0.26911976911976898</v>
      </c>
      <c r="F750" s="20">
        <v>376</v>
      </c>
      <c r="G750" s="20">
        <v>0.27485380116959102</v>
      </c>
      <c r="H750" s="20">
        <v>-3</v>
      </c>
      <c r="I750" s="20">
        <v>-0.79787234042553201</v>
      </c>
    </row>
    <row r="751" spans="1:9">
      <c r="A751" s="20" t="s">
        <v>613</v>
      </c>
      <c r="B751" s="20" t="s">
        <v>209</v>
      </c>
      <c r="C751" s="20" t="s">
        <v>405</v>
      </c>
      <c r="D751" s="20">
        <v>121</v>
      </c>
      <c r="E751" s="20">
        <v>0.222018348623853</v>
      </c>
      <c r="F751" s="20">
        <v>124</v>
      </c>
      <c r="G751" s="20">
        <v>0.219858156028369</v>
      </c>
      <c r="H751" s="20">
        <v>-3</v>
      </c>
      <c r="I751" s="20">
        <v>-2.4193548387096802</v>
      </c>
    </row>
    <row r="752" spans="1:9">
      <c r="A752" s="20" t="s">
        <v>621</v>
      </c>
      <c r="B752" s="20" t="s">
        <v>194</v>
      </c>
      <c r="C752" s="20" t="s">
        <v>409</v>
      </c>
      <c r="D752" s="20">
        <v>1134</v>
      </c>
      <c r="E752" s="20">
        <v>7.1713147410358599E-2</v>
      </c>
      <c r="F752" s="20">
        <v>1137</v>
      </c>
      <c r="G752" s="20">
        <v>7.3497091144149998E-2</v>
      </c>
      <c r="H752" s="20">
        <v>-3</v>
      </c>
      <c r="I752" s="20">
        <v>-0.26385224274406699</v>
      </c>
    </row>
    <row r="753" spans="1:9">
      <c r="A753" s="20" t="s">
        <v>622</v>
      </c>
      <c r="B753" s="20" t="s">
        <v>233</v>
      </c>
      <c r="C753" s="20" t="s">
        <v>410</v>
      </c>
      <c r="D753" s="20">
        <v>179</v>
      </c>
      <c r="E753" s="20">
        <v>0.187827911857293</v>
      </c>
      <c r="F753" s="20">
        <v>182</v>
      </c>
      <c r="G753" s="20">
        <v>0.193411264612115</v>
      </c>
      <c r="H753" s="20">
        <v>-3</v>
      </c>
      <c r="I753" s="20">
        <v>-1.64835164835165</v>
      </c>
    </row>
    <row r="754" spans="1:9">
      <c r="A754" s="20" t="s">
        <v>631</v>
      </c>
      <c r="B754" s="20" t="s">
        <v>172</v>
      </c>
      <c r="C754" s="20" t="s">
        <v>406</v>
      </c>
      <c r="D754" s="20">
        <v>662</v>
      </c>
      <c r="E754" s="20">
        <v>4.7649895630893301E-2</v>
      </c>
      <c r="F754" s="20">
        <v>665</v>
      </c>
      <c r="G754" s="20">
        <v>4.6824390930854803E-2</v>
      </c>
      <c r="H754" s="20">
        <v>-3</v>
      </c>
      <c r="I754" s="20">
        <v>-0.45112781954886899</v>
      </c>
    </row>
    <row r="755" spans="1:9">
      <c r="A755" s="20" t="s">
        <v>633</v>
      </c>
      <c r="B755" s="20" t="s">
        <v>165</v>
      </c>
      <c r="C755" s="20" t="s">
        <v>410</v>
      </c>
      <c r="D755" s="20">
        <v>735</v>
      </c>
      <c r="E755" s="20">
        <v>0.10259631490787301</v>
      </c>
      <c r="F755" s="20">
        <v>738</v>
      </c>
      <c r="G755" s="20">
        <v>0.10275689223057601</v>
      </c>
      <c r="H755" s="20">
        <v>-3</v>
      </c>
      <c r="I755" s="20">
        <v>-0.40650406504064701</v>
      </c>
    </row>
    <row r="756" spans="1:9">
      <c r="A756" s="20" t="s">
        <v>635</v>
      </c>
      <c r="B756" s="20" t="s">
        <v>245</v>
      </c>
      <c r="C756" s="20" t="s">
        <v>410</v>
      </c>
      <c r="D756" s="20">
        <v>164</v>
      </c>
      <c r="E756" s="20">
        <v>0.24224519940915801</v>
      </c>
      <c r="F756" s="20">
        <v>167</v>
      </c>
      <c r="G756" s="20">
        <v>0.24594992636229701</v>
      </c>
      <c r="H756" s="20">
        <v>-3</v>
      </c>
      <c r="I756" s="20">
        <v>-1.79640718562875</v>
      </c>
    </row>
    <row r="757" spans="1:9">
      <c r="A757" s="20" t="s">
        <v>638</v>
      </c>
      <c r="B757" s="20" t="s">
        <v>220</v>
      </c>
      <c r="C757" s="20" t="s">
        <v>406</v>
      </c>
      <c r="D757" s="20">
        <v>4</v>
      </c>
      <c r="E757" s="20">
        <v>3.5087719298245598E-2</v>
      </c>
      <c r="F757" s="20">
        <v>7</v>
      </c>
      <c r="G757" s="20">
        <v>6.3063063063063099E-2</v>
      </c>
      <c r="H757" s="20">
        <v>-3</v>
      </c>
      <c r="I757" s="20">
        <v>-42.857142857142897</v>
      </c>
    </row>
    <row r="758" spans="1:9">
      <c r="A758" s="20" t="s">
        <v>646</v>
      </c>
      <c r="B758" s="20" t="s">
        <v>157</v>
      </c>
      <c r="C758" s="20" t="s">
        <v>411</v>
      </c>
      <c r="D758" s="20">
        <v>166</v>
      </c>
      <c r="E758" s="20">
        <v>1.2974730539858201E-3</v>
      </c>
      <c r="F758" s="20">
        <v>169</v>
      </c>
      <c r="G758" s="20">
        <v>1.3278647306556E-3</v>
      </c>
      <c r="H758" s="20">
        <v>-3</v>
      </c>
      <c r="I758" s="20">
        <v>-1.7751479289940799</v>
      </c>
    </row>
    <row r="759" spans="1:9">
      <c r="A759" s="20" t="s">
        <v>730</v>
      </c>
      <c r="B759" s="20" t="s">
        <v>166</v>
      </c>
      <c r="C759" s="20" t="s">
        <v>407</v>
      </c>
      <c r="D759" s="20">
        <v>165</v>
      </c>
      <c r="E759" s="20">
        <v>5.3621916739787501E-3</v>
      </c>
      <c r="F759" s="20">
        <v>168</v>
      </c>
      <c r="G759" s="20">
        <v>5.4256556000516704E-3</v>
      </c>
      <c r="H759" s="20">
        <v>-3</v>
      </c>
      <c r="I759" s="20">
        <v>-1.78571428571429</v>
      </c>
    </row>
    <row r="760" spans="1:9">
      <c r="A760" s="20" t="s">
        <v>732</v>
      </c>
      <c r="B760" s="20" t="s">
        <v>260</v>
      </c>
      <c r="C760" s="20" t="s">
        <v>407</v>
      </c>
      <c r="D760" s="20">
        <v>307</v>
      </c>
      <c r="E760" s="20">
        <v>0.15759753593429199</v>
      </c>
      <c r="F760" s="20">
        <v>310</v>
      </c>
      <c r="G760" s="20">
        <v>0.15889287544848801</v>
      </c>
      <c r="H760" s="20">
        <v>-3</v>
      </c>
      <c r="I760" s="20">
        <v>-0.967741935483868</v>
      </c>
    </row>
    <row r="761" spans="1:9">
      <c r="A761" s="20" t="s">
        <v>750</v>
      </c>
      <c r="B761" s="20" t="s">
        <v>238</v>
      </c>
      <c r="C761" s="20" t="s">
        <v>412</v>
      </c>
      <c r="D761" s="20">
        <v>132</v>
      </c>
      <c r="E761" s="20">
        <v>0.224872231686542</v>
      </c>
      <c r="F761" s="20">
        <v>135</v>
      </c>
      <c r="G761" s="20">
        <v>0.24107142857142899</v>
      </c>
      <c r="H761" s="20">
        <v>-3</v>
      </c>
      <c r="I761" s="20">
        <v>-2.2222222222222299</v>
      </c>
    </row>
    <row r="762" spans="1:9">
      <c r="A762" s="20" t="s">
        <v>747</v>
      </c>
      <c r="B762" s="20" t="s">
        <v>162</v>
      </c>
      <c r="C762" s="20" t="s">
        <v>410</v>
      </c>
      <c r="D762" s="20">
        <v>122</v>
      </c>
      <c r="E762" s="20">
        <v>5.1629284807448203E-2</v>
      </c>
      <c r="F762" s="20">
        <v>125</v>
      </c>
      <c r="G762" s="20">
        <v>5.2279381012128798E-2</v>
      </c>
      <c r="H762" s="20">
        <v>-3</v>
      </c>
      <c r="I762" s="20">
        <v>-2.4</v>
      </c>
    </row>
    <row r="763" spans="1:9">
      <c r="A763" s="20" t="s">
        <v>655</v>
      </c>
      <c r="B763" s="20" t="s">
        <v>184</v>
      </c>
      <c r="C763" s="20" t="s">
        <v>406</v>
      </c>
      <c r="D763" s="20">
        <v>136</v>
      </c>
      <c r="E763" s="20">
        <v>2.0395920815836799E-2</v>
      </c>
      <c r="F763" s="20">
        <v>140</v>
      </c>
      <c r="G763" s="20">
        <v>2.1478981282601999E-2</v>
      </c>
      <c r="H763" s="20">
        <v>-4</v>
      </c>
      <c r="I763" s="20">
        <v>-2.8571428571428599</v>
      </c>
    </row>
    <row r="764" spans="1:9">
      <c r="A764" s="20" t="s">
        <v>564</v>
      </c>
      <c r="B764" s="20" t="s">
        <v>273</v>
      </c>
      <c r="C764" s="20" t="s">
        <v>412</v>
      </c>
      <c r="D764" s="20">
        <v>67</v>
      </c>
      <c r="E764" s="20">
        <v>1.8564699362704301E-2</v>
      </c>
      <c r="F764" s="20">
        <v>71</v>
      </c>
      <c r="G764" s="20">
        <v>1.8768173407348699E-2</v>
      </c>
      <c r="H764" s="20">
        <v>-4</v>
      </c>
      <c r="I764" s="20">
        <v>-5.6338028169014098</v>
      </c>
    </row>
    <row r="765" spans="1:9">
      <c r="A765" s="20" t="s">
        <v>569</v>
      </c>
      <c r="B765" s="20" t="s">
        <v>199</v>
      </c>
      <c r="C765" s="20" t="s">
        <v>412</v>
      </c>
      <c r="D765" s="20">
        <v>212</v>
      </c>
      <c r="E765" s="20">
        <v>7.3204419889502798E-2</v>
      </c>
      <c r="F765" s="20">
        <v>216</v>
      </c>
      <c r="G765" s="20">
        <v>7.35694822888283E-2</v>
      </c>
      <c r="H765" s="20">
        <v>-4</v>
      </c>
      <c r="I765" s="20">
        <v>-1.8518518518518501</v>
      </c>
    </row>
    <row r="766" spans="1:9">
      <c r="A766" s="20" t="s">
        <v>578</v>
      </c>
      <c r="B766" s="20" t="s">
        <v>180</v>
      </c>
      <c r="C766" s="20" t="s">
        <v>409</v>
      </c>
      <c r="D766" s="20">
        <v>271</v>
      </c>
      <c r="E766" s="20">
        <v>4.5016611295681103E-2</v>
      </c>
      <c r="F766" s="20">
        <v>275</v>
      </c>
      <c r="G766" s="20">
        <v>4.5986622073578599E-2</v>
      </c>
      <c r="H766" s="20">
        <v>-4</v>
      </c>
      <c r="I766" s="20">
        <v>-1.4545454545454499</v>
      </c>
    </row>
    <row r="767" spans="1:9">
      <c r="A767" s="20" t="s">
        <v>581</v>
      </c>
      <c r="B767" s="20" t="s">
        <v>203</v>
      </c>
      <c r="C767" s="20" t="s">
        <v>407</v>
      </c>
      <c r="D767" s="20">
        <v>399</v>
      </c>
      <c r="E767" s="20">
        <v>0.40262361251261403</v>
      </c>
      <c r="F767" s="20">
        <v>403</v>
      </c>
      <c r="G767" s="20">
        <v>0.40543259557344102</v>
      </c>
      <c r="H767" s="20">
        <v>-4</v>
      </c>
      <c r="I767" s="20">
        <v>-0.99255583126550695</v>
      </c>
    </row>
    <row r="768" spans="1:9">
      <c r="A768" s="20" t="s">
        <v>586</v>
      </c>
      <c r="B768" s="20" t="s">
        <v>211</v>
      </c>
      <c r="C768" s="20" t="s">
        <v>407</v>
      </c>
      <c r="D768" s="20">
        <v>69</v>
      </c>
      <c r="E768" s="20">
        <v>0.43396226415094302</v>
      </c>
      <c r="F768" s="20">
        <v>73</v>
      </c>
      <c r="G768" s="20">
        <v>0.453416149068323</v>
      </c>
      <c r="H768" s="20">
        <v>-4</v>
      </c>
      <c r="I768" s="20">
        <v>-5.4794520547945202</v>
      </c>
    </row>
    <row r="769" spans="1:9">
      <c r="A769" s="20" t="s">
        <v>593</v>
      </c>
      <c r="B769" s="20" t="s">
        <v>212</v>
      </c>
      <c r="C769" s="20" t="s">
        <v>410</v>
      </c>
      <c r="D769" s="20">
        <v>189</v>
      </c>
      <c r="E769" s="20">
        <v>0.31818181818181801</v>
      </c>
      <c r="F769" s="20">
        <v>193</v>
      </c>
      <c r="G769" s="20">
        <v>0.32382550335570498</v>
      </c>
      <c r="H769" s="20">
        <v>-4</v>
      </c>
      <c r="I769" s="20">
        <v>-2.0725388601036201</v>
      </c>
    </row>
    <row r="770" spans="1:9">
      <c r="A770" s="20" t="s">
        <v>599</v>
      </c>
      <c r="B770" s="20" t="s">
        <v>178</v>
      </c>
      <c r="C770" s="20" t="s">
        <v>409</v>
      </c>
      <c r="D770" s="20">
        <v>268</v>
      </c>
      <c r="E770" s="20">
        <v>0.19955323901712599</v>
      </c>
      <c r="F770" s="20">
        <v>272</v>
      </c>
      <c r="G770" s="20">
        <v>0.20374531835206</v>
      </c>
      <c r="H770" s="20">
        <v>-4</v>
      </c>
      <c r="I770" s="20">
        <v>-1.47058823529411</v>
      </c>
    </row>
    <row r="771" spans="1:9">
      <c r="A771" s="20" t="s">
        <v>602</v>
      </c>
      <c r="B771" s="20" t="s">
        <v>213</v>
      </c>
      <c r="C771" s="20" t="s">
        <v>405</v>
      </c>
      <c r="D771" s="20">
        <v>63</v>
      </c>
      <c r="E771" s="20">
        <v>0.40384615384615402</v>
      </c>
      <c r="F771" s="20">
        <v>67</v>
      </c>
      <c r="G771" s="20">
        <v>0.41875000000000001</v>
      </c>
      <c r="H771" s="20">
        <v>-4</v>
      </c>
      <c r="I771" s="20">
        <v>-5.9701492537313401</v>
      </c>
    </row>
    <row r="772" spans="1:9">
      <c r="A772" s="20" t="s">
        <v>603</v>
      </c>
      <c r="B772" s="20" t="s">
        <v>256</v>
      </c>
      <c r="C772" s="20" t="s">
        <v>406</v>
      </c>
      <c r="D772" s="20">
        <v>65</v>
      </c>
      <c r="E772" s="20">
        <v>5.75730735163862E-2</v>
      </c>
      <c r="F772" s="20">
        <v>69</v>
      </c>
      <c r="G772" s="20">
        <v>6.2898814949863296E-2</v>
      </c>
      <c r="H772" s="20">
        <v>-4</v>
      </c>
      <c r="I772" s="20">
        <v>-5.7971014492753703</v>
      </c>
    </row>
    <row r="773" spans="1:9">
      <c r="A773" s="20" t="s">
        <v>607</v>
      </c>
      <c r="B773" s="20" t="s">
        <v>252</v>
      </c>
      <c r="C773" s="20" t="s">
        <v>406</v>
      </c>
      <c r="D773" s="20">
        <v>217</v>
      </c>
      <c r="E773" s="20">
        <v>0.19763205828779601</v>
      </c>
      <c r="F773" s="20">
        <v>221</v>
      </c>
      <c r="G773" s="20">
        <v>0.20349907918968699</v>
      </c>
      <c r="H773" s="20">
        <v>-4</v>
      </c>
      <c r="I773" s="20">
        <v>-1.8099547511312299</v>
      </c>
    </row>
    <row r="774" spans="1:9">
      <c r="A774" s="20" t="s">
        <v>633</v>
      </c>
      <c r="B774" s="20" t="s">
        <v>165</v>
      </c>
      <c r="C774" s="20" t="s">
        <v>411</v>
      </c>
      <c r="D774" s="20">
        <v>30</v>
      </c>
      <c r="E774" s="20">
        <v>4.18760469011725E-3</v>
      </c>
      <c r="F774" s="20">
        <v>34</v>
      </c>
      <c r="G774" s="20">
        <v>4.7340573656363101E-3</v>
      </c>
      <c r="H774" s="20">
        <v>-4</v>
      </c>
      <c r="I774" s="20">
        <v>-11.764705882352899</v>
      </c>
    </row>
    <row r="775" spans="1:9">
      <c r="A775" s="20" t="s">
        <v>644</v>
      </c>
      <c r="B775" s="20" t="s">
        <v>206</v>
      </c>
      <c r="C775" s="20" t="s">
        <v>405</v>
      </c>
      <c r="D775" s="20">
        <v>135</v>
      </c>
      <c r="E775" s="20">
        <v>0.29670329670329698</v>
      </c>
      <c r="F775" s="20">
        <v>139</v>
      </c>
      <c r="G775" s="20">
        <v>0.288981288981289</v>
      </c>
      <c r="H775" s="20">
        <v>-4</v>
      </c>
      <c r="I775" s="20">
        <v>-2.8776978417266199</v>
      </c>
    </row>
    <row r="776" spans="1:9">
      <c r="A776" s="20" t="s">
        <v>731</v>
      </c>
      <c r="B776" s="20" t="s">
        <v>248</v>
      </c>
      <c r="C776" s="20" t="s">
        <v>406</v>
      </c>
      <c r="D776" s="20">
        <v>117</v>
      </c>
      <c r="E776" s="20">
        <v>0.12580645161290299</v>
      </c>
      <c r="F776" s="20">
        <v>121</v>
      </c>
      <c r="G776" s="20">
        <v>0.13066954643628501</v>
      </c>
      <c r="H776" s="20">
        <v>-4</v>
      </c>
      <c r="I776" s="20">
        <v>-3.30578512396694</v>
      </c>
    </row>
    <row r="777" spans="1:9">
      <c r="A777" s="20" t="s">
        <v>732</v>
      </c>
      <c r="B777" s="20" t="s">
        <v>260</v>
      </c>
      <c r="C777" s="20" t="s">
        <v>406</v>
      </c>
      <c r="D777" s="20">
        <v>287</v>
      </c>
      <c r="E777" s="20">
        <v>0.14733059548254601</v>
      </c>
      <c r="F777" s="20">
        <v>291</v>
      </c>
      <c r="G777" s="20">
        <v>0.149154279856484</v>
      </c>
      <c r="H777" s="20">
        <v>-4</v>
      </c>
      <c r="I777" s="20">
        <v>-1.3745704467353901</v>
      </c>
    </row>
    <row r="778" spans="1:9">
      <c r="A778" s="20" t="s">
        <v>743</v>
      </c>
      <c r="B778" s="20" t="s">
        <v>170</v>
      </c>
      <c r="C778" s="20" t="s">
        <v>408</v>
      </c>
      <c r="D778" s="20">
        <v>1064</v>
      </c>
      <c r="E778" s="20">
        <v>0.37099023709902401</v>
      </c>
      <c r="F778" s="20">
        <v>1068</v>
      </c>
      <c r="G778" s="20">
        <v>0.37044745057231998</v>
      </c>
      <c r="H778" s="20">
        <v>-4</v>
      </c>
      <c r="I778" s="20">
        <v>-0.37453183520599298</v>
      </c>
    </row>
    <row r="779" spans="1:9">
      <c r="A779" s="20" t="s">
        <v>651</v>
      </c>
      <c r="B779" s="20" t="s">
        <v>186</v>
      </c>
      <c r="C779" s="20" t="s">
        <v>407</v>
      </c>
      <c r="D779" s="20">
        <v>935</v>
      </c>
      <c r="E779" s="20">
        <v>0.18801528252563801</v>
      </c>
      <c r="F779" s="20">
        <v>940</v>
      </c>
      <c r="G779" s="20">
        <v>0.189020711843957</v>
      </c>
      <c r="H779" s="20">
        <v>-5</v>
      </c>
      <c r="I779" s="20">
        <v>-0.53191489361702504</v>
      </c>
    </row>
    <row r="780" spans="1:9">
      <c r="A780" s="20" t="s">
        <v>660</v>
      </c>
      <c r="B780" s="20" t="s">
        <v>255</v>
      </c>
      <c r="C780" s="20" t="s">
        <v>413</v>
      </c>
      <c r="D780" s="20">
        <v>23</v>
      </c>
      <c r="E780" s="20">
        <v>3.45500976415803E-3</v>
      </c>
      <c r="F780" s="20">
        <v>28</v>
      </c>
      <c r="G780" s="20">
        <v>4.2630937880633402E-3</v>
      </c>
      <c r="H780" s="20">
        <v>-5</v>
      </c>
      <c r="I780" s="20">
        <v>-17.8571428571429</v>
      </c>
    </row>
    <row r="781" spans="1:9">
      <c r="A781" s="20" t="s">
        <v>653</v>
      </c>
      <c r="B781" s="20" t="s">
        <v>169</v>
      </c>
      <c r="C781" s="20" t="s">
        <v>410</v>
      </c>
      <c r="D781" s="20">
        <v>401</v>
      </c>
      <c r="E781" s="20">
        <v>0.26521164021164001</v>
      </c>
      <c r="F781" s="20">
        <v>406</v>
      </c>
      <c r="G781" s="20">
        <v>0.26763348714568203</v>
      </c>
      <c r="H781" s="20">
        <v>-5</v>
      </c>
      <c r="I781" s="20">
        <v>-1.2315270935960601</v>
      </c>
    </row>
    <row r="782" spans="1:9">
      <c r="A782" s="20" t="s">
        <v>622</v>
      </c>
      <c r="B782" s="20" t="s">
        <v>233</v>
      </c>
      <c r="C782" s="20" t="s">
        <v>412</v>
      </c>
      <c r="D782" s="20">
        <v>38</v>
      </c>
      <c r="E782" s="20">
        <v>3.9874081846799601E-2</v>
      </c>
      <c r="F782" s="20">
        <v>43</v>
      </c>
      <c r="G782" s="20">
        <v>4.5696068012752403E-2</v>
      </c>
      <c r="H782" s="20">
        <v>-5</v>
      </c>
      <c r="I782" s="20">
        <v>-11.6279069767442</v>
      </c>
    </row>
    <row r="783" spans="1:9">
      <c r="A783" s="20" t="s">
        <v>631</v>
      </c>
      <c r="B783" s="20" t="s">
        <v>172</v>
      </c>
      <c r="C783" s="20" t="s">
        <v>410</v>
      </c>
      <c r="D783" s="20">
        <v>1391</v>
      </c>
      <c r="E783" s="20">
        <v>0.10012236378032099</v>
      </c>
      <c r="F783" s="20">
        <v>1396</v>
      </c>
      <c r="G783" s="20">
        <v>9.8296014645824506E-2</v>
      </c>
      <c r="H783" s="20">
        <v>-5</v>
      </c>
      <c r="I783" s="20">
        <v>-0.35816618911175302</v>
      </c>
    </row>
    <row r="784" spans="1:9">
      <c r="A784" s="20" t="s">
        <v>754</v>
      </c>
      <c r="B784" s="20" t="s">
        <v>268</v>
      </c>
      <c r="C784" s="20" t="s">
        <v>406</v>
      </c>
      <c r="D784" s="20">
        <v>15</v>
      </c>
      <c r="E784" s="20">
        <v>1.50451354062187E-2</v>
      </c>
      <c r="F784" s="20">
        <v>20</v>
      </c>
      <c r="G784" s="20">
        <v>2.0790020790020802E-2</v>
      </c>
      <c r="H784" s="20">
        <v>-5</v>
      </c>
      <c r="I784" s="20">
        <v>-25</v>
      </c>
    </row>
    <row r="785" spans="1:9">
      <c r="A785" s="20" t="s">
        <v>749</v>
      </c>
      <c r="B785" s="20" t="s">
        <v>254</v>
      </c>
      <c r="C785" s="20" t="s">
        <v>410</v>
      </c>
      <c r="D785" s="20">
        <v>250</v>
      </c>
      <c r="E785" s="20">
        <v>0.477099236641221</v>
      </c>
      <c r="F785" s="20">
        <v>255</v>
      </c>
      <c r="G785" s="20">
        <v>0.50595238095238104</v>
      </c>
      <c r="H785" s="20">
        <v>-5</v>
      </c>
      <c r="I785" s="20">
        <v>-1.9607843137254899</v>
      </c>
    </row>
    <row r="786" spans="1:9">
      <c r="A786" s="20" t="s">
        <v>653</v>
      </c>
      <c r="B786" s="20" t="s">
        <v>169</v>
      </c>
      <c r="C786" s="20" t="s">
        <v>407</v>
      </c>
      <c r="D786" s="20">
        <v>637</v>
      </c>
      <c r="E786" s="20">
        <v>0.421296296296296</v>
      </c>
      <c r="F786" s="20">
        <v>643</v>
      </c>
      <c r="G786" s="20">
        <v>0.42386288727752103</v>
      </c>
      <c r="H786" s="20">
        <v>-6</v>
      </c>
      <c r="I786" s="20">
        <v>-0.93312597200622105</v>
      </c>
    </row>
    <row r="787" spans="1:9">
      <c r="A787" s="20" t="s">
        <v>574</v>
      </c>
      <c r="B787" s="20" t="s">
        <v>246</v>
      </c>
      <c r="C787" s="20" t="s">
        <v>412</v>
      </c>
      <c r="D787" s="20">
        <v>17</v>
      </c>
      <c r="E787" s="20">
        <v>0.14912280701754399</v>
      </c>
      <c r="F787" s="20">
        <v>23</v>
      </c>
      <c r="G787" s="20">
        <v>0.18548387096774199</v>
      </c>
      <c r="H787" s="20">
        <v>-6</v>
      </c>
      <c r="I787" s="20">
        <v>-26.086956521739101</v>
      </c>
    </row>
    <row r="788" spans="1:9">
      <c r="A788" s="20" t="s">
        <v>614</v>
      </c>
      <c r="B788" s="20" t="s">
        <v>174</v>
      </c>
      <c r="C788" s="20" t="s">
        <v>411</v>
      </c>
      <c r="D788" s="20">
        <v>184</v>
      </c>
      <c r="E788" s="20">
        <v>3.8999576091564202E-2</v>
      </c>
      <c r="F788" s="20">
        <v>190</v>
      </c>
      <c r="G788" s="20">
        <v>3.9865715484683199E-2</v>
      </c>
      <c r="H788" s="20">
        <v>-6</v>
      </c>
      <c r="I788" s="20">
        <v>-3.1578947368421</v>
      </c>
    </row>
    <row r="789" spans="1:9">
      <c r="A789" s="20" t="s">
        <v>626</v>
      </c>
      <c r="B789" s="20" t="s">
        <v>193</v>
      </c>
      <c r="C789" s="20" t="s">
        <v>410</v>
      </c>
      <c r="D789" s="20">
        <v>481</v>
      </c>
      <c r="E789" s="20">
        <v>0.119414101290963</v>
      </c>
      <c r="F789" s="20">
        <v>487</v>
      </c>
      <c r="G789" s="20">
        <v>0.120843672456576</v>
      </c>
      <c r="H789" s="20">
        <v>-6</v>
      </c>
      <c r="I789" s="20">
        <v>-1.2320328542094401</v>
      </c>
    </row>
    <row r="790" spans="1:9">
      <c r="A790" s="20" t="s">
        <v>633</v>
      </c>
      <c r="B790" s="20" t="s">
        <v>165</v>
      </c>
      <c r="C790" s="20" t="s">
        <v>405</v>
      </c>
      <c r="D790" s="20">
        <v>603</v>
      </c>
      <c r="E790" s="20">
        <v>8.4170854271356801E-2</v>
      </c>
      <c r="F790" s="20">
        <v>609</v>
      </c>
      <c r="G790" s="20">
        <v>8.4795321637426896E-2</v>
      </c>
      <c r="H790" s="20">
        <v>-6</v>
      </c>
      <c r="I790" s="20">
        <v>-0.98522167487684598</v>
      </c>
    </row>
    <row r="791" spans="1:9">
      <c r="A791" s="20" t="s">
        <v>642</v>
      </c>
      <c r="B791" s="20" t="s">
        <v>263</v>
      </c>
      <c r="C791" s="20" t="s">
        <v>409</v>
      </c>
      <c r="D791" s="20">
        <v>313</v>
      </c>
      <c r="E791" s="20">
        <v>4.0205523442517703E-2</v>
      </c>
      <c r="F791" s="20">
        <v>319</v>
      </c>
      <c r="G791" s="20">
        <v>4.0461694571283603E-2</v>
      </c>
      <c r="H791" s="20">
        <v>-6</v>
      </c>
      <c r="I791" s="20">
        <v>-1.8808777429467101</v>
      </c>
    </row>
    <row r="792" spans="1:9">
      <c r="A792" s="20" t="s">
        <v>736</v>
      </c>
      <c r="B792" s="20" t="s">
        <v>274</v>
      </c>
      <c r="C792" s="20" t="s">
        <v>406</v>
      </c>
      <c r="D792" s="20">
        <v>80</v>
      </c>
      <c r="E792" s="20">
        <v>7.5685903500472995E-2</v>
      </c>
      <c r="F792" s="20">
        <v>86</v>
      </c>
      <c r="G792" s="20">
        <v>8.1055607917059402E-2</v>
      </c>
      <c r="H792" s="20">
        <v>-6</v>
      </c>
      <c r="I792" s="20">
        <v>-6.9767441860465098</v>
      </c>
    </row>
    <row r="793" spans="1:9">
      <c r="A793" s="20" t="s">
        <v>660</v>
      </c>
      <c r="B793" s="20" t="s">
        <v>255</v>
      </c>
      <c r="C793" s="20" t="s">
        <v>412</v>
      </c>
      <c r="D793" s="20">
        <v>300</v>
      </c>
      <c r="E793" s="20">
        <v>4.5065344749887298E-2</v>
      </c>
      <c r="F793" s="20">
        <v>307</v>
      </c>
      <c r="G793" s="20">
        <v>4.6741778319122997E-2</v>
      </c>
      <c r="H793" s="20">
        <v>-7</v>
      </c>
      <c r="I793" s="20">
        <v>-2.2801302931596101</v>
      </c>
    </row>
    <row r="794" spans="1:9">
      <c r="A794" s="20" t="s">
        <v>563</v>
      </c>
      <c r="B794" s="20" t="s">
        <v>267</v>
      </c>
      <c r="C794" s="20" t="s">
        <v>409</v>
      </c>
      <c r="D794" s="20">
        <v>346</v>
      </c>
      <c r="E794" s="20">
        <v>2.95221843003413E-2</v>
      </c>
      <c r="F794" s="20">
        <v>353</v>
      </c>
      <c r="G794" s="20">
        <v>3.0948623531474699E-2</v>
      </c>
      <c r="H794" s="20">
        <v>-7</v>
      </c>
      <c r="I794" s="20">
        <v>-1.9830028328611899</v>
      </c>
    </row>
    <row r="795" spans="1:9">
      <c r="A795" s="20" t="s">
        <v>628</v>
      </c>
      <c r="B795" s="20" t="s">
        <v>195</v>
      </c>
      <c r="C795" s="20" t="s">
        <v>406</v>
      </c>
      <c r="D795" s="20">
        <v>23</v>
      </c>
      <c r="E795" s="20">
        <v>0.15231788079470199</v>
      </c>
      <c r="F795" s="20">
        <v>30</v>
      </c>
      <c r="G795" s="20">
        <v>0.20270270270270299</v>
      </c>
      <c r="H795" s="20">
        <v>-7</v>
      </c>
      <c r="I795" s="20">
        <v>-23.3333333333333</v>
      </c>
    </row>
    <row r="796" spans="1:9">
      <c r="A796" s="20" t="s">
        <v>631</v>
      </c>
      <c r="B796" s="20" t="s">
        <v>172</v>
      </c>
      <c r="C796" s="20" t="s">
        <v>408</v>
      </c>
      <c r="D796" s="20">
        <v>2505</v>
      </c>
      <c r="E796" s="20">
        <v>0.18030662923774601</v>
      </c>
      <c r="F796" s="20">
        <v>2512</v>
      </c>
      <c r="G796" s="20">
        <v>0.17687649626813101</v>
      </c>
      <c r="H796" s="20">
        <v>-7</v>
      </c>
      <c r="I796" s="20">
        <v>-0.27866242038216998</v>
      </c>
    </row>
    <row r="797" spans="1:9">
      <c r="A797" s="20" t="s">
        <v>636</v>
      </c>
      <c r="B797" s="20" t="s">
        <v>200</v>
      </c>
      <c r="C797" s="20" t="s">
        <v>408</v>
      </c>
      <c r="D797" s="20">
        <v>259</v>
      </c>
      <c r="E797" s="20">
        <v>0.24410933081998101</v>
      </c>
      <c r="F797" s="20">
        <v>266</v>
      </c>
      <c r="G797" s="20">
        <v>0.23110338835795</v>
      </c>
      <c r="H797" s="20">
        <v>-7</v>
      </c>
      <c r="I797" s="20">
        <v>-2.6315789473684199</v>
      </c>
    </row>
    <row r="798" spans="1:9">
      <c r="A798" s="20" t="s">
        <v>743</v>
      </c>
      <c r="B798" s="20" t="s">
        <v>170</v>
      </c>
      <c r="C798" s="20" t="s">
        <v>406</v>
      </c>
      <c r="D798" s="20">
        <v>135</v>
      </c>
      <c r="E798" s="20">
        <v>4.7071129707113003E-2</v>
      </c>
      <c r="F798" s="20">
        <v>142</v>
      </c>
      <c r="G798" s="20">
        <v>4.9254249046132501E-2</v>
      </c>
      <c r="H798" s="20">
        <v>-7</v>
      </c>
      <c r="I798" s="20">
        <v>-4.92957746478874</v>
      </c>
    </row>
    <row r="799" spans="1:9">
      <c r="A799" s="20" t="s">
        <v>728</v>
      </c>
      <c r="B799" s="20" t="s">
        <v>154</v>
      </c>
      <c r="C799" s="20" t="s">
        <v>411</v>
      </c>
      <c r="D799" s="20">
        <v>176</v>
      </c>
      <c r="E799" s="20">
        <v>4.1706951790555303E-4</v>
      </c>
      <c r="F799" s="20">
        <v>183</v>
      </c>
      <c r="G799" s="20">
        <v>4.3796039689263501E-4</v>
      </c>
      <c r="H799" s="20">
        <v>-7</v>
      </c>
      <c r="I799" s="20">
        <v>-3.8251366120218599</v>
      </c>
    </row>
    <row r="800" spans="1:9">
      <c r="A800" s="20" t="s">
        <v>655</v>
      </c>
      <c r="B800" s="20" t="s">
        <v>184</v>
      </c>
      <c r="C800" s="20" t="s">
        <v>408</v>
      </c>
      <c r="D800" s="20">
        <v>332</v>
      </c>
      <c r="E800" s="20">
        <v>4.9790041991601697E-2</v>
      </c>
      <c r="F800" s="20">
        <v>340</v>
      </c>
      <c r="G800" s="20">
        <v>5.2163240257747802E-2</v>
      </c>
      <c r="H800" s="20">
        <v>-8</v>
      </c>
      <c r="I800" s="20">
        <v>-2.3529411764705901</v>
      </c>
    </row>
    <row r="801" spans="1:9">
      <c r="A801" s="20" t="s">
        <v>592</v>
      </c>
      <c r="B801" s="20" t="s">
        <v>258</v>
      </c>
      <c r="C801" s="20" t="s">
        <v>408</v>
      </c>
      <c r="D801" s="20">
        <v>3160</v>
      </c>
      <c r="E801" s="20">
        <v>0.67913174296153</v>
      </c>
      <c r="F801" s="20">
        <v>3168</v>
      </c>
      <c r="G801" s="20">
        <v>0.67939095003216798</v>
      </c>
      <c r="H801" s="20">
        <v>-8</v>
      </c>
      <c r="I801" s="20">
        <v>-0.25252525252524899</v>
      </c>
    </row>
    <row r="802" spans="1:9">
      <c r="A802" s="20" t="s">
        <v>636</v>
      </c>
      <c r="B802" s="20" t="s">
        <v>200</v>
      </c>
      <c r="C802" s="20" t="s">
        <v>410</v>
      </c>
      <c r="D802" s="20">
        <v>259</v>
      </c>
      <c r="E802" s="20">
        <v>0.24410933081998101</v>
      </c>
      <c r="F802" s="20">
        <v>267</v>
      </c>
      <c r="G802" s="20">
        <v>0.23197219808861899</v>
      </c>
      <c r="H802" s="20">
        <v>-8</v>
      </c>
      <c r="I802" s="20">
        <v>-2.9962546816479398</v>
      </c>
    </row>
    <row r="803" spans="1:9">
      <c r="A803" s="20" t="s">
        <v>588</v>
      </c>
      <c r="B803" s="20" t="s">
        <v>217</v>
      </c>
      <c r="C803" s="20" t="s">
        <v>406</v>
      </c>
      <c r="D803" s="20">
        <v>55</v>
      </c>
      <c r="E803" s="20">
        <v>0.26829268292682901</v>
      </c>
      <c r="F803" s="20">
        <v>64</v>
      </c>
      <c r="G803" s="20">
        <v>0.30476190476190501</v>
      </c>
      <c r="H803" s="20">
        <v>-9</v>
      </c>
      <c r="I803" s="20">
        <v>-14.0625</v>
      </c>
    </row>
    <row r="804" spans="1:9">
      <c r="A804" s="20" t="s">
        <v>646</v>
      </c>
      <c r="B804" s="20" t="s">
        <v>157</v>
      </c>
      <c r="C804" s="20" t="s">
        <v>413</v>
      </c>
      <c r="D804" s="20">
        <v>298</v>
      </c>
      <c r="E804" s="20">
        <v>2.3291986149866E-3</v>
      </c>
      <c r="F804" s="20">
        <v>307</v>
      </c>
      <c r="G804" s="20">
        <v>2.41215664089509E-3</v>
      </c>
      <c r="H804" s="20">
        <v>-9</v>
      </c>
      <c r="I804" s="20">
        <v>-2.9315960912052099</v>
      </c>
    </row>
    <row r="805" spans="1:9">
      <c r="A805" s="20" t="s">
        <v>737</v>
      </c>
      <c r="B805" s="20" t="s">
        <v>239</v>
      </c>
      <c r="C805" s="20" t="s">
        <v>410</v>
      </c>
      <c r="D805" s="20">
        <v>1860</v>
      </c>
      <c r="E805" s="20">
        <v>0.26579022577879402</v>
      </c>
      <c r="F805" s="20">
        <v>1869</v>
      </c>
      <c r="G805" s="20">
        <v>0.29248826291079799</v>
      </c>
      <c r="H805" s="20">
        <v>-9</v>
      </c>
      <c r="I805" s="20">
        <v>-0.48154093097912998</v>
      </c>
    </row>
    <row r="806" spans="1:9">
      <c r="A806" s="20" t="s">
        <v>651</v>
      </c>
      <c r="B806" s="20" t="s">
        <v>186</v>
      </c>
      <c r="C806" s="20" t="s">
        <v>408</v>
      </c>
      <c r="D806" s="20">
        <v>2824</v>
      </c>
      <c r="E806" s="20">
        <v>0.56786647898652698</v>
      </c>
      <c r="F806" s="20">
        <v>2834</v>
      </c>
      <c r="G806" s="20">
        <v>0.56987733762316495</v>
      </c>
      <c r="H806" s="20">
        <v>-10</v>
      </c>
      <c r="I806" s="20">
        <v>-0.352858151023283</v>
      </c>
    </row>
    <row r="807" spans="1:9">
      <c r="A807" s="20" t="s">
        <v>578</v>
      </c>
      <c r="B807" s="20" t="s">
        <v>180</v>
      </c>
      <c r="C807" s="20" t="s">
        <v>408</v>
      </c>
      <c r="D807" s="20">
        <v>981</v>
      </c>
      <c r="E807" s="20">
        <v>0.16295681063122899</v>
      </c>
      <c r="F807" s="20">
        <v>991</v>
      </c>
      <c r="G807" s="20">
        <v>0.16571906354515101</v>
      </c>
      <c r="H807" s="20">
        <v>-10</v>
      </c>
      <c r="I807" s="20">
        <v>-1.0090817356205899</v>
      </c>
    </row>
    <row r="808" spans="1:9">
      <c r="A808" s="20" t="s">
        <v>587</v>
      </c>
      <c r="B808" s="20" t="s">
        <v>57</v>
      </c>
      <c r="C808" s="20" t="s">
        <v>411</v>
      </c>
      <c r="D808" s="20">
        <v>95</v>
      </c>
      <c r="E808" s="20">
        <v>1.4201317882299501E-4</v>
      </c>
      <c r="F808" s="20">
        <v>105</v>
      </c>
      <c r="G808" s="20">
        <v>1.5707417191992501E-4</v>
      </c>
      <c r="H808" s="20">
        <v>-10</v>
      </c>
      <c r="I808" s="20">
        <v>-9.5238095238095202</v>
      </c>
    </row>
    <row r="809" spans="1:9">
      <c r="A809" s="20" t="s">
        <v>569</v>
      </c>
      <c r="B809" s="20" t="s">
        <v>199</v>
      </c>
      <c r="C809" s="20" t="s">
        <v>405</v>
      </c>
      <c r="D809" s="20">
        <v>19</v>
      </c>
      <c r="E809" s="20">
        <v>6.5607734806629797E-3</v>
      </c>
      <c r="F809" s="20">
        <v>30</v>
      </c>
      <c r="G809" s="20">
        <v>1.02179836512262E-2</v>
      </c>
      <c r="H809" s="20">
        <v>-11</v>
      </c>
      <c r="I809" s="20">
        <v>-36.6666666666667</v>
      </c>
    </row>
    <row r="810" spans="1:9">
      <c r="A810" s="20" t="s">
        <v>655</v>
      </c>
      <c r="B810" s="20" t="s">
        <v>184</v>
      </c>
      <c r="C810" s="20" t="s">
        <v>405</v>
      </c>
      <c r="D810" s="20">
        <v>173</v>
      </c>
      <c r="E810" s="20">
        <v>2.5944811037792399E-2</v>
      </c>
      <c r="F810" s="20">
        <v>185</v>
      </c>
      <c r="G810" s="20">
        <v>2.8382939552009798E-2</v>
      </c>
      <c r="H810" s="20">
        <v>-12</v>
      </c>
      <c r="I810" s="20">
        <v>-6.4864864864864904</v>
      </c>
    </row>
    <row r="811" spans="1:9">
      <c r="A811" s="20" t="s">
        <v>744</v>
      </c>
      <c r="B811" s="20" t="s">
        <v>266</v>
      </c>
      <c r="C811" s="20" t="s">
        <v>407</v>
      </c>
      <c r="D811" s="20">
        <v>339</v>
      </c>
      <c r="E811" s="20">
        <v>0.87596899224806202</v>
      </c>
      <c r="F811" s="20">
        <v>351</v>
      </c>
      <c r="G811" s="20">
        <v>0.89312977099236601</v>
      </c>
      <c r="H811" s="20">
        <v>-12</v>
      </c>
      <c r="I811" s="20">
        <v>-3.41880341880342</v>
      </c>
    </row>
    <row r="812" spans="1:9">
      <c r="A812" s="20" t="s">
        <v>652</v>
      </c>
      <c r="B812" s="20" t="s">
        <v>198</v>
      </c>
      <c r="C812" s="20" t="s">
        <v>410</v>
      </c>
      <c r="D812" s="20">
        <v>1374</v>
      </c>
      <c r="E812" s="20">
        <v>0.12445652173912999</v>
      </c>
      <c r="F812" s="20">
        <v>1387</v>
      </c>
      <c r="G812" s="20">
        <v>0.12849731332221601</v>
      </c>
      <c r="H812" s="20">
        <v>-13</v>
      </c>
      <c r="I812" s="20">
        <v>-0.93727469358327897</v>
      </c>
    </row>
    <row r="813" spans="1:9">
      <c r="A813" s="20" t="s">
        <v>571</v>
      </c>
      <c r="B813" s="20" t="s">
        <v>158</v>
      </c>
      <c r="C813" s="20" t="s">
        <v>408</v>
      </c>
      <c r="D813" s="20">
        <v>3475</v>
      </c>
      <c r="E813" s="20">
        <v>9.4140275783599306E-2</v>
      </c>
      <c r="F813" s="20">
        <v>3488</v>
      </c>
      <c r="G813" s="20">
        <v>9.6180890665931301E-2</v>
      </c>
      <c r="H813" s="20">
        <v>-13</v>
      </c>
      <c r="I813" s="20">
        <v>-0.37270642201835402</v>
      </c>
    </row>
    <row r="814" spans="1:9">
      <c r="A814" s="20" t="s">
        <v>591</v>
      </c>
      <c r="B814" s="20" t="s">
        <v>171</v>
      </c>
      <c r="C814" s="20" t="s">
        <v>406</v>
      </c>
      <c r="D814" s="20">
        <v>635</v>
      </c>
      <c r="E814" s="20">
        <v>0.26196369636963701</v>
      </c>
      <c r="F814" s="20">
        <v>648</v>
      </c>
      <c r="G814" s="20">
        <v>0.27181208053691303</v>
      </c>
      <c r="H814" s="20">
        <v>-13</v>
      </c>
      <c r="I814" s="20">
        <v>-2.0061728395061702</v>
      </c>
    </row>
    <row r="815" spans="1:9">
      <c r="A815" s="20" t="s">
        <v>592</v>
      </c>
      <c r="B815" s="20" t="s">
        <v>258</v>
      </c>
      <c r="C815" s="20" t="s">
        <v>407</v>
      </c>
      <c r="D815" s="20">
        <v>151</v>
      </c>
      <c r="E815" s="20">
        <v>3.2452181388351597E-2</v>
      </c>
      <c r="F815" s="20">
        <v>164</v>
      </c>
      <c r="G815" s="20">
        <v>3.5170491100150102E-2</v>
      </c>
      <c r="H815" s="20">
        <v>-13</v>
      </c>
      <c r="I815" s="20">
        <v>-7.9268292682926802</v>
      </c>
    </row>
    <row r="816" spans="1:9">
      <c r="A816" s="20" t="s">
        <v>592</v>
      </c>
      <c r="B816" s="20" t="s">
        <v>258</v>
      </c>
      <c r="C816" s="20" t="s">
        <v>406</v>
      </c>
      <c r="D816" s="20">
        <v>441</v>
      </c>
      <c r="E816" s="20">
        <v>9.4777562862669307E-2</v>
      </c>
      <c r="F816" s="20">
        <v>454</v>
      </c>
      <c r="G816" s="20">
        <v>9.7362213167488706E-2</v>
      </c>
      <c r="H816" s="20">
        <v>-13</v>
      </c>
      <c r="I816" s="20">
        <v>-2.8634361233480199</v>
      </c>
    </row>
    <row r="817" spans="1:9">
      <c r="A817" s="20" t="s">
        <v>615</v>
      </c>
      <c r="B817" s="20" t="s">
        <v>156</v>
      </c>
      <c r="C817" s="20" t="s">
        <v>413</v>
      </c>
      <c r="D817" s="20">
        <v>847</v>
      </c>
      <c r="E817" s="20">
        <v>1.1964797785029201E-2</v>
      </c>
      <c r="F817" s="20">
        <v>860</v>
      </c>
      <c r="G817" s="20">
        <v>1.21336964036288E-2</v>
      </c>
      <c r="H817" s="20">
        <v>-13</v>
      </c>
      <c r="I817" s="20">
        <v>-1.51162790697674</v>
      </c>
    </row>
    <row r="818" spans="1:9">
      <c r="A818" s="20" t="s">
        <v>642</v>
      </c>
      <c r="B818" s="20" t="s">
        <v>263</v>
      </c>
      <c r="C818" s="20" t="s">
        <v>410</v>
      </c>
      <c r="D818" s="20">
        <v>834</v>
      </c>
      <c r="E818" s="20">
        <v>0.107129094412331</v>
      </c>
      <c r="F818" s="20">
        <v>847</v>
      </c>
      <c r="G818" s="20">
        <v>0.107432775240994</v>
      </c>
      <c r="H818" s="20">
        <v>-13</v>
      </c>
      <c r="I818" s="20">
        <v>-1.5348288075560801</v>
      </c>
    </row>
    <row r="819" spans="1:9">
      <c r="A819" s="20" t="s">
        <v>752</v>
      </c>
      <c r="B819" s="20" t="s">
        <v>222</v>
      </c>
      <c r="C819" s="20" t="s">
        <v>406</v>
      </c>
      <c r="D819" s="20">
        <v>54</v>
      </c>
      <c r="E819" s="20">
        <v>0.54</v>
      </c>
      <c r="F819" s="20">
        <v>67</v>
      </c>
      <c r="G819" s="20">
        <v>0.58771929824561397</v>
      </c>
      <c r="H819" s="20">
        <v>-13</v>
      </c>
      <c r="I819" s="20">
        <v>-19.402985074626901</v>
      </c>
    </row>
    <row r="820" spans="1:9">
      <c r="A820" s="20" t="s">
        <v>583</v>
      </c>
      <c r="B820" s="20" t="s">
        <v>181</v>
      </c>
      <c r="C820" s="20" t="s">
        <v>407</v>
      </c>
      <c r="D820" s="20">
        <v>704</v>
      </c>
      <c r="E820" s="20">
        <v>0.20405797101449299</v>
      </c>
      <c r="F820" s="20">
        <v>718</v>
      </c>
      <c r="G820" s="20">
        <v>0.20896391152502899</v>
      </c>
      <c r="H820" s="20">
        <v>-14</v>
      </c>
      <c r="I820" s="20">
        <v>-1.94986072423399</v>
      </c>
    </row>
    <row r="821" spans="1:9">
      <c r="A821" s="20" t="s">
        <v>640</v>
      </c>
      <c r="B821" s="20" t="s">
        <v>175</v>
      </c>
      <c r="C821" s="20" t="s">
        <v>407</v>
      </c>
      <c r="D821" s="20">
        <v>346</v>
      </c>
      <c r="E821" s="20">
        <v>0.586440677966102</v>
      </c>
      <c r="F821" s="20">
        <v>360</v>
      </c>
      <c r="G821" s="20">
        <v>0.60913705583756395</v>
      </c>
      <c r="H821" s="20">
        <v>-14</v>
      </c>
      <c r="I821" s="20">
        <v>-3.8888888888888902</v>
      </c>
    </row>
    <row r="822" spans="1:9">
      <c r="A822" s="20" t="s">
        <v>743</v>
      </c>
      <c r="B822" s="20" t="s">
        <v>170</v>
      </c>
      <c r="C822" s="20" t="s">
        <v>411</v>
      </c>
      <c r="D822" s="20">
        <v>34</v>
      </c>
      <c r="E822" s="20">
        <v>1.1854951185495099E-2</v>
      </c>
      <c r="F822" s="20">
        <v>48</v>
      </c>
      <c r="G822" s="20">
        <v>1.66493236212279E-2</v>
      </c>
      <c r="H822" s="20">
        <v>-14</v>
      </c>
      <c r="I822" s="20">
        <v>-29.1666666666667</v>
      </c>
    </row>
    <row r="823" spans="1:9">
      <c r="A823" s="20" t="s">
        <v>626</v>
      </c>
      <c r="B823" s="20" t="s">
        <v>193</v>
      </c>
      <c r="C823" s="20" t="s">
        <v>407</v>
      </c>
      <c r="D823" s="20">
        <v>1401</v>
      </c>
      <c r="E823" s="20">
        <v>0.34781529294935498</v>
      </c>
      <c r="F823" s="20">
        <v>1416</v>
      </c>
      <c r="G823" s="20">
        <v>0.35136476426799002</v>
      </c>
      <c r="H823" s="20">
        <v>-15</v>
      </c>
      <c r="I823" s="20">
        <v>-1.0593220338983</v>
      </c>
    </row>
    <row r="824" spans="1:9">
      <c r="A824" s="20" t="s">
        <v>729</v>
      </c>
      <c r="B824" s="20" t="s">
        <v>183</v>
      </c>
      <c r="C824" s="20" t="s">
        <v>406</v>
      </c>
      <c r="D824" s="20">
        <v>57</v>
      </c>
      <c r="E824" s="20">
        <v>1.55610155610156E-2</v>
      </c>
      <c r="F824" s="20">
        <v>72</v>
      </c>
      <c r="G824" s="20">
        <v>1.97802197802198E-2</v>
      </c>
      <c r="H824" s="20">
        <v>-15</v>
      </c>
      <c r="I824" s="20">
        <v>-20.8333333333333</v>
      </c>
    </row>
    <row r="825" spans="1:9">
      <c r="A825" s="20" t="s">
        <v>739</v>
      </c>
      <c r="B825" s="20" t="s">
        <v>205</v>
      </c>
      <c r="C825" s="20" t="s">
        <v>410</v>
      </c>
      <c r="D825" s="20">
        <v>33</v>
      </c>
      <c r="E825" s="20">
        <v>3.5791757049891501E-2</v>
      </c>
      <c r="F825" s="20">
        <v>48</v>
      </c>
      <c r="G825" s="20">
        <v>5.23446019629226E-2</v>
      </c>
      <c r="H825" s="20">
        <v>-15</v>
      </c>
      <c r="I825" s="20">
        <v>-31.25</v>
      </c>
    </row>
    <row r="826" spans="1:9">
      <c r="A826" s="20" t="s">
        <v>563</v>
      </c>
      <c r="B826" s="20" t="s">
        <v>267</v>
      </c>
      <c r="C826" s="20" t="s">
        <v>408</v>
      </c>
      <c r="D826" s="20">
        <v>993</v>
      </c>
      <c r="E826" s="20">
        <v>8.4726962457337907E-2</v>
      </c>
      <c r="F826" s="20">
        <v>1010</v>
      </c>
      <c r="G826" s="20">
        <v>8.8549886024899202E-2</v>
      </c>
      <c r="H826" s="20">
        <v>-17</v>
      </c>
      <c r="I826" s="20">
        <v>-1.68316831683168</v>
      </c>
    </row>
    <row r="827" spans="1:9">
      <c r="A827" s="20" t="s">
        <v>564</v>
      </c>
      <c r="B827" s="20" t="s">
        <v>273</v>
      </c>
      <c r="C827" s="20" t="s">
        <v>406</v>
      </c>
      <c r="D827" s="20">
        <v>227</v>
      </c>
      <c r="E827" s="20">
        <v>6.2898309781102807E-2</v>
      </c>
      <c r="F827" s="20">
        <v>244</v>
      </c>
      <c r="G827" s="20">
        <v>6.4499074808353193E-2</v>
      </c>
      <c r="H827" s="20">
        <v>-17</v>
      </c>
      <c r="I827" s="20">
        <v>-6.9672131147540997</v>
      </c>
    </row>
    <row r="828" spans="1:9">
      <c r="A828" s="20" t="s">
        <v>570</v>
      </c>
      <c r="B828" s="20" t="s">
        <v>182</v>
      </c>
      <c r="C828" s="20" t="s">
        <v>408</v>
      </c>
      <c r="D828" s="20">
        <v>187</v>
      </c>
      <c r="E828" s="20">
        <v>8.0017115960633295E-2</v>
      </c>
      <c r="F828" s="20">
        <v>204</v>
      </c>
      <c r="G828" s="20">
        <v>8.5642317380352606E-2</v>
      </c>
      <c r="H828" s="20">
        <v>-17</v>
      </c>
      <c r="I828" s="20">
        <v>-8.3333333333333393</v>
      </c>
    </row>
    <row r="829" spans="1:9">
      <c r="A829" s="20" t="s">
        <v>596</v>
      </c>
      <c r="B829" s="20" t="s">
        <v>264</v>
      </c>
      <c r="C829" s="20" t="s">
        <v>405</v>
      </c>
      <c r="D829" s="20">
        <v>246</v>
      </c>
      <c r="E829" s="20">
        <v>0.124809741248097</v>
      </c>
      <c r="F829" s="20">
        <v>263</v>
      </c>
      <c r="G829" s="20">
        <v>0.134802665299846</v>
      </c>
      <c r="H829" s="20">
        <v>-17</v>
      </c>
      <c r="I829" s="20">
        <v>-6.4638783269962001</v>
      </c>
    </row>
    <row r="830" spans="1:9">
      <c r="A830" s="20" t="s">
        <v>736</v>
      </c>
      <c r="B830" s="20" t="s">
        <v>274</v>
      </c>
      <c r="C830" s="20" t="s">
        <v>408</v>
      </c>
      <c r="D830" s="20">
        <v>114</v>
      </c>
      <c r="E830" s="20">
        <v>0.107852412488174</v>
      </c>
      <c r="F830" s="20">
        <v>131</v>
      </c>
      <c r="G830" s="20">
        <v>0.12346842601319501</v>
      </c>
      <c r="H830" s="20">
        <v>-17</v>
      </c>
      <c r="I830" s="20">
        <v>-12.9770992366412</v>
      </c>
    </row>
    <row r="831" spans="1:9">
      <c r="A831" s="20" t="s">
        <v>737</v>
      </c>
      <c r="B831" s="20" t="s">
        <v>239</v>
      </c>
      <c r="C831" s="20" t="s">
        <v>407</v>
      </c>
      <c r="D831" s="20">
        <v>627</v>
      </c>
      <c r="E831" s="20">
        <v>8.9597027722206304E-2</v>
      </c>
      <c r="F831" s="20">
        <v>644</v>
      </c>
      <c r="G831" s="20">
        <v>0.100782472613459</v>
      </c>
      <c r="H831" s="20">
        <v>-17</v>
      </c>
      <c r="I831" s="20">
        <v>-2.6397515527950302</v>
      </c>
    </row>
    <row r="832" spans="1:9">
      <c r="A832" s="20" t="s">
        <v>578</v>
      </c>
      <c r="B832" s="20" t="s">
        <v>180</v>
      </c>
      <c r="C832" s="20" t="s">
        <v>406</v>
      </c>
      <c r="D832" s="20">
        <v>879</v>
      </c>
      <c r="E832" s="20">
        <v>0.14601328903654501</v>
      </c>
      <c r="F832" s="20">
        <v>897</v>
      </c>
      <c r="G832" s="20">
        <v>0.15</v>
      </c>
      <c r="H832" s="20">
        <v>-18</v>
      </c>
      <c r="I832" s="20">
        <v>-2.0066889632107001</v>
      </c>
    </row>
    <row r="833" spans="1:9">
      <c r="A833" s="20" t="s">
        <v>743</v>
      </c>
      <c r="B833" s="20" t="s">
        <v>170</v>
      </c>
      <c r="C833" s="20" t="s">
        <v>407</v>
      </c>
      <c r="D833" s="20">
        <v>677</v>
      </c>
      <c r="E833" s="20">
        <v>0.23605299860529999</v>
      </c>
      <c r="F833" s="20">
        <v>695</v>
      </c>
      <c r="G833" s="20">
        <v>0.24106833159902899</v>
      </c>
      <c r="H833" s="20">
        <v>-18</v>
      </c>
      <c r="I833" s="20">
        <v>-2.5899280575539598</v>
      </c>
    </row>
    <row r="834" spans="1:9">
      <c r="A834" s="20" t="s">
        <v>649</v>
      </c>
      <c r="B834" s="20" t="s">
        <v>270</v>
      </c>
      <c r="C834" s="20" t="s">
        <v>410</v>
      </c>
      <c r="D834" s="20">
        <v>1447</v>
      </c>
      <c r="E834" s="20">
        <v>0.42684365781710898</v>
      </c>
      <c r="F834" s="20">
        <v>1466</v>
      </c>
      <c r="G834" s="20">
        <v>0.44357034795764</v>
      </c>
      <c r="H834" s="20">
        <v>-19</v>
      </c>
      <c r="I834" s="20">
        <v>-1.2960436562073701</v>
      </c>
    </row>
    <row r="835" spans="1:9">
      <c r="A835" s="20" t="s">
        <v>566</v>
      </c>
      <c r="B835" s="20" t="s">
        <v>277</v>
      </c>
      <c r="C835" s="20" t="s">
        <v>406</v>
      </c>
      <c r="D835" s="20">
        <v>566</v>
      </c>
      <c r="E835" s="20">
        <v>0.109966971051098</v>
      </c>
      <c r="F835" s="20">
        <v>585</v>
      </c>
      <c r="G835" s="20">
        <v>0.113262342691191</v>
      </c>
      <c r="H835" s="20">
        <v>-19</v>
      </c>
      <c r="I835" s="20">
        <v>-3.2478632478632501</v>
      </c>
    </row>
    <row r="836" spans="1:9">
      <c r="A836" s="20" t="s">
        <v>613</v>
      </c>
      <c r="B836" s="20" t="s">
        <v>209</v>
      </c>
      <c r="C836" s="20" t="s">
        <v>406</v>
      </c>
      <c r="D836" s="20">
        <v>21</v>
      </c>
      <c r="E836" s="20">
        <v>3.8532110091743101E-2</v>
      </c>
      <c r="F836" s="20">
        <v>40</v>
      </c>
      <c r="G836" s="20">
        <v>7.09219858156028E-2</v>
      </c>
      <c r="H836" s="20">
        <v>-19</v>
      </c>
      <c r="I836" s="20">
        <v>-47.5</v>
      </c>
    </row>
    <row r="837" spans="1:9">
      <c r="A837" s="20" t="s">
        <v>659</v>
      </c>
      <c r="B837" s="20" t="s">
        <v>160</v>
      </c>
      <c r="C837" s="20" t="s">
        <v>410</v>
      </c>
      <c r="D837" s="20">
        <v>2500</v>
      </c>
      <c r="E837" s="20">
        <v>0.19697447210841501</v>
      </c>
      <c r="F837" s="20">
        <v>2520</v>
      </c>
      <c r="G837" s="20">
        <v>0.197383880316441</v>
      </c>
      <c r="H837" s="20">
        <v>-20</v>
      </c>
      <c r="I837" s="20">
        <v>-0.79365079365079105</v>
      </c>
    </row>
    <row r="838" spans="1:9">
      <c r="A838" s="20" t="s">
        <v>746</v>
      </c>
      <c r="B838" s="20" t="s">
        <v>276</v>
      </c>
      <c r="C838" s="20" t="s">
        <v>408</v>
      </c>
      <c r="D838" s="20">
        <v>137</v>
      </c>
      <c r="E838" s="20">
        <v>5.36833855799373E-2</v>
      </c>
      <c r="F838" s="20">
        <v>157</v>
      </c>
      <c r="G838" s="20">
        <v>6.0805577072037202E-2</v>
      </c>
      <c r="H838" s="20">
        <v>-20</v>
      </c>
      <c r="I838" s="20">
        <v>-12.7388535031847</v>
      </c>
    </row>
    <row r="839" spans="1:9">
      <c r="A839" s="20" t="s">
        <v>566</v>
      </c>
      <c r="B839" s="20" t="s">
        <v>277</v>
      </c>
      <c r="C839" s="20" t="s">
        <v>408</v>
      </c>
      <c r="D839" s="20">
        <v>1615</v>
      </c>
      <c r="E839" s="20">
        <v>0.31377501457159501</v>
      </c>
      <c r="F839" s="20">
        <v>1637</v>
      </c>
      <c r="G839" s="20">
        <v>0.316940948693127</v>
      </c>
      <c r="H839" s="20">
        <v>-22</v>
      </c>
      <c r="I839" s="20">
        <v>-1.3439218081857101</v>
      </c>
    </row>
    <row r="840" spans="1:9">
      <c r="A840" s="20" t="s">
        <v>569</v>
      </c>
      <c r="B840" s="20" t="s">
        <v>199</v>
      </c>
      <c r="C840" s="20" t="s">
        <v>407</v>
      </c>
      <c r="D840" s="20">
        <v>1737</v>
      </c>
      <c r="E840" s="20">
        <v>0.59979281767955805</v>
      </c>
      <c r="F840" s="20">
        <v>1759</v>
      </c>
      <c r="G840" s="20">
        <v>0.59911444141689396</v>
      </c>
      <c r="H840" s="20">
        <v>-22</v>
      </c>
      <c r="I840" s="20">
        <v>-1.25071063104036</v>
      </c>
    </row>
    <row r="841" spans="1:9">
      <c r="A841" s="20" t="s">
        <v>646</v>
      </c>
      <c r="B841" s="20" t="s">
        <v>157</v>
      </c>
      <c r="C841" s="20" t="s">
        <v>405</v>
      </c>
      <c r="D841" s="20">
        <v>10596</v>
      </c>
      <c r="E841" s="20">
        <v>8.2819424578516695E-2</v>
      </c>
      <c r="F841" s="20">
        <v>10618</v>
      </c>
      <c r="G841" s="20">
        <v>8.3427619586397606E-2</v>
      </c>
      <c r="H841" s="20">
        <v>-22</v>
      </c>
      <c r="I841" s="20">
        <v>-0.207195328687138</v>
      </c>
    </row>
    <row r="842" spans="1:9">
      <c r="A842" s="20" t="s">
        <v>611</v>
      </c>
      <c r="B842" s="20" t="s">
        <v>159</v>
      </c>
      <c r="C842" s="20" t="s">
        <v>412</v>
      </c>
      <c r="D842" s="20">
        <v>2592</v>
      </c>
      <c r="E842" s="20">
        <v>0.12039015327450101</v>
      </c>
      <c r="F842" s="20">
        <v>2617</v>
      </c>
      <c r="G842" s="20">
        <v>0.121856956602719</v>
      </c>
      <c r="H842" s="20">
        <v>-25</v>
      </c>
      <c r="I842" s="20">
        <v>-0.95529231944975201</v>
      </c>
    </row>
    <row r="843" spans="1:9">
      <c r="A843" s="20" t="s">
        <v>627</v>
      </c>
      <c r="B843" s="20" t="s">
        <v>250</v>
      </c>
      <c r="C843" s="20" t="s">
        <v>406</v>
      </c>
      <c r="D843" s="20">
        <v>89</v>
      </c>
      <c r="E843" s="20">
        <v>3.4984276729559699E-2</v>
      </c>
      <c r="F843" s="20">
        <v>114</v>
      </c>
      <c r="G843" s="20">
        <v>4.7029702970297002E-2</v>
      </c>
      <c r="H843" s="20">
        <v>-25</v>
      </c>
      <c r="I843" s="20">
        <v>-21.9298245614035</v>
      </c>
    </row>
    <row r="844" spans="1:9">
      <c r="A844" s="20" t="s">
        <v>644</v>
      </c>
      <c r="B844" s="20" t="s">
        <v>206</v>
      </c>
      <c r="C844" s="20" t="s">
        <v>407</v>
      </c>
      <c r="D844" s="20">
        <v>128</v>
      </c>
      <c r="E844" s="20">
        <v>0.28131868131868099</v>
      </c>
      <c r="F844" s="20">
        <v>154</v>
      </c>
      <c r="G844" s="20">
        <v>0.32016632016632002</v>
      </c>
      <c r="H844" s="20">
        <v>-26</v>
      </c>
      <c r="I844" s="20">
        <v>-16.883116883116902</v>
      </c>
    </row>
    <row r="845" spans="1:9">
      <c r="A845" s="20" t="s">
        <v>657</v>
      </c>
      <c r="B845" s="20" t="s">
        <v>265</v>
      </c>
      <c r="C845" s="20" t="s">
        <v>407</v>
      </c>
      <c r="D845" s="20">
        <v>427</v>
      </c>
      <c r="E845" s="20">
        <v>0.68982229402261697</v>
      </c>
      <c r="F845" s="20">
        <v>454</v>
      </c>
      <c r="G845" s="20">
        <v>0.70606531881804002</v>
      </c>
      <c r="H845" s="20">
        <v>-27</v>
      </c>
      <c r="I845" s="20">
        <v>-5.9471365638766498</v>
      </c>
    </row>
    <row r="846" spans="1:9">
      <c r="A846" s="20" t="s">
        <v>594</v>
      </c>
      <c r="B846" s="20" t="s">
        <v>179</v>
      </c>
      <c r="C846" s="20" t="s">
        <v>410</v>
      </c>
      <c r="D846" s="20">
        <v>889</v>
      </c>
      <c r="E846" s="20">
        <v>0.32221819499818799</v>
      </c>
      <c r="F846" s="20">
        <v>921</v>
      </c>
      <c r="G846" s="20">
        <v>0.339977851605759</v>
      </c>
      <c r="H846" s="20">
        <v>-32</v>
      </c>
      <c r="I846" s="20">
        <v>-3.4744842562432199</v>
      </c>
    </row>
    <row r="847" spans="1:9">
      <c r="A847" s="20" t="s">
        <v>746</v>
      </c>
      <c r="B847" s="20" t="s">
        <v>276</v>
      </c>
      <c r="C847" s="20" t="s">
        <v>407</v>
      </c>
      <c r="D847" s="20">
        <v>1751</v>
      </c>
      <c r="E847" s="20">
        <v>0.68612852664576796</v>
      </c>
      <c r="F847" s="20">
        <v>1786</v>
      </c>
      <c r="G847" s="20">
        <v>0.69171185127807899</v>
      </c>
      <c r="H847" s="20">
        <v>-35</v>
      </c>
      <c r="I847" s="20">
        <v>-1.9596864501679701</v>
      </c>
    </row>
    <row r="848" spans="1:9">
      <c r="A848" s="20" t="s">
        <v>747</v>
      </c>
      <c r="B848" s="20" t="s">
        <v>162</v>
      </c>
      <c r="C848" s="20" t="s">
        <v>408</v>
      </c>
      <c r="D848" s="20">
        <v>2146</v>
      </c>
      <c r="E848" s="20">
        <v>0.908167583580195</v>
      </c>
      <c r="F848" s="20">
        <v>2181</v>
      </c>
      <c r="G848" s="20">
        <v>0.91217063989962399</v>
      </c>
      <c r="H848" s="20">
        <v>-35</v>
      </c>
      <c r="I848" s="20">
        <v>-1.6047684548372401</v>
      </c>
    </row>
    <row r="849" spans="1:9">
      <c r="A849" s="20" t="s">
        <v>570</v>
      </c>
      <c r="B849" s="20" t="s">
        <v>182</v>
      </c>
      <c r="C849" s="20" t="s">
        <v>406</v>
      </c>
      <c r="D849" s="20">
        <v>473</v>
      </c>
      <c r="E849" s="20">
        <v>0.20239623448866101</v>
      </c>
      <c r="F849" s="20">
        <v>516</v>
      </c>
      <c r="G849" s="20">
        <v>0.216624685138539</v>
      </c>
      <c r="H849" s="20">
        <v>-43</v>
      </c>
      <c r="I849" s="20">
        <v>-8.3333333333333393</v>
      </c>
    </row>
    <row r="850" spans="1:9">
      <c r="A850" s="20" t="s">
        <v>615</v>
      </c>
      <c r="B850" s="20" t="s">
        <v>156</v>
      </c>
      <c r="C850" s="20" t="s">
        <v>406</v>
      </c>
      <c r="D850" s="20">
        <v>8432</v>
      </c>
      <c r="E850" s="20">
        <v>0.11911118645025499</v>
      </c>
      <c r="F850" s="20">
        <v>8475</v>
      </c>
      <c r="G850" s="20">
        <v>0.11957334537297</v>
      </c>
      <c r="H850" s="20">
        <v>-43</v>
      </c>
      <c r="I850" s="20">
        <v>-0.50737463126843096</v>
      </c>
    </row>
    <row r="851" spans="1:9">
      <c r="A851" s="20" t="s">
        <v>609</v>
      </c>
      <c r="B851" s="20" t="s">
        <v>228</v>
      </c>
      <c r="C851" s="20" t="s">
        <v>405</v>
      </c>
      <c r="D851" s="20">
        <v>127</v>
      </c>
      <c r="E851" s="20">
        <v>0.82467532467532501</v>
      </c>
      <c r="F851" s="20">
        <v>173</v>
      </c>
      <c r="G851" s="20">
        <v>0.86934673366834203</v>
      </c>
      <c r="H851" s="20">
        <v>-46</v>
      </c>
      <c r="I851" s="20">
        <v>-26.589595375722499</v>
      </c>
    </row>
    <row r="852" spans="1:9">
      <c r="A852" s="20" t="s">
        <v>587</v>
      </c>
      <c r="B852" s="20" t="s">
        <v>57</v>
      </c>
      <c r="C852" s="20" t="s">
        <v>413</v>
      </c>
      <c r="D852" s="20">
        <v>4016</v>
      </c>
      <c r="E852" s="20">
        <v>6.0034202752962803E-3</v>
      </c>
      <c r="F852" s="20">
        <v>4064</v>
      </c>
      <c r="G852" s="20">
        <v>6.0795184255483404E-3</v>
      </c>
      <c r="H852" s="20">
        <v>-48</v>
      </c>
      <c r="I852" s="20">
        <v>-1.1811023622047201</v>
      </c>
    </row>
    <row r="853" spans="1:9">
      <c r="A853" s="20" t="s">
        <v>611</v>
      </c>
      <c r="B853" s="20" t="s">
        <v>159</v>
      </c>
      <c r="C853" s="20" t="s">
        <v>405</v>
      </c>
      <c r="D853" s="20">
        <v>2102</v>
      </c>
      <c r="E853" s="20">
        <v>9.7631212261960101E-2</v>
      </c>
      <c r="F853" s="20">
        <v>2150</v>
      </c>
      <c r="G853" s="20">
        <v>0.100111752654126</v>
      </c>
      <c r="H853" s="20">
        <v>-48</v>
      </c>
      <c r="I853" s="20">
        <v>-2.2325581395348801</v>
      </c>
    </row>
    <row r="854" spans="1:9">
      <c r="A854" s="20" t="s">
        <v>659</v>
      </c>
      <c r="B854" s="20" t="s">
        <v>160</v>
      </c>
      <c r="C854" s="20" t="s">
        <v>408</v>
      </c>
      <c r="D854" s="20">
        <v>6682</v>
      </c>
      <c r="E854" s="20">
        <v>0.52647336905137099</v>
      </c>
      <c r="F854" s="20">
        <v>6731</v>
      </c>
      <c r="G854" s="20">
        <v>0.52721861048014396</v>
      </c>
      <c r="H854" s="20">
        <v>-49</v>
      </c>
      <c r="I854" s="20">
        <v>-0.72797504085574405</v>
      </c>
    </row>
    <row r="855" spans="1:9">
      <c r="A855" s="20" t="s">
        <v>633</v>
      </c>
      <c r="B855" s="20" t="s">
        <v>165</v>
      </c>
      <c r="C855" s="20" t="s">
        <v>407</v>
      </c>
      <c r="D855" s="20">
        <v>3306</v>
      </c>
      <c r="E855" s="20">
        <v>0.46147403685092098</v>
      </c>
      <c r="F855" s="20">
        <v>3356</v>
      </c>
      <c r="G855" s="20">
        <v>0.46727930938457302</v>
      </c>
      <c r="H855" s="20">
        <v>-50</v>
      </c>
      <c r="I855" s="20">
        <v>-1.48986889153755</v>
      </c>
    </row>
    <row r="856" spans="1:9">
      <c r="A856" s="20" t="s">
        <v>640</v>
      </c>
      <c r="B856" s="20" t="s">
        <v>175</v>
      </c>
      <c r="C856" s="20" t="s">
        <v>408</v>
      </c>
      <c r="D856" s="20">
        <v>13</v>
      </c>
      <c r="E856" s="20">
        <v>2.20338983050847E-2</v>
      </c>
      <c r="F856" s="20">
        <v>74</v>
      </c>
      <c r="G856" s="20">
        <v>0.12521150592216601</v>
      </c>
      <c r="H856" s="20">
        <v>-61</v>
      </c>
      <c r="I856" s="20">
        <v>-82.432432432432407</v>
      </c>
    </row>
    <row r="857" spans="1:9">
      <c r="A857" s="20" t="s">
        <v>601</v>
      </c>
      <c r="B857" s="20" t="s">
        <v>163</v>
      </c>
      <c r="C857" s="20" t="s">
        <v>405</v>
      </c>
      <c r="D857" s="20">
        <v>2860</v>
      </c>
      <c r="E857" s="20">
        <v>8.1486124565502305E-2</v>
      </c>
      <c r="F857" s="20">
        <v>2923</v>
      </c>
      <c r="G857" s="20">
        <v>8.3359475260231006E-2</v>
      </c>
      <c r="H857" s="20">
        <v>-63</v>
      </c>
      <c r="I857" s="20">
        <v>-2.1553198768388699</v>
      </c>
    </row>
    <row r="858" spans="1:9">
      <c r="A858" s="20" t="s">
        <v>601</v>
      </c>
      <c r="B858" s="20" t="s">
        <v>163</v>
      </c>
      <c r="C858" s="20" t="s">
        <v>406</v>
      </c>
      <c r="D858" s="20">
        <v>3062</v>
      </c>
      <c r="E858" s="20">
        <v>8.7241438258590195E-2</v>
      </c>
      <c r="F858" s="20">
        <v>3126</v>
      </c>
      <c r="G858" s="20">
        <v>8.9148723798659596E-2</v>
      </c>
      <c r="H858" s="20">
        <v>-64</v>
      </c>
      <c r="I858" s="20">
        <v>-2.0473448496481099</v>
      </c>
    </row>
    <row r="859" spans="1:9">
      <c r="A859" s="20" t="s">
        <v>631</v>
      </c>
      <c r="B859" s="20" t="s">
        <v>172</v>
      </c>
      <c r="C859" s="20" t="s">
        <v>407</v>
      </c>
      <c r="D859" s="20">
        <v>7679</v>
      </c>
      <c r="E859" s="20">
        <v>0.55272439357949998</v>
      </c>
      <c r="F859" s="20">
        <v>7743</v>
      </c>
      <c r="G859" s="20">
        <v>0.54520490071820904</v>
      </c>
      <c r="H859" s="20">
        <v>-64</v>
      </c>
      <c r="I859" s="20">
        <v>-0.826553015627018</v>
      </c>
    </row>
    <row r="860" spans="1:9">
      <c r="A860" s="20" t="s">
        <v>659</v>
      </c>
      <c r="B860" s="20" t="s">
        <v>160</v>
      </c>
      <c r="C860" s="20" t="s">
        <v>407</v>
      </c>
      <c r="D860" s="20">
        <v>1279</v>
      </c>
      <c r="E860" s="20">
        <v>0.100772139930665</v>
      </c>
      <c r="F860" s="20">
        <v>1344</v>
      </c>
      <c r="G860" s="20">
        <v>0.105271402835435</v>
      </c>
      <c r="H860" s="20">
        <v>-65</v>
      </c>
      <c r="I860" s="20">
        <v>-4.8363095238095202</v>
      </c>
    </row>
    <row r="861" spans="1:9">
      <c r="A861" s="20" t="s">
        <v>618</v>
      </c>
      <c r="B861" s="20" t="s">
        <v>168</v>
      </c>
      <c r="C861" s="20" t="s">
        <v>406</v>
      </c>
      <c r="D861" s="20">
        <v>2583</v>
      </c>
      <c r="E861" s="20">
        <v>4.1993854557869602E-2</v>
      </c>
      <c r="F861" s="20">
        <v>2648</v>
      </c>
      <c r="G861" s="20">
        <v>4.3389208409117003E-2</v>
      </c>
      <c r="H861" s="20">
        <v>-65</v>
      </c>
      <c r="I861" s="20">
        <v>-2.4546827794562001</v>
      </c>
    </row>
    <row r="862" spans="1:9">
      <c r="A862" s="20" t="s">
        <v>571</v>
      </c>
      <c r="B862" s="20" t="s">
        <v>158</v>
      </c>
      <c r="C862" s="20" t="s">
        <v>405</v>
      </c>
      <c r="D862" s="20">
        <v>3767</v>
      </c>
      <c r="E862" s="20">
        <v>0.102050768022106</v>
      </c>
      <c r="F862" s="20">
        <v>3834</v>
      </c>
      <c r="G862" s="20">
        <v>0.105721770301944</v>
      </c>
      <c r="H862" s="20">
        <v>-67</v>
      </c>
      <c r="I862" s="20">
        <v>-1.74752217005738</v>
      </c>
    </row>
    <row r="863" spans="1:9">
      <c r="A863" s="20" t="s">
        <v>656</v>
      </c>
      <c r="B863" s="20" t="s">
        <v>188</v>
      </c>
      <c r="C863" s="20" t="s">
        <v>407</v>
      </c>
      <c r="D863" s="20">
        <v>1324</v>
      </c>
      <c r="E863" s="20">
        <v>0.47660187185025199</v>
      </c>
      <c r="F863" s="20">
        <v>1393</v>
      </c>
      <c r="G863" s="20">
        <v>0.49590601637593501</v>
      </c>
      <c r="H863" s="20">
        <v>-69</v>
      </c>
      <c r="I863" s="20">
        <v>-4.9533381191672596</v>
      </c>
    </row>
    <row r="864" spans="1:9">
      <c r="A864" s="20" t="s">
        <v>601</v>
      </c>
      <c r="B864" s="20" t="s">
        <v>163</v>
      </c>
      <c r="C864" s="20" t="s">
        <v>408</v>
      </c>
      <c r="D864" s="20">
        <v>19391</v>
      </c>
      <c r="E864" s="20">
        <v>0.55248162288449498</v>
      </c>
      <c r="F864" s="20">
        <v>19469</v>
      </c>
      <c r="G864" s="20">
        <v>0.55522600884072404</v>
      </c>
      <c r="H864" s="20">
        <v>-78</v>
      </c>
      <c r="I864" s="20">
        <v>-0.40063690995941798</v>
      </c>
    </row>
    <row r="865" spans="1:9">
      <c r="A865" s="20" t="s">
        <v>614</v>
      </c>
      <c r="B865" s="20" t="s">
        <v>174</v>
      </c>
      <c r="C865" s="20" t="s">
        <v>407</v>
      </c>
      <c r="D865" s="20">
        <v>1733</v>
      </c>
      <c r="E865" s="20">
        <v>0.36731665960152599</v>
      </c>
      <c r="F865" s="20">
        <v>1817</v>
      </c>
      <c r="G865" s="20">
        <v>0.38124213176668098</v>
      </c>
      <c r="H865" s="20">
        <v>-84</v>
      </c>
      <c r="I865" s="20">
        <v>-4.6230049532195903</v>
      </c>
    </row>
    <row r="866" spans="1:9">
      <c r="A866" s="20" t="s">
        <v>587</v>
      </c>
      <c r="B866" s="20" t="s">
        <v>57</v>
      </c>
      <c r="C866" s="20" t="s">
        <v>409</v>
      </c>
      <c r="D866" s="20">
        <v>28549</v>
      </c>
      <c r="E866" s="20">
        <v>4.2677202549659801E-2</v>
      </c>
      <c r="F866" s="20">
        <v>28639</v>
      </c>
      <c r="G866" s="20">
        <v>4.2842354377283197E-2</v>
      </c>
      <c r="H866" s="20">
        <v>-90</v>
      </c>
      <c r="I866" s="20">
        <v>-0.31425678270888802</v>
      </c>
    </row>
    <row r="867" spans="1:9">
      <c r="A867" s="20" t="s">
        <v>636</v>
      </c>
      <c r="B867" s="20" t="s">
        <v>200</v>
      </c>
      <c r="C867" s="20" t="s">
        <v>407</v>
      </c>
      <c r="D867" s="20">
        <v>136</v>
      </c>
      <c r="E867" s="20">
        <v>0.12818096135720999</v>
      </c>
      <c r="F867" s="20">
        <v>230</v>
      </c>
      <c r="G867" s="20">
        <v>0.19982623805386601</v>
      </c>
      <c r="H867" s="20">
        <v>-94</v>
      </c>
      <c r="I867" s="20">
        <v>-40.869565217391298</v>
      </c>
    </row>
    <row r="868" spans="1:9">
      <c r="A868" s="20" t="s">
        <v>730</v>
      </c>
      <c r="B868" s="20" t="s">
        <v>166</v>
      </c>
      <c r="C868" s="20" t="s">
        <v>410</v>
      </c>
      <c r="D868" s="20">
        <v>7472</v>
      </c>
      <c r="E868" s="20">
        <v>0.24282603750284401</v>
      </c>
      <c r="F868" s="20">
        <v>7567</v>
      </c>
      <c r="G868" s="20">
        <v>0.24438057098566099</v>
      </c>
      <c r="H868" s="20">
        <v>-95</v>
      </c>
      <c r="I868" s="20">
        <v>-1.2554513017047699</v>
      </c>
    </row>
    <row r="869" spans="1:9">
      <c r="A869" s="20" t="s">
        <v>642</v>
      </c>
      <c r="B869" s="20" t="s">
        <v>263</v>
      </c>
      <c r="C869" s="20" t="s">
        <v>407</v>
      </c>
      <c r="D869" s="20">
        <v>2863</v>
      </c>
      <c r="E869" s="20">
        <v>0.367758509955042</v>
      </c>
      <c r="F869" s="20">
        <v>2965</v>
      </c>
      <c r="G869" s="20">
        <v>0.37607813292744802</v>
      </c>
      <c r="H869" s="20">
        <v>-102</v>
      </c>
      <c r="I869" s="20">
        <v>-3.4401349072512701</v>
      </c>
    </row>
    <row r="870" spans="1:9">
      <c r="A870" s="20" t="s">
        <v>571</v>
      </c>
      <c r="B870" s="20" t="s">
        <v>158</v>
      </c>
      <c r="C870" s="20" t="s">
        <v>406</v>
      </c>
      <c r="D870" s="20">
        <v>1751</v>
      </c>
      <c r="E870" s="20">
        <v>4.7435862704196398E-2</v>
      </c>
      <c r="F870" s="20">
        <v>1856</v>
      </c>
      <c r="G870" s="20">
        <v>5.1178822556183598E-2</v>
      </c>
      <c r="H870" s="20">
        <v>-105</v>
      </c>
      <c r="I870" s="20">
        <v>-5.6573275862069003</v>
      </c>
    </row>
    <row r="871" spans="1:9">
      <c r="A871" s="20" t="s">
        <v>646</v>
      </c>
      <c r="B871" s="20" t="s">
        <v>157</v>
      </c>
      <c r="C871" s="20" t="s">
        <v>410</v>
      </c>
      <c r="D871" s="20">
        <v>32736</v>
      </c>
      <c r="E871" s="20">
        <v>0.255867939128192</v>
      </c>
      <c r="F871" s="20">
        <v>32858</v>
      </c>
      <c r="G871" s="20">
        <v>0.25817147526557299</v>
      </c>
      <c r="H871" s="20">
        <v>-122</v>
      </c>
      <c r="I871" s="20">
        <v>-0.371294661878385</v>
      </c>
    </row>
    <row r="872" spans="1:9">
      <c r="A872" s="20" t="s">
        <v>730</v>
      </c>
      <c r="B872" s="20" t="s">
        <v>166</v>
      </c>
      <c r="C872" s="20" t="s">
        <v>406</v>
      </c>
      <c r="D872" s="20">
        <v>2563</v>
      </c>
      <c r="E872" s="20">
        <v>8.3292710669136502E-2</v>
      </c>
      <c r="F872" s="20">
        <v>2691</v>
      </c>
      <c r="G872" s="20">
        <v>8.6907376307970505E-2</v>
      </c>
      <c r="H872" s="20">
        <v>-128</v>
      </c>
      <c r="I872" s="20">
        <v>-4.7565960609438802</v>
      </c>
    </row>
    <row r="873" spans="1:9">
      <c r="A873" s="20" t="s">
        <v>645</v>
      </c>
      <c r="B873" s="20" t="s">
        <v>155</v>
      </c>
      <c r="C873" s="20" t="s">
        <v>405</v>
      </c>
      <c r="D873" s="20">
        <v>7211</v>
      </c>
      <c r="E873" s="20">
        <v>6.8893368619170905E-2</v>
      </c>
      <c r="F873" s="20">
        <v>7357</v>
      </c>
      <c r="G873" s="20">
        <v>7.0878051600223493E-2</v>
      </c>
      <c r="H873" s="20">
        <v>-146</v>
      </c>
      <c r="I873" s="20">
        <v>-1.98450455348648</v>
      </c>
    </row>
    <row r="874" spans="1:9">
      <c r="A874" s="20" t="s">
        <v>587</v>
      </c>
      <c r="B874" s="20" t="s">
        <v>57</v>
      </c>
      <c r="C874" s="20" t="s">
        <v>407</v>
      </c>
      <c r="D874" s="20">
        <v>3945</v>
      </c>
      <c r="E874" s="20">
        <v>5.89728411007068E-3</v>
      </c>
      <c r="F874" s="20">
        <v>4095</v>
      </c>
      <c r="G874" s="20">
        <v>6.1258927048770803E-3</v>
      </c>
      <c r="H874" s="20">
        <v>-150</v>
      </c>
      <c r="I874" s="20">
        <v>-3.6630036630036602</v>
      </c>
    </row>
    <row r="875" spans="1:9">
      <c r="A875" s="20" t="s">
        <v>564</v>
      </c>
      <c r="B875" s="20" t="s">
        <v>273</v>
      </c>
      <c r="C875" s="20" t="s">
        <v>407</v>
      </c>
      <c r="D875" s="20">
        <v>669</v>
      </c>
      <c r="E875" s="20">
        <v>0.185369908561929</v>
      </c>
      <c r="F875" s="20">
        <v>829</v>
      </c>
      <c r="G875" s="20">
        <v>0.21913825006608501</v>
      </c>
      <c r="H875" s="20">
        <v>-160</v>
      </c>
      <c r="I875" s="20">
        <v>-19.3003618817853</v>
      </c>
    </row>
    <row r="876" spans="1:9">
      <c r="A876" s="20" t="s">
        <v>631</v>
      </c>
      <c r="B876" s="20" t="s">
        <v>172</v>
      </c>
      <c r="C876" s="20" t="s">
        <v>405</v>
      </c>
      <c r="D876" s="20">
        <v>818</v>
      </c>
      <c r="E876" s="20">
        <v>5.8878571942705002E-2</v>
      </c>
      <c r="F876" s="20">
        <v>1069</v>
      </c>
      <c r="G876" s="20">
        <v>7.52710885790734E-2</v>
      </c>
      <c r="H876" s="20">
        <v>-251</v>
      </c>
      <c r="I876" s="20">
        <v>-23.479887745556599</v>
      </c>
    </row>
    <row r="877" spans="1:9">
      <c r="A877" s="20" t="s">
        <v>730</v>
      </c>
      <c r="B877" s="20" t="s">
        <v>166</v>
      </c>
      <c r="C877" s="20" t="s">
        <v>405</v>
      </c>
      <c r="D877" s="20">
        <v>3999</v>
      </c>
      <c r="E877" s="20">
        <v>0.12996002729843001</v>
      </c>
      <c r="F877" s="20">
        <v>4276</v>
      </c>
      <c r="G877" s="20">
        <v>0.138095853248934</v>
      </c>
      <c r="H877" s="20">
        <v>-277</v>
      </c>
      <c r="I877" s="20">
        <v>-6.4780168381665097</v>
      </c>
    </row>
    <row r="878" spans="1:9">
      <c r="A878" s="20" t="s">
        <v>728</v>
      </c>
      <c r="B878" s="20" t="s">
        <v>154</v>
      </c>
      <c r="C878" s="20" t="s">
        <v>406</v>
      </c>
      <c r="D878" s="20">
        <v>40817</v>
      </c>
      <c r="E878" s="20">
        <v>9.6724582456539504E-2</v>
      </c>
      <c r="F878" s="20">
        <v>41101</v>
      </c>
      <c r="G878" s="20">
        <v>9.8363990561115805E-2</v>
      </c>
      <c r="H878" s="20">
        <v>-284</v>
      </c>
      <c r="I878" s="20">
        <v>-0.69098075472616705</v>
      </c>
    </row>
    <row r="879" spans="1:9">
      <c r="A879" s="20" t="s">
        <v>615</v>
      </c>
      <c r="B879" s="20" t="s">
        <v>156</v>
      </c>
      <c r="C879" s="20" t="s">
        <v>405</v>
      </c>
      <c r="D879" s="20">
        <v>9299</v>
      </c>
      <c r="E879" s="20">
        <v>0.131358506024777</v>
      </c>
      <c r="F879" s="20">
        <v>9924</v>
      </c>
      <c r="G879" s="20">
        <v>0.140017212918154</v>
      </c>
      <c r="H879" s="20">
        <v>-625</v>
      </c>
      <c r="I879" s="20">
        <v>-6.2978637646110398</v>
      </c>
    </row>
    <row r="880" spans="1:9">
      <c r="A880" s="20" t="s">
        <v>587</v>
      </c>
      <c r="B880" s="20" t="s">
        <v>57</v>
      </c>
      <c r="C880" s="20" t="s">
        <v>412</v>
      </c>
      <c r="D880" s="20">
        <v>152746</v>
      </c>
      <c r="E880" s="20">
        <v>0.22833626328944401</v>
      </c>
      <c r="F880" s="20">
        <v>154131</v>
      </c>
      <c r="G880" s="20">
        <v>0.23057142087800001</v>
      </c>
      <c r="H880" s="20">
        <v>-1385</v>
      </c>
      <c r="I880" s="20">
        <v>-0.89858626752568105</v>
      </c>
    </row>
  </sheetData>
  <mergeCells count="1">
    <mergeCell ref="H1:I1"/>
  </mergeCells>
  <hyperlinks>
    <hyperlink ref="H1:I1" location="Index!A1" display="Regresar al Índice" xr:uid="{4B3F9A18-26AD-49B6-95DE-ED8932AB4952}"/>
  </hyperlinks>
  <pageMargins left="0.7" right="0.7" top="0.75" bottom="0.75" header="0.3" footer="0.3"/>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922C7-ED78-4F0C-97B9-CCC413BE058E}">
  <sheetPr codeName="Hoja1"/>
  <dimension ref="A1:DG138"/>
  <sheetViews>
    <sheetView zoomScaleNormal="100" workbookViewId="0"/>
  </sheetViews>
  <sheetFormatPr baseColWidth="10" defaultColWidth="11.42578125" defaultRowHeight="14.25"/>
  <cols>
    <col min="1" max="1" width="99.5703125" style="159" customWidth="1"/>
    <col min="2" max="2" width="9.42578125" style="159" customWidth="1"/>
    <col min="3" max="3" width="9.140625" style="159" customWidth="1"/>
    <col min="4" max="4" width="10" style="159" customWidth="1"/>
    <col min="5" max="5" width="12.5703125" style="159" customWidth="1"/>
    <col min="6" max="6" width="12.28515625" style="159" customWidth="1"/>
    <col min="7" max="9" width="12.7109375" style="2" bestFit="1" customWidth="1"/>
    <col min="10" max="10" width="11.42578125" style="159"/>
    <col min="11" max="11" width="12.7109375" style="159" bestFit="1" customWidth="1"/>
    <col min="12" max="15" width="11.42578125" style="159"/>
    <col min="16" max="16" width="12.7109375" style="159" bestFit="1" customWidth="1"/>
    <col min="17" max="17" width="11.85546875" style="159" bestFit="1" customWidth="1"/>
    <col min="18" max="16384" width="11.42578125" style="159"/>
  </cols>
  <sheetData>
    <row r="1" spans="1:111">
      <c r="A1" s="20" t="s">
        <v>1728</v>
      </c>
      <c r="H1" s="545" t="s">
        <v>38</v>
      </c>
      <c r="I1" s="545"/>
      <c r="J1" s="474"/>
    </row>
    <row r="2" spans="1:111" ht="15">
      <c r="A2" s="542" t="s">
        <v>1810</v>
      </c>
    </row>
    <row r="6" spans="1:111" s="543" customFormat="1">
      <c r="A6" s="2"/>
      <c r="B6" s="2"/>
      <c r="C6" s="2"/>
      <c r="D6" s="2"/>
      <c r="E6" s="2"/>
      <c r="F6" s="2"/>
      <c r="G6" s="2"/>
      <c r="H6" s="2"/>
      <c r="I6" s="2"/>
      <c r="J6" s="542"/>
      <c r="K6" s="542"/>
      <c r="L6" s="542"/>
      <c r="M6" s="542"/>
      <c r="N6" s="542"/>
    </row>
    <row r="7" spans="1:111" s="543" customFormat="1">
      <c r="A7" s="2"/>
      <c r="B7" s="2"/>
      <c r="C7" s="2"/>
      <c r="D7" s="2"/>
      <c r="E7" s="2"/>
      <c r="F7" s="20"/>
      <c r="G7" s="20"/>
      <c r="H7" s="20"/>
      <c r="I7" s="20"/>
      <c r="J7" s="20"/>
      <c r="K7" s="20"/>
      <c r="L7" s="20"/>
      <c r="M7" s="20"/>
      <c r="N7" s="20"/>
      <c r="O7" s="20"/>
      <c r="P7" s="20"/>
      <c r="Q7" s="20"/>
      <c r="R7" s="20"/>
    </row>
    <row r="8" spans="1:111" s="543" customFormat="1">
      <c r="A8" s="2" t="s">
        <v>1190</v>
      </c>
      <c r="B8" s="2"/>
      <c r="C8" s="2"/>
      <c r="D8" s="2"/>
      <c r="E8" s="2"/>
      <c r="F8" s="20"/>
      <c r="G8" s="20"/>
      <c r="H8" s="20"/>
      <c r="I8" s="20"/>
      <c r="J8" s="20"/>
      <c r="K8" s="20"/>
      <c r="L8" s="20"/>
      <c r="M8" s="20"/>
      <c r="N8" s="20"/>
      <c r="O8" s="20"/>
      <c r="P8" s="20"/>
      <c r="Q8" s="20"/>
      <c r="R8" s="20"/>
    </row>
    <row r="9" spans="1:111" s="543" customFormat="1" ht="15" customHeight="1" thickBot="1">
      <c r="A9" s="2"/>
      <c r="B9" s="2"/>
      <c r="C9" s="2"/>
      <c r="D9" s="2"/>
      <c r="E9" s="2"/>
      <c r="F9" s="20"/>
      <c r="G9" s="20"/>
      <c r="H9" s="20"/>
      <c r="I9" s="20"/>
      <c r="J9" s="20"/>
      <c r="K9" s="20"/>
      <c r="L9" s="20"/>
      <c r="M9" s="20"/>
      <c r="N9" s="20"/>
      <c r="O9" s="20"/>
      <c r="P9" s="20"/>
      <c r="Q9" s="20"/>
      <c r="R9" s="20"/>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row>
    <row r="10" spans="1:111" ht="9.75" customHeight="1">
      <c r="A10" s="546" t="s">
        <v>1191</v>
      </c>
      <c r="B10" s="546" t="s">
        <v>1192</v>
      </c>
      <c r="C10" s="548" t="s">
        <v>1193</v>
      </c>
      <c r="D10" s="546" t="s">
        <v>1194</v>
      </c>
      <c r="E10" s="548" t="s">
        <v>1195</v>
      </c>
      <c r="F10" s="20"/>
      <c r="G10" s="20"/>
      <c r="H10" s="20"/>
      <c r="I10" s="20"/>
      <c r="J10" s="20"/>
      <c r="K10" s="20"/>
      <c r="L10" s="20"/>
      <c r="M10" s="20"/>
      <c r="N10" s="20"/>
      <c r="O10" s="20"/>
      <c r="P10" s="20"/>
      <c r="Q10" s="20"/>
      <c r="R10" s="20"/>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row>
    <row r="11" spans="1:111" ht="13.5" customHeight="1" thickBot="1">
      <c r="A11" s="547"/>
      <c r="B11" s="547"/>
      <c r="C11" s="549"/>
      <c r="D11" s="547"/>
      <c r="E11" s="550"/>
      <c r="F11" s="20"/>
      <c r="G11" s="20"/>
      <c r="H11" s="20"/>
      <c r="I11" s="20"/>
      <c r="J11" s="20"/>
      <c r="K11" s="20"/>
      <c r="L11" s="20"/>
      <c r="M11" s="20"/>
      <c r="N11" s="20"/>
      <c r="O11" s="20"/>
      <c r="P11" s="20"/>
      <c r="Q11" s="20"/>
      <c r="R11" s="20"/>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row>
    <row r="12" spans="1:111" ht="13.5" customHeight="1">
      <c r="A12" s="365" t="s">
        <v>1196</v>
      </c>
      <c r="B12" s="366">
        <v>41.604083190000004</v>
      </c>
      <c r="C12" s="367">
        <v>10.028552679999994</v>
      </c>
      <c r="D12" s="368">
        <f t="shared" ref="D12:D29" si="0">IFERROR(IF(AND(B12&gt;0, C12&gt;0),C12/B12-1,""),"")</f>
        <v>-0.75895268177882924</v>
      </c>
      <c r="E12" s="369">
        <v>-31.575530510000011</v>
      </c>
      <c r="F12" s="20"/>
      <c r="G12" s="20"/>
      <c r="H12" s="20"/>
      <c r="I12" s="20"/>
      <c r="J12" s="20"/>
      <c r="K12" s="20"/>
      <c r="L12" s="20"/>
      <c r="M12" s="20"/>
      <c r="N12" s="20"/>
      <c r="O12" s="20"/>
      <c r="P12" s="20"/>
      <c r="Q12" s="20"/>
      <c r="R12" s="20"/>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row>
    <row r="13" spans="1:111" ht="12" customHeight="1">
      <c r="A13" s="370" t="s">
        <v>1197</v>
      </c>
      <c r="B13" s="366">
        <v>49.600495799999997</v>
      </c>
      <c r="C13" s="371">
        <v>59.437239850000005</v>
      </c>
      <c r="D13" s="368">
        <f t="shared" si="0"/>
        <v>0.19831947022594099</v>
      </c>
      <c r="E13" s="369">
        <v>9.8367440500000072</v>
      </c>
      <c r="F13" s="20"/>
      <c r="G13" s="20"/>
      <c r="H13" s="20"/>
      <c r="I13" s="20"/>
      <c r="J13" s="20"/>
      <c r="K13" s="20"/>
      <c r="L13" s="20"/>
      <c r="M13" s="20"/>
      <c r="N13" s="20"/>
      <c r="O13" s="20"/>
      <c r="P13" s="20"/>
      <c r="Q13" s="20"/>
      <c r="R13" s="20"/>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row>
    <row r="14" spans="1:111" ht="12.75" customHeight="1">
      <c r="A14" s="372" t="s">
        <v>1198</v>
      </c>
      <c r="B14" s="366">
        <v>-28.685014159999998</v>
      </c>
      <c r="C14" s="373">
        <v>77.399415539999993</v>
      </c>
      <c r="D14" s="368" t="str">
        <f t="shared" si="0"/>
        <v/>
      </c>
      <c r="E14" s="369"/>
      <c r="F14" s="20"/>
      <c r="G14" s="20"/>
      <c r="H14" s="20"/>
      <c r="I14" s="20"/>
      <c r="J14" s="20"/>
      <c r="K14" s="20"/>
      <c r="L14" s="20"/>
      <c r="M14" s="20"/>
      <c r="N14" s="20"/>
      <c r="O14" s="20"/>
      <c r="P14" s="20"/>
      <c r="Q14" s="20"/>
      <c r="R14" s="20"/>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row>
    <row r="15" spans="1:111" ht="14.25" customHeight="1">
      <c r="A15" s="372" t="s">
        <v>1199</v>
      </c>
      <c r="B15" s="366">
        <v>12.774821309999998</v>
      </c>
      <c r="C15" s="373">
        <v>1.6355492300000001</v>
      </c>
      <c r="D15" s="368">
        <f t="shared" si="0"/>
        <v>-0.8719708722094055</v>
      </c>
      <c r="E15" s="369">
        <v>-11.139272079999998</v>
      </c>
      <c r="F15" s="20"/>
      <c r="G15" s="20"/>
      <c r="H15" s="20"/>
      <c r="I15" s="20"/>
      <c r="J15" s="20"/>
      <c r="K15" s="20"/>
      <c r="L15" s="20"/>
      <c r="M15" s="20"/>
      <c r="N15" s="20"/>
      <c r="O15" s="20"/>
      <c r="P15" s="20"/>
      <c r="Q15" s="20"/>
      <c r="R15" s="20"/>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row>
    <row r="16" spans="1:111" ht="12" customHeight="1">
      <c r="A16" s="372" t="s">
        <v>1200</v>
      </c>
      <c r="B16" s="374">
        <v>858.88753695000014</v>
      </c>
      <c r="C16" s="373">
        <v>250.44946866999962</v>
      </c>
      <c r="D16" s="368">
        <f t="shared" si="0"/>
        <v>-0.70840248822404384</v>
      </c>
      <c r="E16" s="369">
        <v>-608.43806828000049</v>
      </c>
      <c r="F16" s="20"/>
      <c r="G16" s="20"/>
      <c r="H16" s="20"/>
      <c r="I16" s="20"/>
      <c r="J16" s="20"/>
      <c r="K16" s="20"/>
      <c r="L16" s="20"/>
      <c r="M16" s="20"/>
      <c r="N16" s="20"/>
      <c r="O16" s="20"/>
      <c r="P16" s="20"/>
      <c r="Q16" s="20"/>
      <c r="R16" s="20"/>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row>
    <row r="17" spans="1:111" ht="14.25" customHeight="1">
      <c r="A17" s="370" t="s">
        <v>1201</v>
      </c>
      <c r="B17" s="366">
        <v>282.41180953000003</v>
      </c>
      <c r="C17" s="371">
        <v>383.99681302999994</v>
      </c>
      <c r="D17" s="368">
        <f t="shared" si="0"/>
        <v>0.35970522503666325</v>
      </c>
      <c r="E17" s="369">
        <v>101.58500349999991</v>
      </c>
      <c r="F17" s="20"/>
      <c r="G17" s="20"/>
      <c r="H17" s="20"/>
      <c r="I17" s="20"/>
      <c r="J17" s="20"/>
      <c r="K17" s="20"/>
      <c r="L17" s="20"/>
      <c r="M17" s="20"/>
      <c r="N17" s="20"/>
      <c r="O17" s="20"/>
      <c r="P17" s="20"/>
      <c r="Q17" s="20"/>
      <c r="R17" s="20"/>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row>
    <row r="18" spans="1:111" ht="13.5" customHeight="1">
      <c r="A18" s="372" t="s">
        <v>1202</v>
      </c>
      <c r="B18" s="366">
        <v>221.88904581000003</v>
      </c>
      <c r="C18" s="373">
        <v>44.124564489999997</v>
      </c>
      <c r="D18" s="368">
        <f t="shared" si="0"/>
        <v>-0.80114131218634765</v>
      </c>
      <c r="E18" s="369">
        <v>-177.76448132000002</v>
      </c>
      <c r="F18" s="20"/>
      <c r="G18" s="20"/>
      <c r="H18" s="20"/>
      <c r="I18" s="20"/>
      <c r="J18" s="20"/>
      <c r="K18" s="20"/>
      <c r="L18" s="20"/>
      <c r="M18" s="20"/>
      <c r="N18" s="20"/>
      <c r="O18" s="20"/>
      <c r="P18" s="20"/>
      <c r="Q18" s="20"/>
      <c r="R18" s="20"/>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row>
    <row r="19" spans="1:111">
      <c r="A19" s="372" t="s">
        <v>1203</v>
      </c>
      <c r="B19" s="366">
        <v>34.412222189999994</v>
      </c>
      <c r="C19" s="373">
        <v>35.401038060000012</v>
      </c>
      <c r="D19" s="368">
        <f t="shared" si="0"/>
        <v>2.8734438146437391E-2</v>
      </c>
      <c r="E19" s="369">
        <v>0.98881587000001758</v>
      </c>
      <c r="F19" s="20"/>
      <c r="G19" s="20"/>
      <c r="H19" s="20"/>
      <c r="I19" s="20"/>
      <c r="J19" s="20"/>
      <c r="K19" s="20"/>
      <c r="L19" s="20"/>
      <c r="M19" s="20"/>
      <c r="N19" s="20"/>
      <c r="O19" s="20"/>
      <c r="P19" s="20"/>
      <c r="Q19" s="20"/>
      <c r="R19" s="20"/>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row>
    <row r="20" spans="1:111">
      <c r="A20" s="372" t="s">
        <v>1204</v>
      </c>
      <c r="B20" s="366">
        <v>318.35933935000003</v>
      </c>
      <c r="C20" s="373">
        <v>156.78420165999998</v>
      </c>
      <c r="D20" s="368">
        <f t="shared" si="0"/>
        <v>-0.50752441571178941</v>
      </c>
      <c r="E20" s="369">
        <v>-161.57513769000005</v>
      </c>
      <c r="F20" s="20"/>
      <c r="G20" s="20"/>
      <c r="H20" s="20"/>
      <c r="I20" s="20"/>
      <c r="J20" s="20"/>
      <c r="K20" s="20"/>
      <c r="L20" s="20"/>
      <c r="M20" s="20"/>
      <c r="N20" s="20"/>
      <c r="O20" s="20"/>
      <c r="P20" s="20"/>
      <c r="Q20" s="20"/>
      <c r="R20" s="20"/>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row>
    <row r="21" spans="1:111">
      <c r="A21" s="372" t="s">
        <v>1205</v>
      </c>
      <c r="B21" s="366">
        <v>-46.488951519999993</v>
      </c>
      <c r="C21" s="373">
        <v>1.7025789700000002</v>
      </c>
      <c r="D21" s="368" t="str">
        <f t="shared" si="0"/>
        <v/>
      </c>
      <c r="E21" s="369"/>
      <c r="F21" s="20"/>
      <c r="G21" s="20"/>
      <c r="H21" s="20"/>
      <c r="I21" s="20"/>
      <c r="J21" s="20"/>
      <c r="K21" s="20"/>
      <c r="L21" s="20"/>
      <c r="M21" s="20"/>
      <c r="N21" s="20"/>
      <c r="O21" s="20"/>
      <c r="P21" s="20"/>
      <c r="Q21" s="20"/>
      <c r="R21" s="20"/>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row>
    <row r="22" spans="1:111">
      <c r="A22" s="370" t="s">
        <v>1206</v>
      </c>
      <c r="B22" s="374">
        <v>2.2548105299999976</v>
      </c>
      <c r="C22" s="371">
        <v>29.287506260000001</v>
      </c>
      <c r="D22" s="368">
        <f t="shared" si="0"/>
        <v>11.988899009621013</v>
      </c>
      <c r="E22" s="369">
        <v>27.032695730000004</v>
      </c>
      <c r="F22" s="20"/>
      <c r="G22" s="20"/>
      <c r="H22" s="20"/>
      <c r="I22" s="20"/>
      <c r="J22" s="20"/>
      <c r="K22" s="20"/>
      <c r="L22" s="20"/>
      <c r="M22" s="20"/>
      <c r="N22" s="20"/>
      <c r="O22" s="20"/>
      <c r="P22" s="20"/>
      <c r="Q22" s="20"/>
      <c r="R22" s="20"/>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row>
    <row r="23" spans="1:111">
      <c r="A23" s="372" t="s">
        <v>1207</v>
      </c>
      <c r="B23" s="366">
        <v>3.3362093400000004</v>
      </c>
      <c r="C23" s="375">
        <v>-1.9072622499999998</v>
      </c>
      <c r="D23" s="368" t="str">
        <f t="shared" si="0"/>
        <v/>
      </c>
      <c r="E23" s="369"/>
      <c r="F23" s="20"/>
      <c r="G23" s="20"/>
      <c r="H23" s="20"/>
      <c r="I23" s="20"/>
      <c r="J23" s="20"/>
      <c r="K23" s="20"/>
      <c r="L23" s="20"/>
      <c r="M23" s="20"/>
      <c r="N23" s="20"/>
      <c r="O23" s="20"/>
      <c r="P23" s="20"/>
      <c r="Q23" s="20"/>
      <c r="R23" s="20"/>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row>
    <row r="24" spans="1:111">
      <c r="A24" s="372" t="s">
        <v>1208</v>
      </c>
      <c r="B24" s="366">
        <v>0</v>
      </c>
      <c r="C24" s="373">
        <v>0</v>
      </c>
      <c r="D24" s="368" t="str">
        <f t="shared" si="0"/>
        <v/>
      </c>
      <c r="E24" s="369"/>
      <c r="F24" s="20"/>
      <c r="G24" s="20"/>
      <c r="H24" s="20"/>
      <c r="I24" s="20"/>
      <c r="J24" s="20"/>
      <c r="K24" s="20"/>
      <c r="L24" s="20"/>
      <c r="M24" s="20"/>
      <c r="N24" s="20"/>
      <c r="O24" s="20"/>
      <c r="P24" s="20"/>
      <c r="Q24" s="20"/>
      <c r="R24" s="20"/>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row>
    <row r="25" spans="1:111">
      <c r="A25" s="372" t="s">
        <v>1209</v>
      </c>
      <c r="B25" s="366">
        <v>0</v>
      </c>
      <c r="C25" s="373">
        <v>0</v>
      </c>
      <c r="D25" s="368" t="str">
        <f t="shared" si="0"/>
        <v/>
      </c>
      <c r="E25" s="369"/>
      <c r="F25" s="20"/>
      <c r="G25" s="20"/>
      <c r="H25" s="20"/>
      <c r="I25" s="20"/>
      <c r="J25" s="20"/>
      <c r="K25" s="20"/>
      <c r="L25" s="20"/>
      <c r="M25" s="20"/>
      <c r="N25" s="20"/>
      <c r="O25" s="20"/>
      <c r="P25" s="20"/>
      <c r="Q25" s="20"/>
      <c r="R25" s="20"/>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row>
    <row r="26" spans="1:111">
      <c r="A26" s="372" t="s">
        <v>1210</v>
      </c>
      <c r="B26" s="366">
        <v>0</v>
      </c>
      <c r="C26" s="373" t="s">
        <v>1173</v>
      </c>
      <c r="D26" s="368" t="str">
        <f t="shared" si="0"/>
        <v/>
      </c>
      <c r="E26" s="369" t="s">
        <v>54</v>
      </c>
      <c r="F26" s="20"/>
      <c r="G26" s="20"/>
      <c r="H26" s="20"/>
      <c r="I26" s="20"/>
      <c r="J26" s="20"/>
      <c r="K26" s="20"/>
      <c r="L26" s="20"/>
      <c r="M26" s="20"/>
      <c r="N26" s="20"/>
      <c r="O26" s="20"/>
      <c r="P26" s="20"/>
      <c r="Q26" s="20"/>
      <c r="R26" s="20"/>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row>
    <row r="27" spans="1:111">
      <c r="A27" s="370" t="s">
        <v>1211</v>
      </c>
      <c r="B27" s="366">
        <v>87.554358699999952</v>
      </c>
      <c r="C27" s="371">
        <v>93.905443089999977</v>
      </c>
      <c r="D27" s="368">
        <f t="shared" si="0"/>
        <v>7.2538757456515279E-2</v>
      </c>
      <c r="E27" s="369">
        <v>6.3510843900000253</v>
      </c>
      <c r="F27" s="20"/>
      <c r="G27" s="20"/>
      <c r="H27" s="20"/>
      <c r="I27" s="20"/>
      <c r="J27" s="20"/>
      <c r="K27" s="20"/>
      <c r="L27" s="20"/>
      <c r="M27" s="20"/>
      <c r="N27" s="20"/>
      <c r="O27" s="20"/>
      <c r="P27" s="20"/>
      <c r="Q27" s="20"/>
      <c r="R27" s="20"/>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row>
    <row r="28" spans="1:111" ht="15" thickBot="1">
      <c r="A28" s="372" t="s">
        <v>1212</v>
      </c>
      <c r="B28" s="366" t="s">
        <v>1173</v>
      </c>
      <c r="C28" s="376">
        <v>48.360300769999995</v>
      </c>
      <c r="D28" s="368" t="str">
        <f t="shared" si="0"/>
        <v/>
      </c>
      <c r="E28" s="369" t="s">
        <v>54</v>
      </c>
      <c r="F28" s="20"/>
      <c r="G28" s="20"/>
      <c r="H28" s="20"/>
      <c r="I28" s="20"/>
      <c r="J28" s="20"/>
      <c r="K28" s="20"/>
      <c r="L28" s="20"/>
      <c r="M28" s="20"/>
      <c r="N28" s="20"/>
      <c r="O28" s="20"/>
      <c r="P28" s="20"/>
      <c r="Q28" s="20"/>
      <c r="R28" s="20"/>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row>
    <row r="29" spans="1:111" ht="15.75" thickBot="1">
      <c r="A29" s="377" t="s">
        <v>1129</v>
      </c>
      <c r="B29" s="378">
        <v>1842.9403893799995</v>
      </c>
      <c r="C29" s="379">
        <v>1192.3107052000003</v>
      </c>
      <c r="D29" s="380">
        <f t="shared" si="0"/>
        <v>-0.35303891972267398</v>
      </c>
      <c r="E29" s="381">
        <f>IF(AND(B29&gt;0,C29&gt;0),IFERROR(C29-B29,""),IFERROR(C29+B29,""))</f>
        <v>-650.62968417999923</v>
      </c>
      <c r="F29" s="20"/>
      <c r="G29" s="20"/>
      <c r="H29" s="20"/>
      <c r="I29" s="20"/>
      <c r="J29" s="20"/>
      <c r="K29" s="20"/>
      <c r="L29" s="20"/>
      <c r="M29" s="20"/>
      <c r="N29" s="20"/>
      <c r="O29" s="20"/>
      <c r="P29" s="20"/>
      <c r="Q29" s="20"/>
      <c r="R29" s="20"/>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row>
    <row r="30" spans="1:111" ht="60" customHeight="1">
      <c r="A30" s="544" t="s">
        <v>1811</v>
      </c>
      <c r="B30" s="544"/>
      <c r="C30" s="544"/>
      <c r="D30" s="544"/>
      <c r="E30" s="544"/>
      <c r="F30" s="544"/>
      <c r="J30" s="542"/>
      <c r="K30" s="2"/>
      <c r="L30" s="2"/>
      <c r="M30" s="2"/>
      <c r="N30" s="2"/>
      <c r="O30" s="2"/>
      <c r="P30" s="2"/>
      <c r="Q30" s="2"/>
    </row>
    <row r="31" spans="1:111">
      <c r="A31" s="20"/>
      <c r="B31" s="20"/>
      <c r="C31" s="20"/>
      <c r="D31" s="20"/>
      <c r="E31" s="20"/>
      <c r="F31" s="20"/>
      <c r="J31" s="542"/>
      <c r="K31" s="2"/>
      <c r="L31" s="2"/>
      <c r="M31" s="2"/>
      <c r="N31" s="2"/>
      <c r="O31" s="2"/>
      <c r="P31" s="2"/>
    </row>
    <row r="32" spans="1:111">
      <c r="A32" s="20"/>
      <c r="B32" s="20"/>
      <c r="C32" s="20"/>
      <c r="D32" s="20"/>
      <c r="E32" s="20"/>
      <c r="F32" s="20"/>
      <c r="J32" s="542"/>
      <c r="K32" s="2"/>
      <c r="L32" s="2"/>
      <c r="M32" s="2"/>
      <c r="N32" s="2"/>
      <c r="O32" s="2"/>
      <c r="P32" s="2"/>
    </row>
    <row r="33" spans="1:16">
      <c r="A33" s="20"/>
      <c r="B33" s="20"/>
      <c r="C33" s="20"/>
      <c r="D33" s="20"/>
      <c r="E33" s="20"/>
      <c r="F33" s="20"/>
      <c r="J33" s="542"/>
      <c r="K33" s="2"/>
      <c r="L33" s="2"/>
      <c r="M33" s="2"/>
      <c r="N33" s="2"/>
      <c r="O33" s="2"/>
      <c r="P33" s="2"/>
    </row>
    <row r="34" spans="1:16">
      <c r="A34" s="20"/>
      <c r="B34" s="20"/>
      <c r="C34" s="20"/>
      <c r="D34" s="20"/>
      <c r="E34" s="20"/>
      <c r="F34" s="20"/>
      <c r="K34" s="2"/>
      <c r="L34" s="2"/>
      <c r="M34" s="2"/>
      <c r="N34" s="2"/>
      <c r="O34" s="2"/>
      <c r="P34" s="2"/>
    </row>
    <row r="35" spans="1:16">
      <c r="A35" s="20"/>
      <c r="B35" s="20"/>
      <c r="C35" s="20"/>
      <c r="D35" s="20"/>
      <c r="E35" s="20"/>
      <c r="F35" s="20"/>
      <c r="K35" s="2"/>
      <c r="L35" s="2"/>
      <c r="M35" s="2"/>
      <c r="N35" s="2"/>
      <c r="O35" s="2"/>
      <c r="P35" s="2"/>
    </row>
    <row r="36" spans="1:16">
      <c r="A36" s="20"/>
      <c r="B36" s="20"/>
      <c r="C36" s="20"/>
      <c r="D36" s="20"/>
      <c r="E36" s="20"/>
      <c r="F36" s="20"/>
      <c r="K36" s="2"/>
      <c r="L36" s="2"/>
      <c r="M36" s="2"/>
      <c r="N36" s="2"/>
      <c r="O36" s="2"/>
      <c r="P36" s="2"/>
    </row>
    <row r="37" spans="1:16">
      <c r="A37" s="20"/>
      <c r="B37" s="20"/>
      <c r="C37" s="20"/>
      <c r="D37" s="20"/>
      <c r="E37" s="20"/>
      <c r="F37" s="20"/>
      <c r="K37" s="2"/>
      <c r="L37" s="2"/>
      <c r="M37" s="2"/>
      <c r="N37" s="2"/>
      <c r="O37" s="2"/>
      <c r="P37" s="2"/>
    </row>
    <row r="38" spans="1:16">
      <c r="A38" s="20"/>
      <c r="B38" s="20"/>
      <c r="C38" s="20"/>
      <c r="D38" s="20"/>
      <c r="E38" s="20"/>
      <c r="F38" s="20"/>
      <c r="K38" s="2"/>
      <c r="L38" s="2"/>
      <c r="M38" s="2"/>
      <c r="N38" s="2"/>
      <c r="O38" s="2"/>
      <c r="P38" s="2"/>
    </row>
    <row r="39" spans="1:16">
      <c r="A39" s="20"/>
      <c r="B39" s="20"/>
      <c r="C39" s="20"/>
      <c r="D39" s="20"/>
      <c r="E39" s="20"/>
      <c r="F39" s="20"/>
      <c r="K39" s="2"/>
      <c r="L39" s="2"/>
      <c r="M39" s="2"/>
      <c r="N39" s="2"/>
      <c r="O39" s="2"/>
      <c r="P39" s="2"/>
    </row>
    <row r="40" spans="1:16">
      <c r="A40" s="20"/>
      <c r="B40" s="20"/>
      <c r="C40" s="20"/>
      <c r="D40" s="20"/>
      <c r="E40" s="20"/>
      <c r="F40" s="20"/>
      <c r="K40" s="2"/>
      <c r="L40" s="2"/>
      <c r="M40" s="2"/>
      <c r="N40" s="2"/>
      <c r="O40" s="2"/>
      <c r="P40" s="2"/>
    </row>
    <row r="41" spans="1:16">
      <c r="A41" s="20"/>
      <c r="B41" s="20"/>
      <c r="C41" s="20"/>
      <c r="D41" s="20"/>
      <c r="E41" s="20"/>
      <c r="F41" s="20"/>
      <c r="K41" s="2"/>
      <c r="L41" s="2"/>
      <c r="M41" s="2"/>
      <c r="N41" s="2"/>
      <c r="O41" s="2"/>
      <c r="P41" s="2"/>
    </row>
    <row r="42" spans="1:16">
      <c r="A42" s="20"/>
      <c r="B42" s="20"/>
      <c r="C42" s="20"/>
      <c r="D42" s="20"/>
      <c r="E42" s="20"/>
      <c r="F42" s="20"/>
      <c r="K42" s="2"/>
      <c r="L42" s="2"/>
      <c r="M42" s="2"/>
      <c r="N42" s="2"/>
      <c r="O42" s="2"/>
      <c r="P42" s="2"/>
    </row>
    <row r="43" spans="1:16">
      <c r="A43" s="20"/>
      <c r="B43" s="20"/>
      <c r="C43" s="20"/>
      <c r="D43" s="20"/>
      <c r="E43" s="20"/>
      <c r="F43" s="20"/>
      <c r="K43" s="2"/>
      <c r="L43" s="2"/>
      <c r="M43" s="2"/>
      <c r="N43" s="2"/>
      <c r="O43" s="2"/>
      <c r="P43" s="2"/>
    </row>
    <row r="44" spans="1:16">
      <c r="A44" s="20"/>
      <c r="B44" s="20"/>
      <c r="C44" s="20"/>
      <c r="D44" s="20"/>
      <c r="E44" s="20"/>
      <c r="F44" s="20"/>
      <c r="K44" s="2"/>
      <c r="L44" s="2"/>
      <c r="M44" s="2"/>
      <c r="N44" s="2"/>
      <c r="O44" s="2"/>
      <c r="P44" s="2"/>
    </row>
    <row r="45" spans="1:16">
      <c r="A45" s="20"/>
      <c r="B45" s="20"/>
      <c r="C45" s="20"/>
      <c r="D45" s="20"/>
      <c r="E45" s="20"/>
      <c r="F45" s="20"/>
      <c r="K45" s="2"/>
      <c r="L45" s="2"/>
      <c r="M45" s="2"/>
      <c r="N45" s="2"/>
      <c r="O45" s="2"/>
      <c r="P45" s="2"/>
    </row>
    <row r="46" spans="1:16">
      <c r="A46" s="20"/>
      <c r="B46" s="20"/>
      <c r="C46" s="20"/>
      <c r="D46" s="20"/>
      <c r="E46" s="20"/>
      <c r="F46" s="20"/>
      <c r="K46" s="2"/>
      <c r="L46" s="2"/>
      <c r="M46" s="2"/>
      <c r="N46" s="2"/>
      <c r="O46" s="2"/>
      <c r="P46" s="2"/>
    </row>
    <row r="47" spans="1:16">
      <c r="A47" s="20"/>
      <c r="B47" s="20"/>
      <c r="C47" s="20"/>
      <c r="D47" s="20"/>
      <c r="E47" s="20"/>
      <c r="F47" s="20"/>
      <c r="K47" s="2"/>
      <c r="L47" s="2"/>
      <c r="M47" s="2"/>
      <c r="N47" s="2"/>
      <c r="O47" s="2"/>
      <c r="P47" s="2"/>
    </row>
    <row r="48" spans="1:16">
      <c r="A48" s="20"/>
      <c r="B48" s="20"/>
      <c r="C48" s="20"/>
      <c r="D48" s="20"/>
      <c r="E48" s="20"/>
      <c r="F48" s="20"/>
    </row>
    <row r="49" spans="1:6">
      <c r="A49" s="20"/>
      <c r="B49" s="20"/>
      <c r="C49" s="20"/>
      <c r="D49" s="20"/>
      <c r="E49" s="20"/>
      <c r="F49" s="20"/>
    </row>
    <row r="50" spans="1:6">
      <c r="A50" s="20"/>
      <c r="B50" s="20"/>
      <c r="C50" s="20"/>
      <c r="D50" s="20"/>
      <c r="E50" s="20"/>
      <c r="F50" s="20"/>
    </row>
    <row r="51" spans="1:6">
      <c r="A51" s="20"/>
      <c r="B51" s="20"/>
      <c r="C51" s="20"/>
      <c r="D51" s="20"/>
      <c r="E51" s="20"/>
      <c r="F51" s="20"/>
    </row>
    <row r="52" spans="1:6">
      <c r="A52" s="20"/>
      <c r="B52" s="20"/>
      <c r="C52" s="20"/>
      <c r="D52" s="20"/>
      <c r="E52" s="20"/>
      <c r="F52" s="20"/>
    </row>
    <row r="53" spans="1:6">
      <c r="A53" s="20"/>
      <c r="B53" s="20"/>
      <c r="C53" s="20"/>
      <c r="D53" s="20"/>
      <c r="E53" s="20"/>
      <c r="F53" s="20"/>
    </row>
    <row r="54" spans="1:6">
      <c r="A54" s="20"/>
      <c r="B54" s="20"/>
      <c r="C54" s="20"/>
      <c r="D54" s="20"/>
      <c r="E54" s="20"/>
      <c r="F54" s="20"/>
    </row>
    <row r="55" spans="1:6">
      <c r="A55" s="20"/>
      <c r="B55" s="20"/>
      <c r="C55" s="20"/>
      <c r="D55" s="20"/>
      <c r="E55" s="20"/>
      <c r="F55" s="20"/>
    </row>
    <row r="56" spans="1:6">
      <c r="A56" s="20"/>
      <c r="B56" s="20"/>
      <c r="C56" s="20"/>
      <c r="D56" s="20"/>
      <c r="E56" s="20"/>
      <c r="F56" s="20"/>
    </row>
    <row r="57" spans="1:6">
      <c r="A57" s="20"/>
      <c r="B57" s="20"/>
      <c r="C57" s="20"/>
      <c r="D57" s="20"/>
      <c r="E57" s="20"/>
      <c r="F57" s="20"/>
    </row>
    <row r="58" spans="1:6">
      <c r="A58" s="20"/>
      <c r="B58" s="20"/>
      <c r="C58" s="20"/>
      <c r="D58" s="20"/>
      <c r="E58" s="20"/>
      <c r="F58" s="20"/>
    </row>
    <row r="59" spans="1:6">
      <c r="A59" s="20"/>
      <c r="B59" s="20"/>
      <c r="C59" s="20"/>
      <c r="D59" s="20"/>
      <c r="E59" s="20"/>
      <c r="F59" s="20"/>
    </row>
    <row r="60" spans="1:6">
      <c r="A60" s="20"/>
      <c r="B60" s="20"/>
      <c r="C60" s="20"/>
      <c r="D60" s="20"/>
      <c r="E60" s="20"/>
      <c r="F60" s="20"/>
    </row>
    <row r="61" spans="1:6">
      <c r="A61" s="20"/>
      <c r="B61" s="20"/>
      <c r="C61" s="20"/>
      <c r="D61" s="20"/>
      <c r="E61" s="20"/>
      <c r="F61" s="20"/>
    </row>
    <row r="62" spans="1:6">
      <c r="A62" s="20"/>
      <c r="B62" s="20"/>
      <c r="C62" s="20"/>
      <c r="D62" s="20"/>
      <c r="E62" s="20"/>
      <c r="F62" s="20"/>
    </row>
    <row r="63" spans="1:6">
      <c r="A63" s="20"/>
      <c r="B63" s="20"/>
      <c r="C63" s="20"/>
      <c r="D63" s="20"/>
      <c r="E63" s="20"/>
      <c r="F63" s="20"/>
    </row>
    <row r="64" spans="1:6">
      <c r="A64" s="20"/>
      <c r="B64" s="20"/>
      <c r="C64" s="20"/>
      <c r="D64" s="20"/>
      <c r="E64" s="20"/>
      <c r="F64" s="20"/>
    </row>
    <row r="65" spans="1:6">
      <c r="A65" s="20"/>
      <c r="B65" s="20"/>
      <c r="C65" s="20"/>
      <c r="D65" s="20"/>
      <c r="E65" s="20"/>
      <c r="F65" s="20"/>
    </row>
    <row r="66" spans="1:6">
      <c r="A66" s="20"/>
      <c r="B66" s="20"/>
      <c r="C66" s="20"/>
      <c r="D66" s="20"/>
      <c r="E66" s="20"/>
      <c r="F66" s="20"/>
    </row>
    <row r="67" spans="1:6">
      <c r="A67" s="20"/>
      <c r="B67" s="20"/>
      <c r="C67" s="20"/>
      <c r="D67" s="20"/>
      <c r="E67" s="20"/>
      <c r="F67" s="20"/>
    </row>
    <row r="68" spans="1:6">
      <c r="A68" s="20"/>
      <c r="B68" s="20"/>
      <c r="C68" s="20"/>
      <c r="D68" s="20"/>
      <c r="E68" s="20"/>
      <c r="F68" s="20"/>
    </row>
    <row r="69" spans="1:6">
      <c r="A69" s="20"/>
      <c r="B69" s="20"/>
      <c r="C69" s="20"/>
      <c r="D69" s="20"/>
      <c r="E69" s="20"/>
      <c r="F69" s="20"/>
    </row>
    <row r="70" spans="1:6">
      <c r="A70" s="20"/>
      <c r="B70" s="20"/>
      <c r="C70" s="20"/>
      <c r="D70" s="20"/>
      <c r="E70" s="20"/>
      <c r="F70" s="20"/>
    </row>
    <row r="71" spans="1:6">
      <c r="A71" s="20"/>
      <c r="B71" s="20"/>
      <c r="C71" s="20"/>
      <c r="D71" s="20"/>
      <c r="E71" s="20"/>
      <c r="F71" s="20"/>
    </row>
    <row r="72" spans="1:6">
      <c r="A72" s="20"/>
      <c r="B72" s="20"/>
      <c r="C72" s="20"/>
      <c r="D72" s="20"/>
      <c r="E72" s="20"/>
      <c r="F72" s="20"/>
    </row>
    <row r="73" spans="1:6">
      <c r="A73" s="20"/>
      <c r="B73" s="20"/>
      <c r="C73" s="20"/>
      <c r="D73" s="20"/>
      <c r="E73" s="20"/>
      <c r="F73" s="20"/>
    </row>
    <row r="74" spans="1:6">
      <c r="A74" s="20"/>
      <c r="B74" s="20"/>
      <c r="C74" s="20"/>
      <c r="D74" s="20"/>
      <c r="E74" s="20"/>
      <c r="F74" s="20"/>
    </row>
    <row r="75" spans="1:6">
      <c r="A75" s="20"/>
      <c r="B75" s="20"/>
      <c r="C75" s="20"/>
      <c r="D75" s="20"/>
      <c r="E75" s="20"/>
      <c r="F75" s="20"/>
    </row>
    <row r="76" spans="1:6">
      <c r="A76" s="20"/>
      <c r="B76" s="20"/>
      <c r="C76" s="20"/>
      <c r="D76" s="20"/>
      <c r="E76" s="20"/>
      <c r="F76" s="20"/>
    </row>
    <row r="77" spans="1:6">
      <c r="A77" s="20"/>
      <c r="B77" s="20"/>
      <c r="C77" s="20"/>
      <c r="D77" s="20"/>
      <c r="E77" s="20"/>
      <c r="F77" s="20"/>
    </row>
    <row r="78" spans="1:6">
      <c r="A78" s="20"/>
      <c r="B78" s="20"/>
      <c r="C78" s="20"/>
      <c r="D78" s="20"/>
      <c r="E78" s="20"/>
      <c r="F78" s="20"/>
    </row>
    <row r="79" spans="1:6">
      <c r="A79" s="20"/>
      <c r="B79" s="20"/>
      <c r="C79" s="20"/>
      <c r="D79" s="20"/>
      <c r="E79" s="20"/>
      <c r="F79" s="20"/>
    </row>
    <row r="80" spans="1:6">
      <c r="A80" s="20"/>
      <c r="B80" s="20"/>
      <c r="C80" s="20"/>
      <c r="D80" s="20"/>
      <c r="E80" s="20"/>
      <c r="F80" s="20"/>
    </row>
    <row r="81" spans="1:6">
      <c r="A81" s="20"/>
      <c r="B81" s="20"/>
      <c r="C81" s="20"/>
      <c r="D81" s="20"/>
      <c r="E81" s="20"/>
      <c r="F81" s="20"/>
    </row>
    <row r="82" spans="1:6">
      <c r="A82" s="20"/>
      <c r="B82" s="20"/>
      <c r="C82" s="20"/>
      <c r="D82" s="20"/>
      <c r="E82" s="20"/>
      <c r="F82" s="20"/>
    </row>
    <row r="83" spans="1:6">
      <c r="A83" s="20"/>
      <c r="B83" s="20"/>
      <c r="C83" s="20"/>
      <c r="D83" s="20"/>
      <c r="E83" s="20"/>
      <c r="F83" s="20"/>
    </row>
    <row r="84" spans="1:6">
      <c r="A84" s="20"/>
      <c r="B84" s="20"/>
      <c r="C84" s="20"/>
      <c r="D84" s="20"/>
      <c r="E84" s="20"/>
      <c r="F84" s="20"/>
    </row>
    <row r="85" spans="1:6">
      <c r="A85" s="20"/>
      <c r="B85" s="20"/>
      <c r="C85" s="20"/>
      <c r="D85" s="20"/>
      <c r="E85" s="20"/>
      <c r="F85" s="20"/>
    </row>
    <row r="86" spans="1:6">
      <c r="A86" s="20"/>
      <c r="B86" s="20"/>
      <c r="C86" s="20"/>
      <c r="D86" s="20"/>
      <c r="E86" s="20"/>
      <c r="F86" s="20"/>
    </row>
    <row r="87" spans="1:6">
      <c r="A87" s="20"/>
      <c r="B87" s="20"/>
      <c r="C87" s="20"/>
      <c r="D87" s="20"/>
      <c r="E87" s="20"/>
      <c r="F87" s="20"/>
    </row>
    <row r="88" spans="1:6">
      <c r="A88" s="20"/>
      <c r="B88" s="20"/>
      <c r="C88" s="20"/>
      <c r="D88" s="20"/>
      <c r="E88" s="20"/>
      <c r="F88" s="20"/>
    </row>
    <row r="89" spans="1:6">
      <c r="A89" s="20"/>
      <c r="B89" s="20"/>
      <c r="C89" s="20"/>
      <c r="D89" s="20"/>
      <c r="E89" s="20"/>
      <c r="F89" s="20"/>
    </row>
    <row r="90" spans="1:6">
      <c r="A90" s="20"/>
      <c r="B90" s="20"/>
      <c r="C90" s="20"/>
      <c r="D90" s="20"/>
      <c r="E90" s="20"/>
      <c r="F90" s="20"/>
    </row>
    <row r="91" spans="1:6">
      <c r="A91" s="20"/>
      <c r="B91" s="20"/>
      <c r="C91" s="20"/>
      <c r="D91" s="20"/>
      <c r="E91" s="20"/>
      <c r="F91" s="20"/>
    </row>
    <row r="92" spans="1:6">
      <c r="A92" s="20"/>
      <c r="B92" s="20"/>
      <c r="C92" s="20"/>
      <c r="D92" s="20"/>
      <c r="E92" s="20"/>
      <c r="F92" s="20"/>
    </row>
    <row r="93" spans="1:6">
      <c r="A93" s="20"/>
      <c r="B93" s="20"/>
      <c r="C93" s="20"/>
      <c r="D93" s="20"/>
      <c r="E93" s="20"/>
      <c r="F93" s="20"/>
    </row>
    <row r="94" spans="1:6">
      <c r="A94" s="20"/>
      <c r="B94" s="20"/>
      <c r="C94" s="20"/>
      <c r="D94" s="20"/>
      <c r="E94" s="20"/>
      <c r="F94" s="20"/>
    </row>
    <row r="95" spans="1:6">
      <c r="A95" s="20"/>
      <c r="B95" s="20"/>
      <c r="C95" s="20"/>
      <c r="D95" s="20"/>
      <c r="E95" s="20"/>
      <c r="F95" s="20"/>
    </row>
    <row r="96" spans="1:6">
      <c r="A96" s="20"/>
      <c r="B96" s="20"/>
      <c r="C96" s="20"/>
      <c r="D96" s="20"/>
      <c r="E96" s="20"/>
      <c r="F96" s="20"/>
    </row>
    <row r="97" spans="1:6">
      <c r="A97" s="20"/>
      <c r="B97" s="20"/>
      <c r="C97" s="20"/>
      <c r="D97" s="20"/>
      <c r="E97" s="20"/>
      <c r="F97" s="20"/>
    </row>
    <row r="98" spans="1:6">
      <c r="A98" s="20"/>
      <c r="B98" s="20"/>
      <c r="C98" s="20"/>
      <c r="D98" s="20"/>
      <c r="E98" s="20"/>
      <c r="F98" s="20"/>
    </row>
    <row r="99" spans="1:6">
      <c r="A99" s="20"/>
      <c r="B99" s="20"/>
      <c r="C99" s="20"/>
      <c r="D99" s="20"/>
      <c r="E99" s="20"/>
      <c r="F99" s="20"/>
    </row>
    <row r="100" spans="1:6">
      <c r="A100" s="20"/>
      <c r="B100" s="20"/>
      <c r="C100" s="20"/>
      <c r="D100" s="20"/>
      <c r="E100" s="20"/>
      <c r="F100" s="20"/>
    </row>
    <row r="101" spans="1:6">
      <c r="A101" s="20"/>
      <c r="B101" s="20"/>
      <c r="C101" s="20"/>
      <c r="D101" s="20"/>
      <c r="E101" s="20"/>
      <c r="F101" s="20"/>
    </row>
    <row r="102" spans="1:6">
      <c r="A102" s="20"/>
      <c r="B102" s="20"/>
      <c r="C102" s="20"/>
      <c r="D102" s="20"/>
      <c r="E102" s="20"/>
      <c r="F102" s="20"/>
    </row>
    <row r="103" spans="1:6">
      <c r="A103" s="20"/>
      <c r="B103" s="20"/>
      <c r="C103" s="20"/>
      <c r="D103" s="20"/>
      <c r="E103" s="20"/>
      <c r="F103" s="20"/>
    </row>
    <row r="104" spans="1:6">
      <c r="A104" s="20"/>
      <c r="B104" s="20"/>
      <c r="C104" s="20"/>
      <c r="D104" s="20"/>
      <c r="E104" s="20"/>
      <c r="F104" s="20"/>
    </row>
    <row r="105" spans="1:6">
      <c r="A105" s="20"/>
      <c r="B105" s="20"/>
      <c r="C105" s="20"/>
      <c r="D105" s="20"/>
      <c r="E105" s="20"/>
      <c r="F105" s="20"/>
    </row>
    <row r="106" spans="1:6">
      <c r="A106" s="20"/>
      <c r="B106" s="20"/>
      <c r="C106" s="20"/>
      <c r="D106" s="20"/>
      <c r="E106" s="20"/>
      <c r="F106" s="20"/>
    </row>
    <row r="107" spans="1:6">
      <c r="A107" s="20"/>
      <c r="B107" s="20"/>
      <c r="C107" s="20"/>
      <c r="D107" s="20"/>
      <c r="E107" s="20"/>
      <c r="F107" s="20"/>
    </row>
    <row r="108" spans="1:6">
      <c r="A108" s="20"/>
      <c r="B108" s="20"/>
      <c r="C108" s="20"/>
      <c r="D108" s="20"/>
      <c r="E108" s="20"/>
      <c r="F108" s="20"/>
    </row>
    <row r="109" spans="1:6">
      <c r="A109" s="20"/>
      <c r="B109" s="20"/>
      <c r="C109" s="20"/>
      <c r="D109" s="20"/>
      <c r="E109" s="20"/>
      <c r="F109" s="20"/>
    </row>
    <row r="110" spans="1:6">
      <c r="A110" s="20"/>
      <c r="B110" s="20"/>
      <c r="C110" s="20"/>
      <c r="D110" s="20"/>
      <c r="E110" s="20"/>
      <c r="F110" s="20"/>
    </row>
    <row r="111" spans="1:6">
      <c r="A111" s="20"/>
      <c r="B111" s="20"/>
      <c r="C111" s="20"/>
      <c r="D111" s="20"/>
      <c r="E111" s="20"/>
      <c r="F111" s="20"/>
    </row>
    <row r="112" spans="1:6">
      <c r="A112" s="20"/>
      <c r="B112" s="20"/>
      <c r="C112" s="20"/>
      <c r="D112" s="20"/>
      <c r="E112" s="20"/>
      <c r="F112" s="20"/>
    </row>
    <row r="113" spans="1:6">
      <c r="A113" s="20"/>
      <c r="B113" s="20"/>
      <c r="C113" s="20"/>
      <c r="D113" s="20"/>
      <c r="E113" s="20"/>
      <c r="F113" s="20"/>
    </row>
    <row r="114" spans="1:6">
      <c r="A114" s="20"/>
      <c r="B114" s="20"/>
      <c r="C114" s="20"/>
      <c r="D114" s="20"/>
      <c r="E114" s="20"/>
      <c r="F114" s="20"/>
    </row>
    <row r="115" spans="1:6">
      <c r="A115" s="20"/>
      <c r="B115" s="20"/>
      <c r="C115" s="20"/>
      <c r="D115" s="20"/>
      <c r="E115" s="20"/>
      <c r="F115" s="20"/>
    </row>
    <row r="116" spans="1:6">
      <c r="A116" s="20"/>
      <c r="B116" s="20"/>
      <c r="C116" s="20"/>
      <c r="D116" s="20"/>
      <c r="E116" s="20"/>
      <c r="F116" s="20"/>
    </row>
    <row r="117" spans="1:6">
      <c r="A117" s="20"/>
      <c r="B117" s="20"/>
      <c r="C117" s="20"/>
      <c r="D117" s="20"/>
      <c r="E117" s="20"/>
      <c r="F117" s="20"/>
    </row>
    <row r="118" spans="1:6">
      <c r="A118" s="20"/>
      <c r="B118" s="20"/>
      <c r="C118" s="20"/>
      <c r="D118" s="20"/>
      <c r="E118" s="20"/>
      <c r="F118" s="20"/>
    </row>
    <row r="119" spans="1:6">
      <c r="A119" s="20"/>
      <c r="B119" s="20"/>
      <c r="C119" s="20"/>
      <c r="D119" s="20"/>
      <c r="E119" s="20"/>
      <c r="F119" s="20"/>
    </row>
    <row r="120" spans="1:6">
      <c r="A120" s="20"/>
      <c r="B120" s="20"/>
      <c r="C120" s="20"/>
      <c r="D120" s="20"/>
      <c r="E120" s="20"/>
      <c r="F120" s="20"/>
    </row>
    <row r="121" spans="1:6">
      <c r="A121" s="20"/>
      <c r="B121" s="20"/>
      <c r="C121" s="20"/>
      <c r="D121" s="20"/>
      <c r="E121" s="20"/>
      <c r="F121" s="20"/>
    </row>
    <row r="122" spans="1:6">
      <c r="A122" s="20"/>
      <c r="B122" s="20"/>
      <c r="C122" s="20"/>
      <c r="D122" s="20"/>
      <c r="E122" s="20"/>
      <c r="F122" s="20"/>
    </row>
    <row r="123" spans="1:6">
      <c r="A123" s="20"/>
      <c r="B123" s="20"/>
      <c r="C123" s="20"/>
      <c r="D123" s="20"/>
      <c r="E123" s="20"/>
      <c r="F123" s="20"/>
    </row>
    <row r="124" spans="1:6">
      <c r="A124" s="20"/>
      <c r="B124" s="20"/>
      <c r="C124" s="20"/>
      <c r="D124" s="20"/>
      <c r="E124" s="20"/>
      <c r="F124" s="20"/>
    </row>
    <row r="125" spans="1:6">
      <c r="A125" s="20"/>
      <c r="B125" s="20"/>
      <c r="C125" s="20"/>
      <c r="D125" s="20"/>
      <c r="E125" s="20"/>
      <c r="F125" s="20"/>
    </row>
    <row r="126" spans="1:6">
      <c r="A126" s="20"/>
      <c r="B126" s="20"/>
      <c r="C126" s="20"/>
      <c r="D126" s="20"/>
      <c r="E126" s="20"/>
      <c r="F126" s="20"/>
    </row>
    <row r="127" spans="1:6">
      <c r="A127" s="20"/>
      <c r="B127" s="20"/>
      <c r="C127" s="20"/>
      <c r="D127" s="20"/>
      <c r="E127" s="20"/>
      <c r="F127" s="20"/>
    </row>
    <row r="128" spans="1:6">
      <c r="A128" s="20"/>
      <c r="B128" s="20"/>
      <c r="C128" s="20"/>
      <c r="D128" s="20"/>
      <c r="E128" s="20"/>
      <c r="F128" s="20"/>
    </row>
    <row r="129" spans="1:6">
      <c r="A129" s="20"/>
      <c r="B129" s="20"/>
      <c r="C129" s="20"/>
      <c r="D129" s="20"/>
      <c r="E129" s="20"/>
      <c r="F129" s="20"/>
    </row>
    <row r="130" spans="1:6">
      <c r="A130" s="20"/>
      <c r="B130" s="20"/>
      <c r="C130" s="20"/>
      <c r="D130" s="20"/>
      <c r="E130" s="20"/>
      <c r="F130" s="20"/>
    </row>
    <row r="131" spans="1:6">
      <c r="A131" s="20"/>
      <c r="B131" s="20"/>
      <c r="C131" s="20"/>
      <c r="D131" s="20"/>
      <c r="E131" s="20"/>
      <c r="F131" s="20"/>
    </row>
    <row r="132" spans="1:6">
      <c r="A132" s="20"/>
      <c r="B132" s="20"/>
      <c r="C132" s="20"/>
      <c r="D132" s="20"/>
      <c r="E132" s="20"/>
      <c r="F132" s="20"/>
    </row>
    <row r="133" spans="1:6">
      <c r="A133" s="20"/>
      <c r="B133" s="20"/>
      <c r="C133" s="20"/>
      <c r="D133" s="20"/>
      <c r="E133" s="20"/>
      <c r="F133" s="20"/>
    </row>
    <row r="134" spans="1:6">
      <c r="A134" s="20"/>
      <c r="B134" s="20"/>
      <c r="C134" s="20"/>
      <c r="D134" s="20"/>
      <c r="E134" s="20"/>
      <c r="F134" s="20"/>
    </row>
    <row r="135" spans="1:6">
      <c r="A135" s="20"/>
      <c r="B135" s="20"/>
      <c r="C135" s="20"/>
      <c r="D135" s="20"/>
      <c r="E135" s="20"/>
      <c r="F135" s="20"/>
    </row>
    <row r="136" spans="1:6">
      <c r="A136" s="20"/>
      <c r="B136" s="20"/>
      <c r="C136" s="20"/>
      <c r="D136" s="20"/>
      <c r="E136" s="20"/>
      <c r="F136" s="20"/>
    </row>
    <row r="137" spans="1:6">
      <c r="A137" s="20"/>
      <c r="B137" s="20"/>
      <c r="C137" s="20"/>
      <c r="D137" s="20"/>
      <c r="E137" s="20"/>
      <c r="F137" s="20"/>
    </row>
    <row r="138" spans="1:6">
      <c r="A138" s="20"/>
      <c r="B138" s="20"/>
      <c r="C138" s="20"/>
      <c r="D138" s="20"/>
      <c r="E138" s="20"/>
      <c r="F138" s="20"/>
    </row>
  </sheetData>
  <autoFilter ref="A10:E11" xr:uid="{00000000-0009-0000-0000-00000E000000}"/>
  <mergeCells count="7">
    <mergeCell ref="A30:F30"/>
    <mergeCell ref="H1:I1"/>
    <mergeCell ref="A10:A11"/>
    <mergeCell ref="B10:B11"/>
    <mergeCell ref="C10:C11"/>
    <mergeCell ref="D10:D11"/>
    <mergeCell ref="E10:E11"/>
  </mergeCells>
  <hyperlinks>
    <hyperlink ref="H1:I1" location="Index!A1" display="Regresar al Índice" xr:uid="{0933D8F5-47DF-4537-880F-049C18A5ACCA}"/>
  </hyperlinks>
  <pageMargins left="0.7" right="0.7" top="0.75" bottom="0.75" header="0.3" footer="0.3"/>
  <pageSetup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1"/>
  <dimension ref="A1:P13"/>
  <sheetViews>
    <sheetView zoomScale="106" zoomScaleNormal="106" workbookViewId="0"/>
  </sheetViews>
  <sheetFormatPr baseColWidth="10" defaultColWidth="11.42578125" defaultRowHeight="14.25"/>
  <cols>
    <col min="1" max="1" width="27.85546875" style="92" customWidth="1"/>
    <col min="2" max="2" width="16.7109375" style="92" customWidth="1"/>
    <col min="3" max="3" width="14.140625" style="92" customWidth="1"/>
    <col min="4" max="4" width="11.85546875" style="92" customWidth="1"/>
    <col min="5" max="16384" width="11.42578125" style="92"/>
  </cols>
  <sheetData>
    <row r="1" spans="1:16">
      <c r="A1" s="20" t="s">
        <v>1746</v>
      </c>
      <c r="H1" s="545" t="s">
        <v>38</v>
      </c>
      <c r="I1" s="545"/>
      <c r="O1" s="557" t="s">
        <v>278</v>
      </c>
      <c r="P1" s="557"/>
    </row>
    <row r="2" spans="1:16">
      <c r="A2" s="92" t="s">
        <v>279</v>
      </c>
    </row>
    <row r="3" spans="1:16">
      <c r="A3" s="288"/>
      <c r="B3" s="288"/>
      <c r="C3" s="288"/>
      <c r="D3" s="288"/>
      <c r="E3" s="288"/>
    </row>
    <row r="4" spans="1:16" ht="56.25" customHeight="1" thickBot="1">
      <c r="A4" s="317" t="s">
        <v>280</v>
      </c>
      <c r="B4" s="318" t="s">
        <v>1062</v>
      </c>
      <c r="C4" s="306" t="s">
        <v>1061</v>
      </c>
      <c r="D4" s="317" t="s">
        <v>34</v>
      </c>
      <c r="E4" s="317" t="s">
        <v>291</v>
      </c>
    </row>
    <row r="5" spans="1:16" ht="29.25" thickBot="1">
      <c r="A5" s="319" t="s">
        <v>282</v>
      </c>
      <c r="B5" s="320">
        <v>110774</v>
      </c>
      <c r="C5" s="309">
        <v>117212</v>
      </c>
      <c r="D5" s="320">
        <f>C5-B5</f>
        <v>6438</v>
      </c>
      <c r="E5" s="321">
        <f>C5/B5-1</f>
        <v>5.8118331016303371E-2</v>
      </c>
    </row>
    <row r="6" spans="1:16" ht="15" thickBot="1">
      <c r="A6" s="322" t="s">
        <v>283</v>
      </c>
      <c r="B6" s="323">
        <v>365761</v>
      </c>
      <c r="C6" s="311">
        <v>388373</v>
      </c>
      <c r="D6" s="320">
        <f t="shared" ref="D6:D13" si="0">C6-B6</f>
        <v>22612</v>
      </c>
      <c r="E6" s="321">
        <f t="shared" ref="E6:E13" si="1">C6/B6-1</f>
        <v>6.18217907321994E-2</v>
      </c>
    </row>
    <row r="7" spans="1:16" ht="15" thickBot="1">
      <c r="A7" s="322" t="s">
        <v>284</v>
      </c>
      <c r="B7" s="323">
        <v>139444</v>
      </c>
      <c r="C7" s="311">
        <v>141565</v>
      </c>
      <c r="D7" s="320">
        <f t="shared" si="0"/>
        <v>2121</v>
      </c>
      <c r="E7" s="321">
        <f t="shared" si="1"/>
        <v>1.5210407045121999E-2</v>
      </c>
    </row>
    <row r="8" spans="1:16" ht="29.25" thickBot="1">
      <c r="A8" s="324" t="s">
        <v>285</v>
      </c>
      <c r="B8" s="323">
        <v>9901</v>
      </c>
      <c r="C8" s="311">
        <v>9508</v>
      </c>
      <c r="D8" s="320">
        <f t="shared" si="0"/>
        <v>-393</v>
      </c>
      <c r="E8" s="321">
        <f t="shared" si="1"/>
        <v>-3.9692960307039726E-2</v>
      </c>
    </row>
    <row r="9" spans="1:16" ht="15" thickBot="1">
      <c r="A9" s="322" t="s">
        <v>286</v>
      </c>
      <c r="B9" s="323">
        <v>451827</v>
      </c>
      <c r="C9" s="311">
        <v>481695</v>
      </c>
      <c r="D9" s="320">
        <f t="shared" si="0"/>
        <v>29868</v>
      </c>
      <c r="E9" s="321">
        <f t="shared" si="1"/>
        <v>6.6104947247508372E-2</v>
      </c>
    </row>
    <row r="10" spans="1:16" ht="15" thickBot="1">
      <c r="A10" s="322" t="s">
        <v>287</v>
      </c>
      <c r="B10" s="323">
        <v>2611</v>
      </c>
      <c r="C10" s="311">
        <v>2620</v>
      </c>
      <c r="D10" s="320">
        <f t="shared" si="0"/>
        <v>9</v>
      </c>
      <c r="E10" s="321">
        <f t="shared" si="1"/>
        <v>3.4469551895826012E-3</v>
      </c>
    </row>
    <row r="11" spans="1:16" ht="15" thickBot="1">
      <c r="A11" s="322" t="s">
        <v>288</v>
      </c>
      <c r="B11" s="323">
        <v>619956</v>
      </c>
      <c r="C11" s="311">
        <v>622204</v>
      </c>
      <c r="D11" s="320">
        <f t="shared" si="0"/>
        <v>2248</v>
      </c>
      <c r="E11" s="321">
        <f t="shared" si="1"/>
        <v>3.6260637851719402E-3</v>
      </c>
    </row>
    <row r="12" spans="1:16" ht="15" thickBot="1">
      <c r="A12" s="322" t="s">
        <v>289</v>
      </c>
      <c r="B12" s="323">
        <v>88060</v>
      </c>
      <c r="C12" s="311">
        <v>95058</v>
      </c>
      <c r="D12" s="320">
        <f t="shared" si="0"/>
        <v>6998</v>
      </c>
      <c r="E12" s="321">
        <f t="shared" si="1"/>
        <v>7.9468544174426503E-2</v>
      </c>
    </row>
    <row r="13" spans="1:16" ht="15.75" thickBot="1">
      <c r="A13" s="325" t="s">
        <v>53</v>
      </c>
      <c r="B13" s="326">
        <f>SUM(B5:B12)</f>
        <v>1788334</v>
      </c>
      <c r="C13" s="326">
        <f>SUM(C5:C12)</f>
        <v>1858235</v>
      </c>
      <c r="D13" s="327">
        <f t="shared" si="0"/>
        <v>69901</v>
      </c>
      <c r="E13" s="328">
        <f t="shared" si="1"/>
        <v>3.9087217488455783E-2</v>
      </c>
    </row>
  </sheetData>
  <mergeCells count="2">
    <mergeCell ref="H1:I1"/>
    <mergeCell ref="O1:P1"/>
  </mergeCells>
  <hyperlinks>
    <hyperlink ref="H1:I1" location="Index!A1" display="Regresar al Índice" xr:uid="{00000000-0004-0000-0500-000000000000}"/>
    <hyperlink ref="O1:P1" location="Index!B2" display="Regresar al índice" xr:uid="{00000000-0004-0000-0500-000001000000}"/>
  </hyperlinks>
  <pageMargins left="0.7" right="0.7" top="0.75" bottom="0.75" header="0.3" footer="0.3"/>
  <pageSetup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dimension ref="A1:P14"/>
  <sheetViews>
    <sheetView zoomScale="106" zoomScaleNormal="106" workbookViewId="0"/>
  </sheetViews>
  <sheetFormatPr baseColWidth="10" defaultColWidth="11.42578125" defaultRowHeight="14.25"/>
  <cols>
    <col min="1" max="1" width="15.28515625" style="92" customWidth="1"/>
    <col min="2" max="2" width="10.85546875" style="92" bestFit="1" customWidth="1"/>
    <col min="3" max="3" width="9" style="92" bestFit="1" customWidth="1"/>
    <col min="4" max="5" width="10.85546875" style="92" bestFit="1" customWidth="1"/>
    <col min="6" max="6" width="8.7109375" style="92" customWidth="1"/>
    <col min="7" max="7" width="10.85546875" style="92" bestFit="1" customWidth="1"/>
    <col min="8" max="8" width="9.28515625" style="92" bestFit="1" customWidth="1"/>
    <col min="9" max="9" width="8.7109375" style="92" customWidth="1"/>
    <col min="10" max="10" width="7.42578125" style="92" customWidth="1"/>
    <col min="11" max="16384" width="11.42578125" style="92"/>
  </cols>
  <sheetData>
    <row r="1" spans="1:16">
      <c r="A1" s="20" t="s">
        <v>1747</v>
      </c>
      <c r="B1" s="146"/>
      <c r="C1" s="146"/>
      <c r="D1" s="146"/>
      <c r="E1" s="146"/>
      <c r="F1" s="146"/>
      <c r="G1" s="146"/>
      <c r="H1" s="545" t="s">
        <v>38</v>
      </c>
      <c r="I1" s="545"/>
      <c r="J1" s="144"/>
      <c r="K1" s="144"/>
      <c r="O1" s="557"/>
      <c r="P1" s="557"/>
    </row>
    <row r="2" spans="1:16">
      <c r="A2" s="92" t="s">
        <v>279</v>
      </c>
    </row>
    <row r="4" spans="1:16" ht="27.75" customHeight="1">
      <c r="A4" s="558" t="s">
        <v>280</v>
      </c>
      <c r="B4" s="560" t="s">
        <v>985</v>
      </c>
      <c r="C4" s="560"/>
      <c r="D4" s="560"/>
      <c r="E4" s="560" t="s">
        <v>1061</v>
      </c>
      <c r="F4" s="560"/>
      <c r="G4" s="560"/>
      <c r="H4" s="561" t="s">
        <v>34</v>
      </c>
      <c r="I4" s="561"/>
      <c r="J4" s="561"/>
    </row>
    <row r="5" spans="1:16" ht="24.75" customHeight="1" thickBot="1">
      <c r="A5" s="559"/>
      <c r="B5" s="306" t="s">
        <v>292</v>
      </c>
      <c r="C5" s="306" t="s">
        <v>293</v>
      </c>
      <c r="D5" s="306" t="s">
        <v>53</v>
      </c>
      <c r="E5" s="306" t="s">
        <v>292</v>
      </c>
      <c r="F5" s="306" t="s">
        <v>293</v>
      </c>
      <c r="G5" s="306" t="s">
        <v>53</v>
      </c>
      <c r="H5" s="307" t="s">
        <v>292</v>
      </c>
      <c r="I5" s="307" t="s">
        <v>293</v>
      </c>
      <c r="J5" s="307" t="s">
        <v>53</v>
      </c>
    </row>
    <row r="6" spans="1:16" ht="57.75" thickBot="1">
      <c r="A6" s="308" t="s">
        <v>282</v>
      </c>
      <c r="B6" s="309">
        <v>80272</v>
      </c>
      <c r="C6" s="309">
        <v>34774</v>
      </c>
      <c r="D6" s="309">
        <v>115046</v>
      </c>
      <c r="E6" s="309">
        <v>81554</v>
      </c>
      <c r="F6" s="309">
        <v>35658</v>
      </c>
      <c r="G6" s="309">
        <v>117212</v>
      </c>
      <c r="H6" s="309">
        <f>E6-B6</f>
        <v>1282</v>
      </c>
      <c r="I6" s="309">
        <f>F6-C6</f>
        <v>884</v>
      </c>
      <c r="J6" s="309">
        <f>SUM(H6:I6)</f>
        <v>2166</v>
      </c>
    </row>
    <row r="7" spans="1:16" ht="15" thickBot="1">
      <c r="A7" s="310" t="s">
        <v>283</v>
      </c>
      <c r="B7" s="311">
        <v>224327</v>
      </c>
      <c r="C7" s="311">
        <v>161147</v>
      </c>
      <c r="D7" s="309">
        <v>385474</v>
      </c>
      <c r="E7" s="311">
        <v>225384</v>
      </c>
      <c r="F7" s="311">
        <v>162989</v>
      </c>
      <c r="G7" s="309">
        <v>388373</v>
      </c>
      <c r="H7" s="309">
        <f t="shared" ref="H7:I14" si="0">E7-B7</f>
        <v>1057</v>
      </c>
      <c r="I7" s="309">
        <f t="shared" si="0"/>
        <v>1842</v>
      </c>
      <c r="J7" s="309">
        <f t="shared" ref="J7:J13" si="1">SUM(H7:I7)</f>
        <v>2899</v>
      </c>
    </row>
    <row r="8" spans="1:16" ht="15" thickBot="1">
      <c r="A8" s="310" t="s">
        <v>284</v>
      </c>
      <c r="B8" s="311">
        <v>119764</v>
      </c>
      <c r="C8" s="311">
        <v>21048</v>
      </c>
      <c r="D8" s="309">
        <v>140812</v>
      </c>
      <c r="E8" s="311">
        <v>120354</v>
      </c>
      <c r="F8" s="311">
        <v>21211</v>
      </c>
      <c r="G8" s="309">
        <v>141565</v>
      </c>
      <c r="H8" s="309">
        <f t="shared" si="0"/>
        <v>590</v>
      </c>
      <c r="I8" s="309">
        <f t="shared" si="0"/>
        <v>163</v>
      </c>
      <c r="J8" s="309">
        <f t="shared" si="1"/>
        <v>753</v>
      </c>
    </row>
    <row r="9" spans="1:16" ht="43.5" thickBot="1">
      <c r="A9" s="312" t="s">
        <v>285</v>
      </c>
      <c r="B9" s="309">
        <v>7277</v>
      </c>
      <c r="C9" s="309">
        <v>2285</v>
      </c>
      <c r="D9" s="309">
        <v>9562</v>
      </c>
      <c r="E9" s="309">
        <v>7236</v>
      </c>
      <c r="F9" s="309">
        <v>2272</v>
      </c>
      <c r="G9" s="309">
        <v>9508</v>
      </c>
      <c r="H9" s="309">
        <f t="shared" si="0"/>
        <v>-41</v>
      </c>
      <c r="I9" s="309">
        <f t="shared" si="0"/>
        <v>-13</v>
      </c>
      <c r="J9" s="309">
        <f t="shared" si="1"/>
        <v>-54</v>
      </c>
    </row>
    <row r="10" spans="1:16" ht="43.5" thickBot="1">
      <c r="A10" s="312" t="s">
        <v>286</v>
      </c>
      <c r="B10" s="313">
        <v>288412</v>
      </c>
      <c r="C10" s="313">
        <v>191651</v>
      </c>
      <c r="D10" s="313">
        <v>480063</v>
      </c>
      <c r="E10" s="313">
        <v>289007</v>
      </c>
      <c r="F10" s="313">
        <v>192688</v>
      </c>
      <c r="G10" s="313">
        <v>481695</v>
      </c>
      <c r="H10" s="309">
        <f t="shared" si="0"/>
        <v>595</v>
      </c>
      <c r="I10" s="309">
        <f t="shared" si="0"/>
        <v>1037</v>
      </c>
      <c r="J10" s="309">
        <f t="shared" si="1"/>
        <v>1632</v>
      </c>
    </row>
    <row r="11" spans="1:16" ht="15" thickBot="1">
      <c r="A11" s="310" t="s">
        <v>287</v>
      </c>
      <c r="B11" s="311">
        <v>2302</v>
      </c>
      <c r="C11" s="311">
        <v>338</v>
      </c>
      <c r="D11" s="311">
        <v>2640</v>
      </c>
      <c r="E11" s="311">
        <v>2277</v>
      </c>
      <c r="F11" s="311">
        <v>343</v>
      </c>
      <c r="G11" s="311">
        <v>2620</v>
      </c>
      <c r="H11" s="309">
        <f t="shared" si="0"/>
        <v>-25</v>
      </c>
      <c r="I11" s="309">
        <f t="shared" si="0"/>
        <v>5</v>
      </c>
      <c r="J11" s="309">
        <f t="shared" si="1"/>
        <v>-20</v>
      </c>
    </row>
    <row r="12" spans="1:16" ht="15" thickBot="1">
      <c r="A12" s="310" t="s">
        <v>288</v>
      </c>
      <c r="B12" s="311">
        <v>317406</v>
      </c>
      <c r="C12" s="311">
        <v>302453</v>
      </c>
      <c r="D12" s="309">
        <v>619859</v>
      </c>
      <c r="E12" s="311">
        <v>318043</v>
      </c>
      <c r="F12" s="311">
        <v>304161</v>
      </c>
      <c r="G12" s="309">
        <v>622204</v>
      </c>
      <c r="H12" s="309">
        <f t="shared" si="0"/>
        <v>637</v>
      </c>
      <c r="I12" s="309">
        <f t="shared" si="0"/>
        <v>1708</v>
      </c>
      <c r="J12" s="309">
        <f t="shared" si="1"/>
        <v>2345</v>
      </c>
    </row>
    <row r="13" spans="1:16" ht="43.5" thickBot="1">
      <c r="A13" s="312" t="s">
        <v>289</v>
      </c>
      <c r="B13" s="311">
        <v>71395</v>
      </c>
      <c r="C13" s="311">
        <v>22880</v>
      </c>
      <c r="D13" s="309">
        <v>94275</v>
      </c>
      <c r="E13" s="311">
        <v>71760</v>
      </c>
      <c r="F13" s="311">
        <v>23298</v>
      </c>
      <c r="G13" s="309">
        <v>95058</v>
      </c>
      <c r="H13" s="309">
        <f t="shared" si="0"/>
        <v>365</v>
      </c>
      <c r="I13" s="309">
        <f t="shared" si="0"/>
        <v>418</v>
      </c>
      <c r="J13" s="309">
        <f t="shared" si="1"/>
        <v>783</v>
      </c>
    </row>
    <row r="14" spans="1:16" ht="15.75" thickBot="1">
      <c r="A14" s="314" t="s">
        <v>53</v>
      </c>
      <c r="B14" s="315">
        <f t="shared" ref="B14:G14" si="2">SUM(B6:B13)</f>
        <v>1111155</v>
      </c>
      <c r="C14" s="315">
        <f t="shared" si="2"/>
        <v>736576</v>
      </c>
      <c r="D14" s="315">
        <f t="shared" si="2"/>
        <v>1847731</v>
      </c>
      <c r="E14" s="315">
        <f t="shared" si="2"/>
        <v>1115615</v>
      </c>
      <c r="F14" s="315">
        <f t="shared" si="2"/>
        <v>742620</v>
      </c>
      <c r="G14" s="315">
        <f t="shared" si="2"/>
        <v>1858235</v>
      </c>
      <c r="H14" s="316">
        <f>E14-B14</f>
        <v>4460</v>
      </c>
      <c r="I14" s="316">
        <f t="shared" si="0"/>
        <v>6044</v>
      </c>
      <c r="J14" s="316">
        <f>SUM(J6:J13)</f>
        <v>10504</v>
      </c>
    </row>
  </sheetData>
  <mergeCells count="6">
    <mergeCell ref="H1:I1"/>
    <mergeCell ref="O1:P1"/>
    <mergeCell ref="A4:A5"/>
    <mergeCell ref="B4:D4"/>
    <mergeCell ref="E4:G4"/>
    <mergeCell ref="H4:J4"/>
  </mergeCells>
  <hyperlinks>
    <hyperlink ref="H1:I1" location="Index!A1" display="Regresar al Índice" xr:uid="{00000000-0004-0000-0600-000000000000}"/>
  </hyperlinks>
  <pageMargins left="0.7" right="0.7" top="0.75" bottom="0.75" header="0.3" footer="0.3"/>
  <pageSetup orientation="portrait"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I23"/>
  <sheetViews>
    <sheetView zoomScale="106" zoomScaleNormal="106" workbookViewId="0"/>
  </sheetViews>
  <sheetFormatPr baseColWidth="10" defaultColWidth="10.85546875" defaultRowHeight="14.25"/>
  <cols>
    <col min="1" max="1" width="24.5703125" style="100" bestFit="1" customWidth="1"/>
    <col min="2" max="2" width="12.5703125" style="100" customWidth="1"/>
    <col min="3" max="3" width="14.5703125" style="100" customWidth="1"/>
    <col min="4" max="5" width="11" style="100" bestFit="1" customWidth="1"/>
    <col min="6" max="7" width="10.85546875" style="100"/>
    <col min="8" max="13" width="10.85546875" style="100" customWidth="1"/>
    <col min="14" max="16384" width="10.85546875" style="100"/>
  </cols>
  <sheetData>
    <row r="1" spans="1:9">
      <c r="A1" s="20" t="s">
        <v>1748</v>
      </c>
      <c r="H1" s="545" t="s">
        <v>38</v>
      </c>
      <c r="I1" s="545"/>
    </row>
    <row r="2" spans="1:9">
      <c r="A2" s="92" t="s">
        <v>279</v>
      </c>
    </row>
    <row r="4" spans="1:9" ht="31.5" customHeight="1" thickBot="1">
      <c r="A4" s="101" t="s">
        <v>294</v>
      </c>
      <c r="B4" s="298" t="s">
        <v>985</v>
      </c>
      <c r="C4" s="298" t="s">
        <v>1061</v>
      </c>
      <c r="D4" s="299" t="s">
        <v>34</v>
      </c>
      <c r="E4" s="299" t="s">
        <v>281</v>
      </c>
    </row>
    <row r="5" spans="1:9" ht="15" thickBot="1">
      <c r="A5" s="104" t="s">
        <v>295</v>
      </c>
      <c r="B5" s="105">
        <v>53034</v>
      </c>
      <c r="C5" s="105">
        <v>53848</v>
      </c>
      <c r="D5" s="105">
        <f>C5-B5</f>
        <v>814</v>
      </c>
      <c r="E5" s="300">
        <f>C5/B5-1</f>
        <v>1.5348644265942513E-2</v>
      </c>
    </row>
    <row r="6" spans="1:9" ht="15" thickBot="1">
      <c r="A6" s="108" t="s">
        <v>296</v>
      </c>
      <c r="B6" s="109">
        <v>228243</v>
      </c>
      <c r="C6" s="109">
        <v>230787</v>
      </c>
      <c r="D6" s="105">
        <f t="shared" ref="D6:D19" si="0">C6-B6</f>
        <v>2544</v>
      </c>
      <c r="E6" s="300">
        <f t="shared" ref="E6:E18" si="1">C6/B6-1</f>
        <v>1.1146015430922196E-2</v>
      </c>
    </row>
    <row r="7" spans="1:9" ht="15" thickBot="1">
      <c r="A7" s="108" t="s">
        <v>297</v>
      </c>
      <c r="B7" s="109">
        <v>298920</v>
      </c>
      <c r="C7" s="109">
        <v>300649</v>
      </c>
      <c r="D7" s="105">
        <f t="shared" si="0"/>
        <v>1729</v>
      </c>
      <c r="E7" s="300">
        <f t="shared" si="1"/>
        <v>5.7841562959988213E-3</v>
      </c>
    </row>
    <row r="8" spans="1:9" ht="15" thickBot="1">
      <c r="A8" s="111" t="s">
        <v>298</v>
      </c>
      <c r="B8" s="109">
        <v>280975</v>
      </c>
      <c r="C8" s="109">
        <v>282258</v>
      </c>
      <c r="D8" s="105">
        <f t="shared" si="0"/>
        <v>1283</v>
      </c>
      <c r="E8" s="300">
        <f t="shared" si="1"/>
        <v>4.566242548269317E-3</v>
      </c>
    </row>
    <row r="9" spans="1:9" ht="15" thickBot="1">
      <c r="A9" s="108" t="s">
        <v>299</v>
      </c>
      <c r="B9" s="109">
        <v>253035</v>
      </c>
      <c r="C9" s="109">
        <v>253924</v>
      </c>
      <c r="D9" s="105">
        <f t="shared" si="0"/>
        <v>889</v>
      </c>
      <c r="E9" s="300">
        <f t="shared" si="1"/>
        <v>3.5133479558164815E-3</v>
      </c>
    </row>
    <row r="10" spans="1:9" ht="15" thickBot="1">
      <c r="A10" s="108" t="s">
        <v>300</v>
      </c>
      <c r="B10" s="109">
        <v>219840</v>
      </c>
      <c r="C10" s="109">
        <v>221096</v>
      </c>
      <c r="D10" s="105">
        <f t="shared" si="0"/>
        <v>1256</v>
      </c>
      <c r="E10" s="300">
        <f t="shared" si="1"/>
        <v>5.7132459970887783E-3</v>
      </c>
    </row>
    <row r="11" spans="1:9" ht="15" thickBot="1">
      <c r="A11" s="108" t="s">
        <v>301</v>
      </c>
      <c r="B11" s="109">
        <v>194619</v>
      </c>
      <c r="C11" s="109">
        <v>195153</v>
      </c>
      <c r="D11" s="105">
        <f t="shared" si="0"/>
        <v>534</v>
      </c>
      <c r="E11" s="300">
        <f t="shared" si="1"/>
        <v>2.7438225455891363E-3</v>
      </c>
    </row>
    <row r="12" spans="1:9" ht="15" thickBot="1">
      <c r="A12" s="108" t="s">
        <v>302</v>
      </c>
      <c r="B12" s="109">
        <v>149601</v>
      </c>
      <c r="C12" s="109">
        <v>150556</v>
      </c>
      <c r="D12" s="105">
        <f t="shared" si="0"/>
        <v>955</v>
      </c>
      <c r="E12" s="300">
        <f t="shared" si="1"/>
        <v>6.383647168133999E-3</v>
      </c>
    </row>
    <row r="13" spans="1:9" ht="15" thickBot="1">
      <c r="A13" s="112" t="s">
        <v>303</v>
      </c>
      <c r="B13" s="113">
        <v>103171</v>
      </c>
      <c r="C13" s="113">
        <v>103577</v>
      </c>
      <c r="D13" s="105">
        <f t="shared" si="0"/>
        <v>406</v>
      </c>
      <c r="E13" s="300">
        <f t="shared" si="1"/>
        <v>3.9352143528705863E-3</v>
      </c>
    </row>
    <row r="14" spans="1:9" ht="15" thickBot="1">
      <c r="A14" s="114" t="s">
        <v>304</v>
      </c>
      <c r="B14" s="115">
        <v>42429</v>
      </c>
      <c r="C14" s="115">
        <v>42587</v>
      </c>
      <c r="D14" s="105">
        <f t="shared" si="0"/>
        <v>158</v>
      </c>
      <c r="E14" s="300">
        <f t="shared" si="1"/>
        <v>3.7238681090763226E-3</v>
      </c>
    </row>
    <row r="15" spans="1:9" ht="15" thickBot="1">
      <c r="A15" s="114" t="s">
        <v>305</v>
      </c>
      <c r="B15" s="115">
        <v>14530</v>
      </c>
      <c r="C15" s="115">
        <v>14485</v>
      </c>
      <c r="D15" s="105">
        <f t="shared" si="0"/>
        <v>-45</v>
      </c>
      <c r="E15" s="300">
        <f t="shared" si="1"/>
        <v>-3.0970406056435307E-3</v>
      </c>
    </row>
    <row r="16" spans="1:9" ht="15" thickBot="1">
      <c r="A16" s="114" t="s">
        <v>306</v>
      </c>
      <c r="B16" s="115">
        <v>5507</v>
      </c>
      <c r="C16" s="115">
        <v>5503</v>
      </c>
      <c r="D16" s="105">
        <f t="shared" si="0"/>
        <v>-4</v>
      </c>
      <c r="E16" s="300">
        <f t="shared" si="1"/>
        <v>-7.2634828400219842E-4</v>
      </c>
    </row>
    <row r="17" spans="1:5" ht="15" thickBot="1">
      <c r="A17" s="114" t="s">
        <v>307</v>
      </c>
      <c r="B17" s="115">
        <v>3780</v>
      </c>
      <c r="C17" s="115">
        <v>3769</v>
      </c>
      <c r="D17" s="105">
        <f t="shared" si="0"/>
        <v>-11</v>
      </c>
      <c r="E17" s="300">
        <f t="shared" si="1"/>
        <v>-2.9100529100528627E-3</v>
      </c>
    </row>
    <row r="18" spans="1:5" ht="15" thickBot="1">
      <c r="A18" s="114" t="s">
        <v>308</v>
      </c>
      <c r="B18" s="115">
        <v>47</v>
      </c>
      <c r="C18" s="115">
        <v>43</v>
      </c>
      <c r="D18" s="105">
        <f t="shared" si="0"/>
        <v>-4</v>
      </c>
      <c r="E18" s="300">
        <f t="shared" si="1"/>
        <v>-8.5106382978723416E-2</v>
      </c>
    </row>
    <row r="19" spans="1:5" ht="15.75" thickBot="1">
      <c r="A19" s="301" t="s">
        <v>53</v>
      </c>
      <c r="B19" s="302">
        <f>SUM(B5:B18)</f>
        <v>1847731</v>
      </c>
      <c r="C19" s="302">
        <f>SUM(C5:C18)</f>
        <v>1858235</v>
      </c>
      <c r="D19" s="303">
        <f t="shared" si="0"/>
        <v>10504</v>
      </c>
      <c r="E19" s="304">
        <f>C19/B19-1</f>
        <v>5.6848101807027707E-3</v>
      </c>
    </row>
    <row r="22" spans="1:5" s="305" customFormat="1"/>
    <row r="23" spans="1:5" s="305" customFormat="1"/>
  </sheetData>
  <mergeCells count="1">
    <mergeCell ref="H1:I1"/>
  </mergeCells>
  <hyperlinks>
    <hyperlink ref="H1:I1" location="Index!A1" display="Regresar al Índice" xr:uid="{00000000-0004-0000-0700-000000000000}"/>
  </hyperlinks>
  <pageMargins left="0.7" right="0.7" top="0.75" bottom="0.75" header="0.3" footer="0.3"/>
  <pageSetup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J14"/>
  <sheetViews>
    <sheetView zoomScale="106" zoomScaleNormal="106" workbookViewId="0"/>
  </sheetViews>
  <sheetFormatPr baseColWidth="10" defaultColWidth="11.42578125" defaultRowHeight="14.25"/>
  <cols>
    <col min="1" max="1" width="32.42578125" style="92" customWidth="1"/>
    <col min="2" max="2" width="13.7109375" style="92" customWidth="1"/>
    <col min="3" max="3" width="12.85546875" style="92" customWidth="1"/>
    <col min="4" max="4" width="11.42578125" style="92" customWidth="1"/>
    <col min="5" max="6" width="10.5703125" style="92" customWidth="1"/>
    <col min="7" max="7" width="7.85546875" style="92" bestFit="1" customWidth="1"/>
    <col min="8" max="8" width="6.140625" style="92" bestFit="1" customWidth="1"/>
    <col min="9" max="9" width="7.85546875" style="92" bestFit="1" customWidth="1"/>
    <col min="10" max="10" width="6.42578125" style="92" bestFit="1" customWidth="1"/>
    <col min="11" max="16384" width="11.42578125" style="92"/>
  </cols>
  <sheetData>
    <row r="1" spans="1:10">
      <c r="A1" s="20" t="s">
        <v>1749</v>
      </c>
      <c r="H1" s="545" t="s">
        <v>38</v>
      </c>
      <c r="I1" s="545"/>
      <c r="J1" s="545"/>
    </row>
    <row r="2" spans="1:10">
      <c r="A2" s="92" t="s">
        <v>279</v>
      </c>
    </row>
    <row r="4" spans="1:10" ht="15.75" customHeight="1">
      <c r="A4" s="562" t="s">
        <v>312</v>
      </c>
      <c r="B4" s="294">
        <v>2021</v>
      </c>
      <c r="C4" s="294">
        <v>2021</v>
      </c>
      <c r="D4" s="562" t="s">
        <v>52</v>
      </c>
      <c r="E4" s="562"/>
    </row>
    <row r="5" spans="1:10" ht="15">
      <c r="A5" s="563"/>
      <c r="B5" s="274" t="s">
        <v>47</v>
      </c>
      <c r="C5" s="274" t="s">
        <v>48</v>
      </c>
      <c r="D5" s="295" t="s">
        <v>313</v>
      </c>
      <c r="E5" s="295" t="s">
        <v>314</v>
      </c>
    </row>
    <row r="6" spans="1:10" ht="28.5">
      <c r="A6" s="297" t="s">
        <v>282</v>
      </c>
      <c r="B6" s="280">
        <v>3714</v>
      </c>
      <c r="C6" s="280">
        <v>3736</v>
      </c>
      <c r="D6" s="280">
        <f>C6-B6</f>
        <v>22</v>
      </c>
      <c r="E6" s="291">
        <f>C6/B6-1</f>
        <v>5.9235325794291249E-3</v>
      </c>
    </row>
    <row r="7" spans="1:10" ht="15.75" customHeight="1">
      <c r="A7" s="296" t="s">
        <v>283</v>
      </c>
      <c r="B7" s="276">
        <v>31418</v>
      </c>
      <c r="C7" s="276">
        <v>31474</v>
      </c>
      <c r="D7" s="276">
        <f t="shared" ref="D7:D13" si="0">C7-B7</f>
        <v>56</v>
      </c>
      <c r="E7" s="290">
        <f t="shared" ref="E7:E12" si="1">C7/B7-1</f>
        <v>1.7824177223246807E-3</v>
      </c>
    </row>
    <row r="8" spans="1:10" ht="15.75" customHeight="1">
      <c r="A8" s="297" t="s">
        <v>284</v>
      </c>
      <c r="B8" s="280">
        <v>12568</v>
      </c>
      <c r="C8" s="280">
        <v>12644</v>
      </c>
      <c r="D8" s="280">
        <f t="shared" si="0"/>
        <v>76</v>
      </c>
      <c r="E8" s="291">
        <f t="shared" si="1"/>
        <v>6.047103755569605E-3</v>
      </c>
    </row>
    <row r="9" spans="1:10" ht="15.75" customHeight="1">
      <c r="A9" s="296" t="s">
        <v>315</v>
      </c>
      <c r="B9" s="282">
        <v>181</v>
      </c>
      <c r="C9" s="282">
        <v>180</v>
      </c>
      <c r="D9" s="276">
        <f t="shared" si="0"/>
        <v>-1</v>
      </c>
      <c r="E9" s="290">
        <f t="shared" si="1"/>
        <v>-5.5248618784530246E-3</v>
      </c>
    </row>
    <row r="10" spans="1:10" ht="15.75" customHeight="1">
      <c r="A10" s="297" t="s">
        <v>286</v>
      </c>
      <c r="B10" s="280">
        <v>15763</v>
      </c>
      <c r="C10" s="280">
        <v>15767</v>
      </c>
      <c r="D10" s="280">
        <f t="shared" si="0"/>
        <v>4</v>
      </c>
      <c r="E10" s="291">
        <f t="shared" si="1"/>
        <v>2.5375880225841918E-4</v>
      </c>
    </row>
    <row r="11" spans="1:10" ht="15.75" customHeight="1">
      <c r="A11" s="296" t="s">
        <v>287</v>
      </c>
      <c r="B11" s="282">
        <v>133</v>
      </c>
      <c r="C11" s="282">
        <v>134</v>
      </c>
      <c r="D11" s="276">
        <f t="shared" si="0"/>
        <v>1</v>
      </c>
      <c r="E11" s="290">
        <f t="shared" si="1"/>
        <v>7.5187969924812581E-3</v>
      </c>
    </row>
    <row r="12" spans="1:10" ht="15.75" customHeight="1">
      <c r="A12" s="297" t="s">
        <v>288</v>
      </c>
      <c r="B12" s="280">
        <v>32535</v>
      </c>
      <c r="C12" s="280">
        <v>32769</v>
      </c>
      <c r="D12" s="280">
        <f t="shared" si="0"/>
        <v>234</v>
      </c>
      <c r="E12" s="291">
        <f t="shared" si="1"/>
        <v>7.1922544951590339E-3</v>
      </c>
    </row>
    <row r="13" spans="1:10" ht="15.75" customHeight="1">
      <c r="A13" s="296" t="s">
        <v>289</v>
      </c>
      <c r="B13" s="276">
        <v>6163</v>
      </c>
      <c r="C13" s="276">
        <v>6162</v>
      </c>
      <c r="D13" s="276">
        <f t="shared" si="0"/>
        <v>-1</v>
      </c>
      <c r="E13" s="290">
        <f>C13/B13-1</f>
        <v>-1.6225864027263892E-4</v>
      </c>
    </row>
    <row r="14" spans="1:10" ht="15">
      <c r="A14" s="284" t="s">
        <v>316</v>
      </c>
      <c r="B14" s="285">
        <f>SUM(B6:B13)</f>
        <v>102475</v>
      </c>
      <c r="C14" s="285">
        <f>SUM(C6:C13)</f>
        <v>102866</v>
      </c>
      <c r="D14" s="285">
        <f>C14-B14</f>
        <v>391</v>
      </c>
      <c r="E14" s="293">
        <f>C14/B14-1</f>
        <v>3.8155647718955965E-3</v>
      </c>
    </row>
  </sheetData>
  <mergeCells count="3">
    <mergeCell ref="H1:J1"/>
    <mergeCell ref="A4:A5"/>
    <mergeCell ref="D4:E4"/>
  </mergeCells>
  <hyperlinks>
    <hyperlink ref="H1:I1" location="Index!A1" display="Regresar al Índice" xr:uid="{00000000-0004-0000-0800-000000000000}"/>
  </hyperlinks>
  <pageMargins left="0.7" right="0.7" top="0.75" bottom="0.75" header="0.3" footer="0.3"/>
  <pageSetup orientation="portrait"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24"/>
  <dimension ref="A1:J14"/>
  <sheetViews>
    <sheetView zoomScale="106" zoomScaleNormal="106" workbookViewId="0"/>
  </sheetViews>
  <sheetFormatPr baseColWidth="10" defaultColWidth="11.42578125" defaultRowHeight="14.25"/>
  <cols>
    <col min="1" max="1" width="32.42578125" style="92" customWidth="1"/>
    <col min="2" max="2" width="13.7109375" style="92" customWidth="1"/>
    <col min="3" max="3" width="12.85546875" style="92" customWidth="1"/>
    <col min="4" max="4" width="11.42578125" style="92" customWidth="1"/>
    <col min="5" max="6" width="10.5703125" style="92" customWidth="1"/>
    <col min="7" max="7" width="7.85546875" style="92" bestFit="1" customWidth="1"/>
    <col min="8" max="8" width="6.140625" style="92" bestFit="1" customWidth="1"/>
    <col min="9" max="9" width="7.85546875" style="92" bestFit="1" customWidth="1"/>
    <col min="10" max="10" width="6.42578125" style="92" bestFit="1" customWidth="1"/>
    <col min="11" max="16384" width="11.42578125" style="92"/>
  </cols>
  <sheetData>
    <row r="1" spans="1:10">
      <c r="A1" s="20" t="s">
        <v>1750</v>
      </c>
      <c r="H1" s="545" t="s">
        <v>38</v>
      </c>
      <c r="I1" s="545"/>
      <c r="J1" s="545"/>
    </row>
    <row r="2" spans="1:10">
      <c r="A2" s="92" t="s">
        <v>279</v>
      </c>
    </row>
    <row r="4" spans="1:10" ht="15.75" customHeight="1">
      <c r="A4" s="562" t="s">
        <v>312</v>
      </c>
      <c r="B4" s="294">
        <v>2020</v>
      </c>
      <c r="C4" s="294">
        <v>2021</v>
      </c>
      <c r="D4" s="562" t="s">
        <v>52</v>
      </c>
      <c r="E4" s="562"/>
    </row>
    <row r="5" spans="1:10" ht="15">
      <c r="A5" s="563"/>
      <c r="B5" s="274" t="s">
        <v>50</v>
      </c>
      <c r="C5" s="274" t="s">
        <v>48</v>
      </c>
      <c r="D5" s="295" t="s">
        <v>313</v>
      </c>
      <c r="E5" s="295" t="s">
        <v>314</v>
      </c>
    </row>
    <row r="6" spans="1:10" ht="27" customHeight="1">
      <c r="A6" s="297" t="s">
        <v>282</v>
      </c>
      <c r="B6" s="280">
        <v>3432</v>
      </c>
      <c r="C6" s="280">
        <v>3736</v>
      </c>
      <c r="D6" s="280">
        <f>C6-B6</f>
        <v>304</v>
      </c>
      <c r="E6" s="291">
        <f>C6/B6-1</f>
        <v>8.8578088578088687E-2</v>
      </c>
    </row>
    <row r="7" spans="1:10" ht="15.75" customHeight="1">
      <c r="A7" s="275" t="s">
        <v>283</v>
      </c>
      <c r="B7" s="276">
        <v>30178</v>
      </c>
      <c r="C7" s="276">
        <v>31474</v>
      </c>
      <c r="D7" s="276">
        <f t="shared" ref="D7:D12" si="0">C7-B7</f>
        <v>1296</v>
      </c>
      <c r="E7" s="290">
        <f t="shared" ref="E7:E13" si="1">C7/B7-1</f>
        <v>4.2945191861621046E-2</v>
      </c>
    </row>
    <row r="8" spans="1:10" ht="15.75" customHeight="1">
      <c r="A8" s="279" t="s">
        <v>284</v>
      </c>
      <c r="B8" s="280">
        <v>11694</v>
      </c>
      <c r="C8" s="280">
        <v>12644</v>
      </c>
      <c r="D8" s="280">
        <f t="shared" si="0"/>
        <v>950</v>
      </c>
      <c r="E8" s="291">
        <f t="shared" si="1"/>
        <v>8.1238241833418767E-2</v>
      </c>
    </row>
    <row r="9" spans="1:10" ht="15.75" customHeight="1">
      <c r="A9" s="275" t="s">
        <v>315</v>
      </c>
      <c r="B9" s="282">
        <v>161</v>
      </c>
      <c r="C9" s="282">
        <v>180</v>
      </c>
      <c r="D9" s="276">
        <f t="shared" si="0"/>
        <v>19</v>
      </c>
      <c r="E9" s="290">
        <f t="shared" si="1"/>
        <v>0.11801242236024834</v>
      </c>
    </row>
    <row r="10" spans="1:10" ht="15.75" customHeight="1">
      <c r="A10" s="279" t="s">
        <v>286</v>
      </c>
      <c r="B10" s="280">
        <v>15414</v>
      </c>
      <c r="C10" s="280">
        <v>15767</v>
      </c>
      <c r="D10" s="280">
        <f t="shared" si="0"/>
        <v>353</v>
      </c>
      <c r="E10" s="291">
        <f t="shared" si="1"/>
        <v>2.2901258596081497E-2</v>
      </c>
    </row>
    <row r="11" spans="1:10" ht="15.75" customHeight="1">
      <c r="A11" s="275" t="s">
        <v>287</v>
      </c>
      <c r="B11" s="282">
        <v>127</v>
      </c>
      <c r="C11" s="282">
        <v>134</v>
      </c>
      <c r="D11" s="276">
        <f t="shared" si="0"/>
        <v>7</v>
      </c>
      <c r="E11" s="290">
        <f t="shared" si="1"/>
        <v>5.5118110236220375E-2</v>
      </c>
    </row>
    <row r="12" spans="1:10" ht="15.75" customHeight="1">
      <c r="A12" s="279" t="s">
        <v>288</v>
      </c>
      <c r="B12" s="280">
        <v>31028</v>
      </c>
      <c r="C12" s="280">
        <v>32769</v>
      </c>
      <c r="D12" s="280">
        <f t="shared" si="0"/>
        <v>1741</v>
      </c>
      <c r="E12" s="291">
        <f t="shared" si="1"/>
        <v>5.611060977181892E-2</v>
      </c>
    </row>
    <row r="13" spans="1:10" ht="15.75" customHeight="1">
      <c r="A13" s="275" t="s">
        <v>289</v>
      </c>
      <c r="B13" s="276">
        <v>6033</v>
      </c>
      <c r="C13" s="276">
        <v>6162</v>
      </c>
      <c r="D13" s="276">
        <f>C13-B13</f>
        <v>129</v>
      </c>
      <c r="E13" s="290">
        <f t="shared" si="1"/>
        <v>2.1382396817503757E-2</v>
      </c>
    </row>
    <row r="14" spans="1:10" ht="15">
      <c r="A14" s="284" t="s">
        <v>316</v>
      </c>
      <c r="B14" s="285">
        <f>SUM(B6:B13)</f>
        <v>98067</v>
      </c>
      <c r="C14" s="285">
        <f>SUM(C6:C13)</f>
        <v>102866</v>
      </c>
      <c r="D14" s="285">
        <f>C14-B14</f>
        <v>4799</v>
      </c>
      <c r="E14" s="293">
        <f>C14/B14-1</f>
        <v>4.8935931556996826E-2</v>
      </c>
    </row>
  </sheetData>
  <mergeCells count="3">
    <mergeCell ref="H1:J1"/>
    <mergeCell ref="A4:A5"/>
    <mergeCell ref="D4:E4"/>
  </mergeCells>
  <hyperlinks>
    <hyperlink ref="H1:I1" location="Index!A1" display="Regresar al Índice" xr:uid="{00000000-0004-0000-0900-000000000000}"/>
  </hyperlinks>
  <pageMargins left="0.7" right="0.7" top="0.75" bottom="0.75" header="0.3" footer="0.3"/>
  <pageSetup orientation="portrait"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dimension ref="A1:J14"/>
  <sheetViews>
    <sheetView zoomScale="106" zoomScaleNormal="106" workbookViewId="0"/>
  </sheetViews>
  <sheetFormatPr baseColWidth="10" defaultColWidth="11.42578125" defaultRowHeight="14.25"/>
  <cols>
    <col min="1" max="1" width="32.42578125" style="92" customWidth="1"/>
    <col min="2" max="2" width="12.5703125" style="92" customWidth="1"/>
    <col min="3" max="3" width="11.85546875" style="92" customWidth="1"/>
    <col min="4" max="4" width="11.42578125" style="92" customWidth="1"/>
    <col min="5" max="6" width="10.5703125" style="92" customWidth="1"/>
    <col min="7" max="7" width="7.85546875" style="92" bestFit="1" customWidth="1"/>
    <col min="8" max="8" width="6.140625" style="92" bestFit="1" customWidth="1"/>
    <col min="9" max="9" width="7.85546875" style="92" bestFit="1" customWidth="1"/>
    <col min="10" max="10" width="6.42578125" style="92" bestFit="1" customWidth="1"/>
    <col min="11" max="16384" width="11.42578125" style="92"/>
  </cols>
  <sheetData>
    <row r="1" spans="1:10">
      <c r="A1" s="20" t="s">
        <v>1751</v>
      </c>
      <c r="H1" s="545" t="s">
        <v>38</v>
      </c>
      <c r="I1" s="545"/>
      <c r="J1" s="545"/>
    </row>
    <row r="2" spans="1:10">
      <c r="A2" s="92" t="s">
        <v>279</v>
      </c>
    </row>
    <row r="3" spans="1:10">
      <c r="A3" s="137"/>
      <c r="B3" s="137"/>
      <c r="C3" s="137"/>
      <c r="D3" s="137"/>
      <c r="E3" s="137"/>
    </row>
    <row r="4" spans="1:10" ht="14.25" customHeight="1">
      <c r="A4" s="562" t="s">
        <v>312</v>
      </c>
      <c r="B4" s="294">
        <v>2020</v>
      </c>
      <c r="C4" s="294">
        <v>2021</v>
      </c>
      <c r="D4" s="564" t="s">
        <v>136</v>
      </c>
      <c r="E4" s="564"/>
    </row>
    <row r="5" spans="1:10" ht="15">
      <c r="A5" s="563"/>
      <c r="B5" s="274" t="s">
        <v>48</v>
      </c>
      <c r="C5" s="274" t="s">
        <v>48</v>
      </c>
      <c r="D5" s="295" t="s">
        <v>313</v>
      </c>
      <c r="E5" s="295" t="s">
        <v>314</v>
      </c>
    </row>
    <row r="6" spans="1:10" ht="28.5">
      <c r="A6" s="296" t="s">
        <v>282</v>
      </c>
      <c r="B6" s="276">
        <v>3425</v>
      </c>
      <c r="C6" s="276">
        <v>3736</v>
      </c>
      <c r="D6" s="276">
        <f>C6-B6</f>
        <v>311</v>
      </c>
      <c r="E6" s="290">
        <f>C6/B6-1</f>
        <v>9.0802919708029117E-2</v>
      </c>
    </row>
    <row r="7" spans="1:10" ht="15.75" customHeight="1">
      <c r="A7" s="279" t="s">
        <v>283</v>
      </c>
      <c r="B7" s="280">
        <v>30139</v>
      </c>
      <c r="C7" s="280">
        <v>31474</v>
      </c>
      <c r="D7" s="280">
        <f t="shared" ref="D7:D13" si="0">C7-B7</f>
        <v>1335</v>
      </c>
      <c r="E7" s="291">
        <f t="shared" ref="E7:E13" si="1">C7/B7-1</f>
        <v>4.4294767576893657E-2</v>
      </c>
    </row>
    <row r="8" spans="1:10" ht="15.75" customHeight="1">
      <c r="A8" s="275" t="s">
        <v>284</v>
      </c>
      <c r="B8" s="276">
        <v>11840</v>
      </c>
      <c r="C8" s="276">
        <v>12644</v>
      </c>
      <c r="D8" s="276">
        <f t="shared" si="0"/>
        <v>804</v>
      </c>
      <c r="E8" s="290">
        <f t="shared" si="1"/>
        <v>6.790540540540535E-2</v>
      </c>
    </row>
    <row r="9" spans="1:10" ht="15.75" customHeight="1">
      <c r="A9" s="279" t="s">
        <v>315</v>
      </c>
      <c r="B9" s="283">
        <v>158</v>
      </c>
      <c r="C9" s="283">
        <v>180</v>
      </c>
      <c r="D9" s="280">
        <f t="shared" si="0"/>
        <v>22</v>
      </c>
      <c r="E9" s="291">
        <f t="shared" si="1"/>
        <v>0.139240506329114</v>
      </c>
    </row>
    <row r="10" spans="1:10" ht="15.75" customHeight="1">
      <c r="A10" s="275" t="s">
        <v>286</v>
      </c>
      <c r="B10" s="276">
        <v>15444</v>
      </c>
      <c r="C10" s="276">
        <v>15767</v>
      </c>
      <c r="D10" s="276">
        <f t="shared" si="0"/>
        <v>323</v>
      </c>
      <c r="E10" s="290">
        <f t="shared" si="1"/>
        <v>2.0914270914270894E-2</v>
      </c>
    </row>
    <row r="11" spans="1:10" ht="15.75" customHeight="1">
      <c r="A11" s="279" t="s">
        <v>287</v>
      </c>
      <c r="B11" s="283">
        <v>126</v>
      </c>
      <c r="C11" s="283">
        <v>134</v>
      </c>
      <c r="D11" s="280">
        <f t="shared" si="0"/>
        <v>8</v>
      </c>
      <c r="E11" s="291">
        <f t="shared" si="1"/>
        <v>6.3492063492063489E-2</v>
      </c>
    </row>
    <row r="12" spans="1:10" ht="15.75" customHeight="1">
      <c r="A12" s="275" t="s">
        <v>288</v>
      </c>
      <c r="B12" s="276">
        <v>31033</v>
      </c>
      <c r="C12" s="276">
        <v>32769</v>
      </c>
      <c r="D12" s="276">
        <f t="shared" si="0"/>
        <v>1736</v>
      </c>
      <c r="E12" s="290">
        <f t="shared" si="1"/>
        <v>5.5940450488189963E-2</v>
      </c>
    </row>
    <row r="13" spans="1:10" ht="15.75" customHeight="1">
      <c r="A13" s="279" t="s">
        <v>289</v>
      </c>
      <c r="B13" s="280">
        <v>6059</v>
      </c>
      <c r="C13" s="280">
        <v>6162</v>
      </c>
      <c r="D13" s="280">
        <f t="shared" si="0"/>
        <v>103</v>
      </c>
      <c r="E13" s="291">
        <f t="shared" si="1"/>
        <v>1.6999504868790316E-2</v>
      </c>
    </row>
    <row r="14" spans="1:10" ht="15.75" customHeight="1">
      <c r="A14" s="284" t="s">
        <v>316</v>
      </c>
      <c r="B14" s="285">
        <f>SUM(B6:B13)</f>
        <v>98224</v>
      </c>
      <c r="C14" s="285">
        <f>SUM(C6:C13)</f>
        <v>102866</v>
      </c>
      <c r="D14" s="285">
        <f>C14-B14</f>
        <v>4642</v>
      </c>
      <c r="E14" s="293">
        <f>C14/B14-1</f>
        <v>4.7259325623065562E-2</v>
      </c>
    </row>
  </sheetData>
  <mergeCells count="3">
    <mergeCell ref="H1:J1"/>
    <mergeCell ref="A4:A5"/>
    <mergeCell ref="D4:E4"/>
  </mergeCells>
  <hyperlinks>
    <hyperlink ref="H1:I1" location="Index!A1" display="Regresar al Índice" xr:uid="{00000000-0004-0000-0A00-000000000000}"/>
  </hyperlinks>
  <pageMargins left="0.7" right="0.7" top="0.75" bottom="0.75" header="0.3" footer="0.3"/>
  <pageSetup orientation="portrait"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J13"/>
  <sheetViews>
    <sheetView zoomScale="106" zoomScaleNormal="106" workbookViewId="0"/>
  </sheetViews>
  <sheetFormatPr baseColWidth="10" defaultColWidth="11.42578125" defaultRowHeight="14.25"/>
  <cols>
    <col min="1" max="1" width="27.140625" style="92" customWidth="1"/>
    <col min="2" max="2" width="14.5703125" style="92" customWidth="1"/>
    <col min="3" max="3" width="11.42578125" style="92" customWidth="1"/>
    <col min="4" max="4" width="11.5703125" style="92" customWidth="1"/>
    <col min="5" max="5" width="12.42578125" style="92" customWidth="1"/>
    <col min="6" max="6" width="5.85546875" style="92" bestFit="1" customWidth="1"/>
    <col min="7" max="7" width="7.85546875" style="92" bestFit="1" customWidth="1"/>
    <col min="8" max="8" width="6.140625" style="92" bestFit="1" customWidth="1"/>
    <col min="9" max="9" width="7.85546875" style="92" bestFit="1" customWidth="1"/>
    <col min="10" max="10" width="6" style="92" bestFit="1" customWidth="1"/>
    <col min="11" max="16384" width="11.42578125" style="92"/>
  </cols>
  <sheetData>
    <row r="1" spans="1:10">
      <c r="A1" s="20" t="s">
        <v>1752</v>
      </c>
      <c r="H1" s="545" t="s">
        <v>38</v>
      </c>
      <c r="I1" s="545"/>
      <c r="J1" s="545"/>
    </row>
    <row r="2" spans="1:10">
      <c r="A2" s="92" t="s">
        <v>279</v>
      </c>
    </row>
    <row r="3" spans="1:10">
      <c r="A3" s="288"/>
      <c r="B3" s="288"/>
      <c r="C3" s="288"/>
      <c r="D3" s="288"/>
      <c r="E3" s="288"/>
    </row>
    <row r="4" spans="1:10" ht="19.5" customHeight="1">
      <c r="A4" s="564" t="s">
        <v>482</v>
      </c>
      <c r="B4" s="289">
        <v>2021</v>
      </c>
      <c r="C4" s="289">
        <v>2021</v>
      </c>
      <c r="D4" s="566" t="s">
        <v>494</v>
      </c>
      <c r="E4" s="566"/>
    </row>
    <row r="5" spans="1:10" ht="17.25" customHeight="1">
      <c r="A5" s="565"/>
      <c r="B5" s="274" t="s">
        <v>47</v>
      </c>
      <c r="C5" s="274" t="s">
        <v>48</v>
      </c>
      <c r="D5" s="274" t="s">
        <v>313</v>
      </c>
      <c r="E5" s="274" t="s">
        <v>314</v>
      </c>
    </row>
    <row r="6" spans="1:10" ht="15.75" customHeight="1">
      <c r="A6" s="275" t="s">
        <v>317</v>
      </c>
      <c r="B6" s="276">
        <v>25904</v>
      </c>
      <c r="C6" s="276">
        <v>25977</v>
      </c>
      <c r="D6" s="276">
        <f t="shared" ref="D6:D12" si="0">C6-B6</f>
        <v>73</v>
      </c>
      <c r="E6" s="290">
        <f t="shared" ref="E6:E13" si="1">C6/B6-1</f>
        <v>2.8180975911056283E-3</v>
      </c>
    </row>
    <row r="7" spans="1:10" ht="15.75" customHeight="1">
      <c r="A7" s="279" t="s">
        <v>318</v>
      </c>
      <c r="B7" s="280">
        <v>40366</v>
      </c>
      <c r="C7" s="280">
        <v>40475</v>
      </c>
      <c r="D7" s="280">
        <f t="shared" si="0"/>
        <v>109</v>
      </c>
      <c r="E7" s="291">
        <f t="shared" si="1"/>
        <v>2.700292325224174E-3</v>
      </c>
    </row>
    <row r="8" spans="1:10" ht="15.75" customHeight="1">
      <c r="A8" s="275" t="s">
        <v>319</v>
      </c>
      <c r="B8" s="276">
        <v>31240</v>
      </c>
      <c r="C8" s="276">
        <v>31427</v>
      </c>
      <c r="D8" s="276">
        <f t="shared" si="0"/>
        <v>187</v>
      </c>
      <c r="E8" s="290">
        <f t="shared" si="1"/>
        <v>5.985915492957794E-3</v>
      </c>
    </row>
    <row r="9" spans="1:10" ht="15.75" customHeight="1">
      <c r="A9" s="279" t="s">
        <v>320</v>
      </c>
      <c r="B9" s="280">
        <v>4025</v>
      </c>
      <c r="C9" s="280">
        <v>4030</v>
      </c>
      <c r="D9" s="280">
        <f t="shared" si="0"/>
        <v>5</v>
      </c>
      <c r="E9" s="291">
        <f t="shared" si="1"/>
        <v>1.242236024844745E-3</v>
      </c>
    </row>
    <row r="10" spans="1:10" ht="15.75" customHeight="1">
      <c r="A10" s="275" t="s">
        <v>321</v>
      </c>
      <c r="B10" s="282">
        <v>533</v>
      </c>
      <c r="C10" s="282">
        <v>545</v>
      </c>
      <c r="D10" s="276">
        <f t="shared" si="0"/>
        <v>12</v>
      </c>
      <c r="E10" s="290">
        <f t="shared" si="1"/>
        <v>2.2514071294559068E-2</v>
      </c>
    </row>
    <row r="11" spans="1:10" ht="15.75" customHeight="1">
      <c r="A11" s="279" t="s">
        <v>322</v>
      </c>
      <c r="B11" s="283">
        <v>247</v>
      </c>
      <c r="C11" s="283">
        <v>251</v>
      </c>
      <c r="D11" s="280">
        <f t="shared" si="0"/>
        <v>4</v>
      </c>
      <c r="E11" s="291">
        <f t="shared" si="1"/>
        <v>1.6194331983805599E-2</v>
      </c>
    </row>
    <row r="12" spans="1:10" ht="15.75" customHeight="1">
      <c r="A12" s="275" t="s">
        <v>323</v>
      </c>
      <c r="B12" s="282">
        <v>160</v>
      </c>
      <c r="C12" s="282">
        <v>161</v>
      </c>
      <c r="D12" s="276">
        <f t="shared" si="0"/>
        <v>1</v>
      </c>
      <c r="E12" s="290">
        <f t="shared" si="1"/>
        <v>6.2500000000000888E-3</v>
      </c>
    </row>
    <row r="13" spans="1:10" ht="15.75" customHeight="1">
      <c r="A13" s="284" t="s">
        <v>324</v>
      </c>
      <c r="B13" s="285">
        <f>SUM(B6:B12)</f>
        <v>102475</v>
      </c>
      <c r="C13" s="285">
        <f>SUM(C6:C12)</f>
        <v>102866</v>
      </c>
      <c r="D13" s="292">
        <f>SUM(D6:D12)</f>
        <v>391</v>
      </c>
      <c r="E13" s="293">
        <f t="shared" si="1"/>
        <v>3.8155647718955965E-3</v>
      </c>
    </row>
  </sheetData>
  <mergeCells count="3">
    <mergeCell ref="H1:J1"/>
    <mergeCell ref="A4:A5"/>
    <mergeCell ref="D4:E4"/>
  </mergeCells>
  <hyperlinks>
    <hyperlink ref="H1:I1" location="Index!A1" display="Regresar al Índice" xr:uid="{00000000-0004-0000-0B00-00000000000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dimension ref="A1:P13"/>
  <sheetViews>
    <sheetView zoomScale="106" zoomScaleNormal="106" workbookViewId="0"/>
  </sheetViews>
  <sheetFormatPr baseColWidth="10" defaultColWidth="10.85546875" defaultRowHeight="14.25"/>
  <cols>
    <col min="1" max="1" width="28.140625" style="92" customWidth="1"/>
    <col min="2" max="2" width="12.5703125" style="92" customWidth="1"/>
    <col min="3" max="3" width="14.42578125" style="92" customWidth="1"/>
    <col min="4" max="4" width="11.85546875" style="92" customWidth="1"/>
    <col min="5" max="5" width="10" style="92" customWidth="1"/>
    <col min="6" max="7" width="8.28515625" style="92" bestFit="1" customWidth="1"/>
    <col min="8" max="9" width="7.140625" style="92" customWidth="1"/>
    <col min="10" max="10" width="7.42578125" style="92" customWidth="1"/>
    <col min="11" max="11" width="8.42578125" style="92" customWidth="1"/>
    <col min="12" max="12" width="8" style="92" bestFit="1" customWidth="1"/>
    <col min="13" max="13" width="6.140625" style="92" bestFit="1" customWidth="1"/>
    <col min="14" max="14" width="7.7109375" style="92" bestFit="1" customWidth="1"/>
    <col min="15" max="16" width="5.42578125" style="92" customWidth="1"/>
    <col min="17" max="17" width="6.140625" style="92" customWidth="1"/>
    <col min="18" max="16384" width="10.85546875" style="92"/>
  </cols>
  <sheetData>
    <row r="1" spans="1:16">
      <c r="A1" s="20" t="s">
        <v>1753</v>
      </c>
      <c r="H1" s="545" t="s">
        <v>38</v>
      </c>
      <c r="I1" s="545"/>
      <c r="J1" s="545"/>
      <c r="K1" s="545"/>
      <c r="L1" s="144"/>
      <c r="M1" s="144"/>
      <c r="N1" s="144"/>
      <c r="O1" s="144"/>
      <c r="P1" s="144"/>
    </row>
    <row r="2" spans="1:16">
      <c r="A2" s="92" t="s">
        <v>279</v>
      </c>
    </row>
    <row r="4" spans="1:16" ht="15" customHeight="1">
      <c r="A4" s="567" t="s">
        <v>482</v>
      </c>
      <c r="B4" s="273">
        <v>2020</v>
      </c>
      <c r="C4" s="273">
        <v>2021</v>
      </c>
      <c r="D4" s="566" t="s">
        <v>136</v>
      </c>
      <c r="E4" s="566"/>
    </row>
    <row r="5" spans="1:16" ht="15">
      <c r="A5" s="568"/>
      <c r="B5" s="274" t="s">
        <v>48</v>
      </c>
      <c r="C5" s="274" t="s">
        <v>48</v>
      </c>
      <c r="D5" s="274" t="s">
        <v>313</v>
      </c>
      <c r="E5" s="274" t="s">
        <v>314</v>
      </c>
    </row>
    <row r="6" spans="1:16" ht="17.25" customHeight="1">
      <c r="A6" s="275" t="s">
        <v>317</v>
      </c>
      <c r="B6" s="276">
        <v>25175</v>
      </c>
      <c r="C6" s="276">
        <v>25977</v>
      </c>
      <c r="D6" s="277">
        <f t="shared" ref="D6:D12" si="0">C6-B6</f>
        <v>802</v>
      </c>
      <c r="E6" s="278">
        <f t="shared" ref="E6:E13" si="1">C6/B6-1</f>
        <v>3.1857000993048556E-2</v>
      </c>
    </row>
    <row r="7" spans="1:16" ht="17.25" customHeight="1">
      <c r="A7" s="279" t="s">
        <v>318</v>
      </c>
      <c r="B7" s="280">
        <v>38803</v>
      </c>
      <c r="C7" s="280">
        <v>40475</v>
      </c>
      <c r="D7" s="277">
        <f t="shared" si="0"/>
        <v>1672</v>
      </c>
      <c r="E7" s="281">
        <f t="shared" si="1"/>
        <v>4.308945184650681E-2</v>
      </c>
    </row>
    <row r="8" spans="1:16" ht="17.25" customHeight="1">
      <c r="A8" s="275" t="s">
        <v>319</v>
      </c>
      <c r="B8" s="276">
        <v>29420</v>
      </c>
      <c r="C8" s="276">
        <v>31427</v>
      </c>
      <c r="D8" s="277">
        <f t="shared" si="0"/>
        <v>2007</v>
      </c>
      <c r="E8" s="278">
        <f t="shared" si="1"/>
        <v>6.8218898708361619E-2</v>
      </c>
    </row>
    <row r="9" spans="1:16" ht="17.25" customHeight="1">
      <c r="A9" s="279" t="s">
        <v>320</v>
      </c>
      <c r="B9" s="280">
        <v>3877</v>
      </c>
      <c r="C9" s="280">
        <v>4030</v>
      </c>
      <c r="D9" s="277">
        <f t="shared" si="0"/>
        <v>153</v>
      </c>
      <c r="E9" s="281">
        <f t="shared" si="1"/>
        <v>3.9463502708279696E-2</v>
      </c>
    </row>
    <row r="10" spans="1:16" ht="17.25" customHeight="1">
      <c r="A10" s="275" t="s">
        <v>321</v>
      </c>
      <c r="B10" s="282">
        <v>537</v>
      </c>
      <c r="C10" s="282">
        <v>545</v>
      </c>
      <c r="D10" s="277">
        <f t="shared" si="0"/>
        <v>8</v>
      </c>
      <c r="E10" s="278">
        <f t="shared" si="1"/>
        <v>1.4897579143389184E-2</v>
      </c>
    </row>
    <row r="11" spans="1:16" ht="17.25" customHeight="1">
      <c r="A11" s="279" t="s">
        <v>322</v>
      </c>
      <c r="B11" s="283">
        <v>253</v>
      </c>
      <c r="C11" s="283">
        <v>251</v>
      </c>
      <c r="D11" s="277">
        <f t="shared" si="0"/>
        <v>-2</v>
      </c>
      <c r="E11" s="281">
        <f t="shared" si="1"/>
        <v>-7.905138339920903E-3</v>
      </c>
    </row>
    <row r="12" spans="1:16" ht="17.25" customHeight="1">
      <c r="A12" s="275" t="s">
        <v>323</v>
      </c>
      <c r="B12" s="282">
        <v>159</v>
      </c>
      <c r="C12" s="282">
        <v>161</v>
      </c>
      <c r="D12" s="277">
        <f t="shared" si="0"/>
        <v>2</v>
      </c>
      <c r="E12" s="278">
        <f t="shared" si="1"/>
        <v>1.2578616352201255E-2</v>
      </c>
    </row>
    <row r="13" spans="1:16" ht="15">
      <c r="A13" s="284" t="s">
        <v>324</v>
      </c>
      <c r="B13" s="285">
        <f>SUM(B6:B12)</f>
        <v>98224</v>
      </c>
      <c r="C13" s="285">
        <f>SUM(C6:C12)</f>
        <v>102866</v>
      </c>
      <c r="D13" s="286">
        <f>SUM(D6:D12)</f>
        <v>4642</v>
      </c>
      <c r="E13" s="287">
        <f t="shared" si="1"/>
        <v>4.7259325623065562E-2</v>
      </c>
    </row>
  </sheetData>
  <mergeCells count="3">
    <mergeCell ref="H1:K1"/>
    <mergeCell ref="A4:A5"/>
    <mergeCell ref="D4:E4"/>
  </mergeCells>
  <hyperlinks>
    <hyperlink ref="H1:J1" location="Index!A1" display="Regresar al Índice" xr:uid="{00000000-0004-0000-0C00-000000000000}"/>
    <hyperlink ref="H1:I1" location="Index!A1" display="Regresar al Índice" xr:uid="{00000000-0004-0000-0C00-000001000000}"/>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25"/>
  <dimension ref="A1:I17"/>
  <sheetViews>
    <sheetView workbookViewId="0"/>
  </sheetViews>
  <sheetFormatPr baseColWidth="10" defaultColWidth="9.140625" defaultRowHeight="14.25"/>
  <cols>
    <col min="1" max="1" width="70.7109375" style="195" customWidth="1"/>
    <col min="2" max="4" width="15.7109375" style="195" customWidth="1"/>
    <col min="5" max="16384" width="9.140625" style="195"/>
  </cols>
  <sheetData>
    <row r="1" spans="1:9">
      <c r="A1" s="20" t="s">
        <v>1754</v>
      </c>
      <c r="H1" s="545" t="s">
        <v>38</v>
      </c>
      <c r="I1" s="545"/>
    </row>
    <row r="2" spans="1:9">
      <c r="A2" s="195" t="s">
        <v>384</v>
      </c>
    </row>
    <row r="3" spans="1:9">
      <c r="A3" s="195" t="s">
        <v>385</v>
      </c>
    </row>
    <row r="5" spans="1:9" ht="30">
      <c r="A5" s="263" t="s">
        <v>386</v>
      </c>
      <c r="B5" s="263" t="s">
        <v>502</v>
      </c>
      <c r="C5" s="263" t="s">
        <v>290</v>
      </c>
      <c r="D5" s="263" t="s">
        <v>503</v>
      </c>
    </row>
    <row r="6" spans="1:9" ht="15">
      <c r="A6" s="264" t="s">
        <v>387</v>
      </c>
      <c r="B6" s="265">
        <v>0.32400000000000001</v>
      </c>
      <c r="C6" s="266">
        <v>2660</v>
      </c>
      <c r="D6" s="265">
        <v>1.7000000000000001E-2</v>
      </c>
    </row>
    <row r="7" spans="1:9" ht="15">
      <c r="A7" s="267" t="s">
        <v>388</v>
      </c>
      <c r="B7" s="268">
        <v>0.16400000000000001</v>
      </c>
      <c r="C7" s="269">
        <v>4113</v>
      </c>
      <c r="D7" s="268">
        <v>5.1999999999999998E-2</v>
      </c>
    </row>
    <row r="8" spans="1:9" ht="15">
      <c r="A8" s="264" t="s">
        <v>390</v>
      </c>
      <c r="B8" s="265">
        <v>0.13</v>
      </c>
      <c r="C8" s="266">
        <v>5835</v>
      </c>
      <c r="D8" s="265">
        <v>9.7000000000000003E-2</v>
      </c>
    </row>
    <row r="9" spans="1:9" ht="15">
      <c r="A9" s="267" t="s">
        <v>389</v>
      </c>
      <c r="B9" s="268">
        <v>0.11</v>
      </c>
      <c r="C9" s="269">
        <v>3720</v>
      </c>
      <c r="D9" s="268">
        <v>7.1999999999999995E-2</v>
      </c>
    </row>
    <row r="10" spans="1:9" ht="15">
      <c r="A10" s="264" t="s">
        <v>392</v>
      </c>
      <c r="B10" s="265">
        <v>5.1999999999999998E-2</v>
      </c>
      <c r="C10" s="266">
        <v>4184</v>
      </c>
      <c r="D10" s="265">
        <v>0.188</v>
      </c>
    </row>
    <row r="11" spans="1:9" ht="15">
      <c r="A11" s="267" t="s">
        <v>393</v>
      </c>
      <c r="B11" s="268">
        <v>0.04</v>
      </c>
      <c r="C11" s="269">
        <v>730</v>
      </c>
      <c r="D11" s="268">
        <v>3.7999999999999999E-2</v>
      </c>
    </row>
    <row r="12" spans="1:9" ht="45">
      <c r="A12" s="264" t="s">
        <v>391</v>
      </c>
      <c r="B12" s="265">
        <v>3.7999999999999999E-2</v>
      </c>
      <c r="C12" s="266">
        <v>-8143</v>
      </c>
      <c r="D12" s="265">
        <v>-0.29499999999999998</v>
      </c>
    </row>
    <row r="13" spans="1:9" ht="15">
      <c r="A13" s="267" t="s">
        <v>395</v>
      </c>
      <c r="B13" s="268">
        <v>2.9000000000000001E-2</v>
      </c>
      <c r="C13" s="269">
        <v>4109</v>
      </c>
      <c r="D13" s="268">
        <v>0.38600000000000001</v>
      </c>
    </row>
    <row r="14" spans="1:9" ht="15">
      <c r="A14" s="264" t="s">
        <v>394</v>
      </c>
      <c r="B14" s="265">
        <v>2.7E-2</v>
      </c>
      <c r="C14" s="266">
        <v>1087</v>
      </c>
      <c r="D14" s="265">
        <v>8.7999999999999995E-2</v>
      </c>
    </row>
    <row r="15" spans="1:9" ht="15">
      <c r="A15" s="267" t="s">
        <v>396</v>
      </c>
      <c r="B15" s="268">
        <v>0.02</v>
      </c>
      <c r="C15" s="269">
        <v>290</v>
      </c>
      <c r="D15" s="268">
        <v>2.9000000000000001E-2</v>
      </c>
    </row>
    <row r="16" spans="1:9" ht="15">
      <c r="A16" s="264" t="s">
        <v>397</v>
      </c>
      <c r="B16" s="265">
        <v>6.6000000000000003E-2</v>
      </c>
      <c r="C16" s="266">
        <v>3281</v>
      </c>
      <c r="D16" s="265">
        <v>0.11</v>
      </c>
    </row>
    <row r="17" spans="1:4" ht="15">
      <c r="A17" s="270" t="s">
        <v>53</v>
      </c>
      <c r="B17" s="271">
        <v>1</v>
      </c>
      <c r="C17" s="272">
        <v>21867</v>
      </c>
      <c r="D17" s="271">
        <v>4.4999999999999998E-2</v>
      </c>
    </row>
  </sheetData>
  <mergeCells count="1">
    <mergeCell ref="H1:I1"/>
  </mergeCells>
  <hyperlinks>
    <hyperlink ref="H1:I1" location="Index!A1" display="Regresar al Índice" xr:uid="{00000000-0004-0000-0D00-000000000000}"/>
  </hyperlinks>
  <pageMargins left="0.7" right="0.7" top="0.75" bottom="0.75" header="0.3" footer="0.3"/>
  <pageSetup paperSize="9"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26"/>
  <dimension ref="A1:I17"/>
  <sheetViews>
    <sheetView workbookViewId="0"/>
  </sheetViews>
  <sheetFormatPr baseColWidth="10" defaultColWidth="9.140625" defaultRowHeight="14.25"/>
  <cols>
    <col min="1" max="1" width="70.7109375" style="195" customWidth="1"/>
    <col min="2" max="4" width="15.7109375" style="195" customWidth="1"/>
    <col min="5" max="16384" width="9.140625" style="195"/>
  </cols>
  <sheetData>
    <row r="1" spans="1:9">
      <c r="A1" s="20" t="s">
        <v>1755</v>
      </c>
      <c r="H1" s="545" t="s">
        <v>38</v>
      </c>
      <c r="I1" s="545"/>
    </row>
    <row r="2" spans="1:9">
      <c r="A2" s="195" t="s">
        <v>384</v>
      </c>
    </row>
    <row r="3" spans="1:9">
      <c r="A3" s="195" t="s">
        <v>398</v>
      </c>
    </row>
    <row r="5" spans="1:9" ht="30">
      <c r="A5" s="263" t="s">
        <v>386</v>
      </c>
      <c r="B5" s="263" t="s">
        <v>502</v>
      </c>
      <c r="C5" s="263" t="s">
        <v>290</v>
      </c>
      <c r="D5" s="263" t="s">
        <v>503</v>
      </c>
    </row>
    <row r="6" spans="1:9" ht="45">
      <c r="A6" s="264" t="s">
        <v>391</v>
      </c>
      <c r="B6" s="265">
        <v>0.23200000000000001</v>
      </c>
      <c r="C6" s="266">
        <v>49</v>
      </c>
      <c r="D6" s="265">
        <v>1E-3</v>
      </c>
    </row>
    <row r="7" spans="1:9" ht="15">
      <c r="A7" s="267" t="s">
        <v>387</v>
      </c>
      <c r="B7" s="268">
        <v>0.215</v>
      </c>
      <c r="C7" s="269">
        <v>2289</v>
      </c>
      <c r="D7" s="268">
        <v>4.3999999999999997E-2</v>
      </c>
    </row>
    <row r="8" spans="1:9" ht="15">
      <c r="A8" s="264" t="s">
        <v>390</v>
      </c>
      <c r="B8" s="265">
        <v>9.5000000000000001E-2</v>
      </c>
      <c r="C8" s="266">
        <v>102</v>
      </c>
      <c r="D8" s="265">
        <v>4.0000000000000001E-3</v>
      </c>
    </row>
    <row r="9" spans="1:9" ht="15">
      <c r="A9" s="267" t="s">
        <v>392</v>
      </c>
      <c r="B9" s="268">
        <v>9.2999999999999999E-2</v>
      </c>
      <c r="C9" s="269">
        <v>893</v>
      </c>
      <c r="D9" s="268">
        <v>3.9E-2</v>
      </c>
    </row>
    <row r="10" spans="1:9" ht="15">
      <c r="A10" s="264" t="s">
        <v>389</v>
      </c>
      <c r="B10" s="265">
        <v>8.6999999999999994E-2</v>
      </c>
      <c r="C10" s="266">
        <v>-419</v>
      </c>
      <c r="D10" s="265">
        <v>-1.9E-2</v>
      </c>
    </row>
    <row r="11" spans="1:9" ht="15">
      <c r="A11" s="267" t="s">
        <v>388</v>
      </c>
      <c r="B11" s="268">
        <v>5.7000000000000002E-2</v>
      </c>
      <c r="C11" s="269">
        <v>172</v>
      </c>
      <c r="D11" s="268">
        <v>1.2E-2</v>
      </c>
    </row>
    <row r="12" spans="1:9" ht="15">
      <c r="A12" s="264" t="s">
        <v>393</v>
      </c>
      <c r="B12" s="265">
        <v>5.6000000000000001E-2</v>
      </c>
      <c r="C12" s="266">
        <v>710</v>
      </c>
      <c r="D12" s="265">
        <v>5.2999999999999999E-2</v>
      </c>
    </row>
    <row r="13" spans="1:9" ht="15">
      <c r="A13" s="267" t="s">
        <v>399</v>
      </c>
      <c r="B13" s="268">
        <v>2.9000000000000001E-2</v>
      </c>
      <c r="C13" s="269">
        <v>670</v>
      </c>
      <c r="D13" s="268">
        <v>9.8000000000000004E-2</v>
      </c>
    </row>
    <row r="14" spans="1:9" ht="15">
      <c r="A14" s="264" t="s">
        <v>400</v>
      </c>
      <c r="B14" s="265">
        <v>2.1000000000000001E-2</v>
      </c>
      <c r="C14" s="266">
        <v>432</v>
      </c>
      <c r="D14" s="265">
        <v>8.7999999999999995E-2</v>
      </c>
    </row>
    <row r="15" spans="1:9" ht="15">
      <c r="A15" s="267" t="s">
        <v>396</v>
      </c>
      <c r="B15" s="268">
        <v>1.7999999999999999E-2</v>
      </c>
      <c r="C15" s="269">
        <v>269</v>
      </c>
      <c r="D15" s="268">
        <v>6.3E-2</v>
      </c>
    </row>
    <row r="16" spans="1:9" ht="15">
      <c r="A16" s="264" t="s">
        <v>397</v>
      </c>
      <c r="B16" s="265">
        <v>9.6000000000000002E-2</v>
      </c>
      <c r="C16" s="266">
        <v>-1544</v>
      </c>
      <c r="D16" s="265">
        <v>-5.8999999999999997E-2</v>
      </c>
    </row>
    <row r="17" spans="1:4" ht="15">
      <c r="A17" s="270" t="s">
        <v>53</v>
      </c>
      <c r="B17" s="271">
        <v>1</v>
      </c>
      <c r="C17" s="272">
        <v>3623</v>
      </c>
      <c r="D17" s="271">
        <v>1.4E-2</v>
      </c>
    </row>
  </sheetData>
  <mergeCells count="1">
    <mergeCell ref="H1:I1"/>
  </mergeCells>
  <hyperlinks>
    <hyperlink ref="H1:I1" location="Index!A1" display="Regresar al Índice" xr:uid="{00000000-0004-0000-0E00-000000000000}"/>
  </hyperlinks>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CF659-B4A0-4448-B5BC-A37FF2C0B896}">
  <sheetPr codeName="Hoja2"/>
  <dimension ref="A1:I12"/>
  <sheetViews>
    <sheetView workbookViewId="0"/>
  </sheetViews>
  <sheetFormatPr baseColWidth="10" defaultColWidth="9.140625" defaultRowHeight="14.25"/>
  <cols>
    <col min="1" max="1" width="45.85546875" style="540" bestFit="1" customWidth="1"/>
    <col min="2" max="2" width="17.42578125" style="540" bestFit="1" customWidth="1"/>
    <col min="3" max="4" width="27.140625" style="540" bestFit="1" customWidth="1"/>
    <col min="5" max="16384" width="9.140625" style="384"/>
  </cols>
  <sheetData>
    <row r="1" spans="1:9">
      <c r="A1" s="20" t="s">
        <v>1729</v>
      </c>
      <c r="H1" s="545" t="s">
        <v>38</v>
      </c>
      <c r="I1" s="545"/>
    </row>
    <row r="5" spans="1:9" ht="30">
      <c r="A5" s="354" t="s">
        <v>1378</v>
      </c>
      <c r="B5" s="354" t="s">
        <v>1379</v>
      </c>
      <c r="C5" s="354" t="s">
        <v>1380</v>
      </c>
      <c r="D5" s="354" t="s">
        <v>1381</v>
      </c>
    </row>
    <row r="6" spans="1:9" ht="15.75" thickBot="1">
      <c r="A6" s="333" t="s">
        <v>1382</v>
      </c>
      <c r="B6" s="334">
        <v>3959.5</v>
      </c>
      <c r="C6" s="335">
        <v>1</v>
      </c>
      <c r="D6" s="541"/>
    </row>
    <row r="7" spans="1:9" ht="15">
      <c r="A7" s="336" t="s">
        <v>1383</v>
      </c>
      <c r="B7" s="337">
        <v>3825.4169999999999</v>
      </c>
      <c r="C7" s="338">
        <v>0.96613638085616871</v>
      </c>
      <c r="D7" s="338">
        <v>1</v>
      </c>
      <c r="F7" s="460">
        <f>B7/$B$6</f>
        <v>0.96613638085616871</v>
      </c>
      <c r="G7" s="460">
        <f>B7/$B$7</f>
        <v>1</v>
      </c>
    </row>
    <row r="8" spans="1:9" ht="30">
      <c r="A8" s="336" t="s">
        <v>1384</v>
      </c>
      <c r="B8" s="361">
        <v>2755.4070000000002</v>
      </c>
      <c r="C8" s="340">
        <v>0.69589771435787351</v>
      </c>
      <c r="D8" s="340">
        <v>0.72028931747832992</v>
      </c>
      <c r="F8" s="460">
        <f t="shared" ref="F8:F12" si="0">B8/$B$6</f>
        <v>0.69589771435787351</v>
      </c>
      <c r="G8" s="460">
        <f t="shared" ref="G8:G11" si="1">B8/$B$7</f>
        <v>0.72028931747832992</v>
      </c>
    </row>
    <row r="9" spans="1:9" ht="15">
      <c r="A9" s="336" t="s">
        <v>1385</v>
      </c>
      <c r="B9" s="362">
        <v>261.517</v>
      </c>
      <c r="C9" s="338">
        <v>6.6047985856800107E-2</v>
      </c>
      <c r="D9" s="338">
        <v>6.8363004608386485E-2</v>
      </c>
      <c r="F9" s="460">
        <f t="shared" si="0"/>
        <v>6.6047985856800107E-2</v>
      </c>
      <c r="G9" s="460">
        <f t="shared" si="1"/>
        <v>6.8363004608386485E-2</v>
      </c>
    </row>
    <row r="10" spans="1:9" ht="15">
      <c r="A10" s="336" t="s">
        <v>1386</v>
      </c>
      <c r="B10" s="361">
        <v>721.33399999999995</v>
      </c>
      <c r="C10" s="340">
        <v>0.18217805278444246</v>
      </c>
      <c r="D10" s="340">
        <v>0.18856349516928481</v>
      </c>
      <c r="F10" s="460">
        <f t="shared" si="0"/>
        <v>0.18217805278444246</v>
      </c>
      <c r="G10" s="460">
        <f t="shared" si="1"/>
        <v>0.18856349516928481</v>
      </c>
    </row>
    <row r="11" spans="1:9" ht="15.75" thickBot="1">
      <c r="A11" s="333" t="s">
        <v>1387</v>
      </c>
      <c r="B11" s="363">
        <v>87.159000000000006</v>
      </c>
      <c r="C11" s="342">
        <v>2.2012627857052661E-2</v>
      </c>
      <c r="D11" s="342">
        <v>2.278418274399889E-2</v>
      </c>
      <c r="F11" s="460">
        <f t="shared" si="0"/>
        <v>2.2012627857052661E-2</v>
      </c>
      <c r="G11" s="460">
        <f t="shared" si="1"/>
        <v>2.278418274399889E-2</v>
      </c>
    </row>
    <row r="12" spans="1:9" ht="15.75" thickBot="1">
      <c r="A12" s="333" t="s">
        <v>1388</v>
      </c>
      <c r="B12" s="364">
        <v>134.083</v>
      </c>
      <c r="C12" s="335">
        <v>3.3863619143831292E-2</v>
      </c>
      <c r="D12" s="541"/>
      <c r="F12" s="460">
        <f t="shared" si="0"/>
        <v>3.3863619143831292E-2</v>
      </c>
    </row>
  </sheetData>
  <mergeCells count="1">
    <mergeCell ref="H1:I1"/>
  </mergeCells>
  <hyperlinks>
    <hyperlink ref="H1:I1" location="Index!A1" display="Regresar al Índice" xr:uid="{213628A4-EA22-4309-92D5-CC7D9ADF9385}"/>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5"/>
  <dimension ref="A1:I19"/>
  <sheetViews>
    <sheetView zoomScale="106" zoomScaleNormal="106" workbookViewId="0"/>
  </sheetViews>
  <sheetFormatPr baseColWidth="10" defaultColWidth="9.140625" defaultRowHeight="14.25"/>
  <cols>
    <col min="1" max="1" width="12" style="137" customWidth="1"/>
    <col min="2" max="2" width="14.7109375" style="137" customWidth="1"/>
    <col min="3" max="3" width="15.7109375" style="137" customWidth="1"/>
    <col min="4" max="4" width="11.42578125" style="137" customWidth="1"/>
    <col min="5" max="5" width="13.7109375" style="137" customWidth="1"/>
    <col min="6" max="6" width="15.42578125" style="137" customWidth="1"/>
    <col min="7" max="7" width="12.42578125" style="137" customWidth="1"/>
    <col min="8" max="16384" width="9.140625" style="137"/>
  </cols>
  <sheetData>
    <row r="1" spans="1:9">
      <c r="A1" s="20" t="s">
        <v>1756</v>
      </c>
      <c r="H1" s="545" t="s">
        <v>38</v>
      </c>
      <c r="I1" s="545"/>
    </row>
    <row r="2" spans="1:9">
      <c r="A2" s="20" t="s">
        <v>784</v>
      </c>
    </row>
    <row r="6" spans="1:9" ht="15">
      <c r="A6" s="569" t="s">
        <v>379</v>
      </c>
      <c r="B6" s="570" t="s">
        <v>755</v>
      </c>
      <c r="C6" s="570"/>
      <c r="D6" s="571"/>
      <c r="E6" s="570" t="s">
        <v>756</v>
      </c>
      <c r="F6" s="570"/>
      <c r="G6" s="570"/>
    </row>
    <row r="7" spans="1:9" ht="30" customHeight="1">
      <c r="A7" s="569"/>
      <c r="B7" s="256" t="s">
        <v>401</v>
      </c>
      <c r="C7" s="256" t="s">
        <v>402</v>
      </c>
      <c r="D7" s="257" t="s">
        <v>403</v>
      </c>
      <c r="E7" s="256" t="s">
        <v>401</v>
      </c>
      <c r="F7" s="256" t="s">
        <v>402</v>
      </c>
      <c r="G7" s="256" t="s">
        <v>403</v>
      </c>
    </row>
    <row r="8" spans="1:9" ht="15">
      <c r="A8" s="258" t="s">
        <v>809</v>
      </c>
      <c r="B8" s="259">
        <v>-3.2763596667873651E-2</v>
      </c>
      <c r="C8" s="259">
        <v>1.030198290606037E-2</v>
      </c>
      <c r="D8" s="260">
        <v>-5.537604951296328E-2</v>
      </c>
      <c r="E8" s="259">
        <v>-2.924690514333329E-2</v>
      </c>
      <c r="F8" s="259">
        <v>3.2675864661569451E-2</v>
      </c>
      <c r="G8" s="259">
        <v>-4.8794823202942851E-2</v>
      </c>
    </row>
    <row r="9" spans="1:9" ht="15">
      <c r="A9" s="258" t="s">
        <v>810</v>
      </c>
      <c r="B9" s="261">
        <v>-3.3696455865736941E-2</v>
      </c>
      <c r="C9" s="261">
        <v>5.3317956956013671E-2</v>
      </c>
      <c r="D9" s="262">
        <v>-2.1306073695117615E-2</v>
      </c>
      <c r="E9" s="261">
        <v>-3.5027362160026242E-2</v>
      </c>
      <c r="F9" s="261">
        <v>3.7711991858162396E-2</v>
      </c>
      <c r="G9" s="261">
        <v>-2.0522514562009809E-2</v>
      </c>
    </row>
    <row r="10" spans="1:9" ht="15">
      <c r="A10" s="258" t="s">
        <v>811</v>
      </c>
      <c r="B10" s="259">
        <v>-2.8553224795167451E-2</v>
      </c>
      <c r="C10" s="259">
        <v>7.0038006479310896E-2</v>
      </c>
      <c r="D10" s="260">
        <v>4.3415897583266756E-2</v>
      </c>
      <c r="E10" s="259">
        <v>-2.7608606224334094E-2</v>
      </c>
      <c r="F10" s="259">
        <v>6.6708843447111504E-2</v>
      </c>
      <c r="G10" s="259">
        <v>-7.5525269542621367E-3</v>
      </c>
    </row>
    <row r="11" spans="1:9" ht="15">
      <c r="A11" s="258" t="s">
        <v>719</v>
      </c>
      <c r="B11" s="261">
        <v>-2.7557951201318459E-2</v>
      </c>
      <c r="C11" s="261">
        <v>-1.5999939640670219E-2</v>
      </c>
      <c r="D11" s="262">
        <v>4.1690448071923167E-3</v>
      </c>
      <c r="E11" s="261">
        <v>-3.0593417953102466E-2</v>
      </c>
      <c r="F11" s="261">
        <v>9.3834272223816944E-3</v>
      </c>
      <c r="G11" s="261">
        <v>-5.5014060388889445E-2</v>
      </c>
    </row>
    <row r="12" spans="1:9" ht="15">
      <c r="A12" s="258" t="s">
        <v>812</v>
      </c>
      <c r="B12" s="259">
        <v>-2.5255284833195498E-2</v>
      </c>
      <c r="C12" s="259">
        <v>5.0567929038983994E-2</v>
      </c>
      <c r="D12" s="260">
        <v>5.8885003659471809E-2</v>
      </c>
      <c r="E12" s="259">
        <v>-2.4719699350828805E-2</v>
      </c>
      <c r="F12" s="259">
        <v>1.7881429390669199E-2</v>
      </c>
      <c r="G12" s="259">
        <v>-3.3888370232075721E-2</v>
      </c>
    </row>
    <row r="13" spans="1:9" ht="15">
      <c r="A13" s="258" t="s">
        <v>813</v>
      </c>
      <c r="B13" s="261">
        <v>-7.7862619328269841E-3</v>
      </c>
      <c r="C13" s="261">
        <v>6.3509266218851196E-2</v>
      </c>
      <c r="D13" s="262">
        <v>9.102422718944482E-2</v>
      </c>
      <c r="E13" s="261">
        <v>-2.0432710411631902E-2</v>
      </c>
      <c r="F13" s="261">
        <v>5.2088338427658627E-3</v>
      </c>
      <c r="G13" s="261">
        <v>7.8697139476753331E-2</v>
      </c>
    </row>
    <row r="14" spans="1:9" ht="15">
      <c r="A14" s="258" t="s">
        <v>814</v>
      </c>
      <c r="B14" s="259">
        <v>1.4991703873271818E-3</v>
      </c>
      <c r="C14" s="259">
        <v>5.3054246274090245E-3</v>
      </c>
      <c r="D14" s="260">
        <v>0.30853876980763301</v>
      </c>
      <c r="E14" s="259">
        <v>2.8279900817043766E-2</v>
      </c>
      <c r="F14" s="259">
        <v>1.218431167492471E-2</v>
      </c>
      <c r="G14" s="259">
        <v>0.35652619676054675</v>
      </c>
    </row>
    <row r="15" spans="1:9" ht="15">
      <c r="A15" s="258" t="s">
        <v>834</v>
      </c>
      <c r="B15" s="261">
        <v>1.2037830906032717E-2</v>
      </c>
      <c r="C15" s="261">
        <v>7.7129274277360854E-2</v>
      </c>
      <c r="D15" s="262">
        <v>0.29172201903061773</v>
      </c>
      <c r="E15" s="261">
        <v>4.8208731550325033E-2</v>
      </c>
      <c r="F15" s="261">
        <v>8.7189232812736037E-2</v>
      </c>
      <c r="G15" s="261">
        <v>0.30845217967658989</v>
      </c>
    </row>
    <row r="16" spans="1:9" ht="15">
      <c r="A16" s="258" t="s">
        <v>894</v>
      </c>
      <c r="B16" s="259">
        <v>1.6957867336650227E-2</v>
      </c>
      <c r="C16" s="259">
        <v>9.7348330488414112E-2</v>
      </c>
      <c r="D16" s="260">
        <v>0.24646773309200021</v>
      </c>
      <c r="E16" s="259">
        <v>4.343884304967062E-2</v>
      </c>
      <c r="F16" s="259">
        <v>4.8491060750525512E-2</v>
      </c>
      <c r="G16" s="259">
        <v>0.14737372454017644</v>
      </c>
    </row>
    <row r="17" spans="1:7" ht="15">
      <c r="A17" s="258" t="s">
        <v>971</v>
      </c>
      <c r="B17" s="261">
        <v>2.1995711133239507E-2</v>
      </c>
      <c r="C17" s="261">
        <v>2.3133761000904706E-2</v>
      </c>
      <c r="D17" s="262">
        <v>0.18625895553474353</v>
      </c>
      <c r="E17" s="261">
        <v>4.1313498205749484E-2</v>
      </c>
      <c r="F17" s="261">
        <v>-9.9258615040826309E-3</v>
      </c>
      <c r="G17" s="261">
        <v>6.569322000249779E-2</v>
      </c>
    </row>
    <row r="18" spans="1:7" ht="15">
      <c r="A18" s="258" t="s">
        <v>1021</v>
      </c>
      <c r="B18" s="259">
        <v>3.2278920980684335E-2</v>
      </c>
      <c r="C18" s="259">
        <v>5.3005745756752543E-2</v>
      </c>
      <c r="D18" s="260">
        <v>0.21136788175940929</v>
      </c>
      <c r="E18" s="259">
        <v>3.7269357622419313E-2</v>
      </c>
      <c r="F18" s="259">
        <v>-2.2284498799137926E-2</v>
      </c>
      <c r="G18" s="259">
        <v>8.9460888944000241E-2</v>
      </c>
    </row>
    <row r="19" spans="1:7" ht="15">
      <c r="A19" s="258" t="s">
        <v>1548</v>
      </c>
      <c r="B19" s="261">
        <v>2.6931059479236932E-2</v>
      </c>
      <c r="C19" s="261">
        <v>1.5065742005637444E-2</v>
      </c>
      <c r="D19" s="262">
        <v>0.20009719471958295</v>
      </c>
      <c r="E19" s="261">
        <v>4.8018462157550172E-2</v>
      </c>
      <c r="F19" s="261">
        <v>-2.2309241756717193E-2</v>
      </c>
      <c r="G19" s="261">
        <v>5.5278134115000113E-2</v>
      </c>
    </row>
  </sheetData>
  <mergeCells count="4">
    <mergeCell ref="A6:A7"/>
    <mergeCell ref="B6:D6"/>
    <mergeCell ref="E6:G6"/>
    <mergeCell ref="H1:I1"/>
  </mergeCells>
  <hyperlinks>
    <hyperlink ref="H1:I1" location="Index!A1" display="Regresar al Índice" xr:uid="{00000000-0004-0000-0F00-000000000000}"/>
  </hyperlink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34"/>
  <dimension ref="A1:M16"/>
  <sheetViews>
    <sheetView zoomScale="106" zoomScaleNormal="106" workbookViewId="0"/>
  </sheetViews>
  <sheetFormatPr baseColWidth="10" defaultColWidth="11.42578125" defaultRowHeight="14.25"/>
  <cols>
    <col min="1" max="1" width="15.28515625" style="24" customWidth="1"/>
    <col min="2" max="3" width="10.85546875" style="24" bestFit="1" customWidth="1"/>
    <col min="4" max="4" width="10" style="24" customWidth="1"/>
    <col min="5" max="5" width="9.140625" style="24" customWidth="1"/>
    <col min="6" max="6" width="10.85546875" style="24" bestFit="1" customWidth="1"/>
    <col min="7" max="7" width="9" style="24" bestFit="1" customWidth="1"/>
    <col min="8" max="8" width="14.7109375" style="24" customWidth="1"/>
    <col min="9" max="9" width="9.42578125" style="24" customWidth="1"/>
    <col min="10" max="10" width="9.28515625" style="24" customWidth="1"/>
    <col min="11" max="16384" width="11.42578125" style="24"/>
  </cols>
  <sheetData>
    <row r="1" spans="1:13">
      <c r="A1" s="20" t="s">
        <v>1757</v>
      </c>
      <c r="H1" s="545" t="s">
        <v>38</v>
      </c>
      <c r="I1" s="545"/>
    </row>
    <row r="2" spans="1:13">
      <c r="A2" s="24" t="s">
        <v>504</v>
      </c>
    </row>
    <row r="3" spans="1:13">
      <c r="M3" s="56"/>
    </row>
    <row r="4" spans="1:13" ht="25.5" customHeight="1">
      <c r="A4" s="572" t="s">
        <v>418</v>
      </c>
      <c r="B4" s="573" t="s">
        <v>79</v>
      </c>
      <c r="C4" s="573"/>
      <c r="D4" s="573" t="s">
        <v>80</v>
      </c>
      <c r="E4" s="573"/>
      <c r="F4" s="574" t="s">
        <v>1567</v>
      </c>
      <c r="G4" s="574"/>
      <c r="H4" s="572" t="s">
        <v>1568</v>
      </c>
      <c r="I4" s="572" t="s">
        <v>721</v>
      </c>
      <c r="J4" s="572"/>
    </row>
    <row r="5" spans="1:13" ht="33" customHeight="1">
      <c r="A5" s="572"/>
      <c r="B5" s="243" t="s">
        <v>1</v>
      </c>
      <c r="C5" s="243" t="s">
        <v>0</v>
      </c>
      <c r="D5" s="243" t="s">
        <v>1</v>
      </c>
      <c r="E5" s="243" t="s">
        <v>0</v>
      </c>
      <c r="F5" s="243" t="s">
        <v>1</v>
      </c>
      <c r="G5" s="243" t="s">
        <v>0</v>
      </c>
      <c r="H5" s="572"/>
      <c r="I5" s="243" t="s">
        <v>1</v>
      </c>
      <c r="J5" s="243" t="s">
        <v>0</v>
      </c>
    </row>
    <row r="6" spans="1:13" ht="15">
      <c r="A6" s="244" t="s">
        <v>419</v>
      </c>
      <c r="B6" s="245">
        <v>1846202</v>
      </c>
      <c r="C6" s="245">
        <v>348196</v>
      </c>
      <c r="D6" s="245">
        <v>1933496</v>
      </c>
      <c r="E6" s="245">
        <v>369307</v>
      </c>
      <c r="F6" s="245">
        <v>1521336</v>
      </c>
      <c r="G6" s="245">
        <v>288133</v>
      </c>
      <c r="H6" s="246">
        <f>G6/F6</f>
        <v>0.18939471622310916</v>
      </c>
      <c r="I6" s="245">
        <f t="shared" ref="I6:J9" si="0">D6-B6</f>
        <v>87294</v>
      </c>
      <c r="J6" s="245">
        <f t="shared" si="0"/>
        <v>21111</v>
      </c>
    </row>
    <row r="7" spans="1:13" ht="15">
      <c r="A7" s="247" t="s">
        <v>420</v>
      </c>
      <c r="B7" s="248">
        <v>5108579</v>
      </c>
      <c r="C7" s="248">
        <v>946940</v>
      </c>
      <c r="D7" s="248">
        <v>4910373</v>
      </c>
      <c r="E7" s="248">
        <v>882104</v>
      </c>
      <c r="F7" s="248">
        <v>3438062</v>
      </c>
      <c r="G7" s="248">
        <v>588241</v>
      </c>
      <c r="H7" s="249">
        <f>G7/F7</f>
        <v>0.1710966817934057</v>
      </c>
      <c r="I7" s="248">
        <f t="shared" si="0"/>
        <v>-198206</v>
      </c>
      <c r="J7" s="248">
        <f t="shared" si="0"/>
        <v>-64836</v>
      </c>
    </row>
    <row r="8" spans="1:13" ht="15">
      <c r="A8" s="244" t="s">
        <v>421</v>
      </c>
      <c r="B8" s="245">
        <v>121318</v>
      </c>
      <c r="C8" s="245">
        <v>14807</v>
      </c>
      <c r="D8" s="245">
        <v>114307</v>
      </c>
      <c r="E8" s="245">
        <v>11729</v>
      </c>
      <c r="F8" s="245">
        <v>89608</v>
      </c>
      <c r="G8" s="245">
        <v>9795</v>
      </c>
      <c r="H8" s="246">
        <f>G8/F8</f>
        <v>0.10930943665744131</v>
      </c>
      <c r="I8" s="245">
        <f t="shared" si="0"/>
        <v>-7011</v>
      </c>
      <c r="J8" s="245">
        <f t="shared" si="0"/>
        <v>-3078</v>
      </c>
    </row>
    <row r="9" spans="1:13" ht="15">
      <c r="A9" s="247" t="s">
        <v>422</v>
      </c>
      <c r="B9" s="248">
        <v>41700</v>
      </c>
      <c r="C9" s="248">
        <v>6900</v>
      </c>
      <c r="D9" s="248">
        <v>32563</v>
      </c>
      <c r="E9" s="248">
        <v>5593</v>
      </c>
      <c r="F9" s="248">
        <v>21323</v>
      </c>
      <c r="G9" s="248">
        <v>3352</v>
      </c>
      <c r="H9" s="249">
        <f>G9/F9</f>
        <v>0.15720114430427237</v>
      </c>
      <c r="I9" s="248">
        <f t="shared" si="0"/>
        <v>-9137</v>
      </c>
      <c r="J9" s="248">
        <f t="shared" si="0"/>
        <v>-1307</v>
      </c>
    </row>
    <row r="10" spans="1:13" ht="15.75" thickBot="1">
      <c r="A10" s="250" t="s">
        <v>53</v>
      </c>
      <c r="B10" s="251">
        <v>7117799</v>
      </c>
      <c r="C10" s="251">
        <v>1316843</v>
      </c>
      <c r="D10" s="251">
        <f t="shared" ref="D10:G10" si="1">SUM(D6:D9)</f>
        <v>6990739</v>
      </c>
      <c r="E10" s="251">
        <f t="shared" si="1"/>
        <v>1268733</v>
      </c>
      <c r="F10" s="251">
        <f t="shared" si="1"/>
        <v>5070329</v>
      </c>
      <c r="G10" s="251">
        <f t="shared" si="1"/>
        <v>889521</v>
      </c>
      <c r="H10" s="252">
        <f>G10/F10</f>
        <v>0.1754365446502584</v>
      </c>
      <c r="I10" s="251">
        <f>D10-B10</f>
        <v>-127060</v>
      </c>
      <c r="J10" s="251">
        <f>E10-C10</f>
        <v>-48110</v>
      </c>
    </row>
    <row r="11" spans="1:13">
      <c r="A11" s="28"/>
      <c r="B11" s="28"/>
      <c r="C11" s="28"/>
      <c r="D11" s="28"/>
      <c r="E11" s="28"/>
      <c r="F11" s="28"/>
      <c r="G11" s="28"/>
      <c r="H11" s="28"/>
      <c r="I11" s="28"/>
      <c r="J11" s="28"/>
    </row>
    <row r="12" spans="1:13">
      <c r="A12" s="255" t="s">
        <v>1569</v>
      </c>
      <c r="B12" s="28"/>
      <c r="C12" s="28"/>
      <c r="D12" s="28"/>
      <c r="E12" s="28"/>
      <c r="F12" s="28"/>
      <c r="G12" s="28"/>
      <c r="H12" s="28"/>
      <c r="I12" s="28"/>
      <c r="J12" s="28"/>
    </row>
    <row r="13" spans="1:13">
      <c r="A13" s="253" t="s">
        <v>414</v>
      </c>
      <c r="B13" s="28"/>
      <c r="C13" s="28"/>
      <c r="D13" s="28"/>
      <c r="E13" s="28"/>
      <c r="F13" s="28"/>
      <c r="G13" s="28"/>
      <c r="H13" s="28"/>
      <c r="I13" s="28"/>
      <c r="J13" s="28"/>
    </row>
    <row r="16" spans="1:13" ht="35.25" customHeight="1"/>
  </sheetData>
  <mergeCells count="7">
    <mergeCell ref="H1:I1"/>
    <mergeCell ref="I4:J4"/>
    <mergeCell ref="A4:A5"/>
    <mergeCell ref="B4:C4"/>
    <mergeCell ref="D4:E4"/>
    <mergeCell ref="F4:G4"/>
    <mergeCell ref="H4:H5"/>
  </mergeCells>
  <hyperlinks>
    <hyperlink ref="H1:I1" location="Index!A1" display="Regresar al Índice" xr:uid="{00000000-0004-0000-1000-000000000000}"/>
  </hyperlinks>
  <pageMargins left="0.7" right="0.7" top="0.75" bottom="0.75" header="0.3" footer="0.3"/>
  <pageSetup orientation="portrait" horizontalDpi="1200"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35"/>
  <dimension ref="A1:J16"/>
  <sheetViews>
    <sheetView zoomScale="106" zoomScaleNormal="106" workbookViewId="0"/>
  </sheetViews>
  <sheetFormatPr baseColWidth="10" defaultColWidth="11.42578125" defaultRowHeight="14.25"/>
  <cols>
    <col min="1" max="1" width="15.28515625" style="24" customWidth="1"/>
    <col min="2" max="2" width="10.140625" style="24" bestFit="1" customWidth="1"/>
    <col min="3" max="3" width="9.140625" style="24" bestFit="1" customWidth="1"/>
    <col min="4" max="4" width="9" style="24" bestFit="1" customWidth="1"/>
    <col min="5" max="7" width="7.5703125" style="24" customWidth="1"/>
    <col min="8" max="8" width="14.7109375" style="24" customWidth="1"/>
    <col min="9" max="9" width="9.42578125" style="24" customWidth="1"/>
    <col min="10" max="10" width="9.28515625" style="24" customWidth="1"/>
    <col min="11" max="16384" width="11.42578125" style="24"/>
  </cols>
  <sheetData>
    <row r="1" spans="1:10">
      <c r="A1" s="20" t="s">
        <v>1758</v>
      </c>
      <c r="H1" s="545" t="s">
        <v>38</v>
      </c>
      <c r="I1" s="545"/>
    </row>
    <row r="2" spans="1:10">
      <c r="A2" s="24" t="s">
        <v>415</v>
      </c>
    </row>
    <row r="3" spans="1:10">
      <c r="A3" s="24" t="s">
        <v>505</v>
      </c>
    </row>
    <row r="4" spans="1:10" ht="38.450000000000003" customHeight="1">
      <c r="A4" s="572" t="s">
        <v>415</v>
      </c>
      <c r="B4" s="573" t="s">
        <v>79</v>
      </c>
      <c r="C4" s="573"/>
      <c r="D4" s="574" t="s">
        <v>80</v>
      </c>
      <c r="E4" s="574"/>
      <c r="F4" s="574" t="s">
        <v>1567</v>
      </c>
      <c r="G4" s="574"/>
      <c r="H4" s="572" t="s">
        <v>1570</v>
      </c>
      <c r="I4" s="572" t="s">
        <v>721</v>
      </c>
      <c r="J4" s="572"/>
    </row>
    <row r="5" spans="1:10" ht="19.5" customHeight="1">
      <c r="A5" s="572"/>
      <c r="B5" s="243" t="s">
        <v>1</v>
      </c>
      <c r="C5" s="243" t="s">
        <v>0</v>
      </c>
      <c r="D5" s="243" t="s">
        <v>1</v>
      </c>
      <c r="E5" s="243" t="s">
        <v>0</v>
      </c>
      <c r="F5" s="243" t="s">
        <v>1</v>
      </c>
      <c r="G5" s="243" t="s">
        <v>0</v>
      </c>
      <c r="H5" s="572"/>
      <c r="I5" s="243" t="s">
        <v>1</v>
      </c>
      <c r="J5" s="243" t="s">
        <v>0</v>
      </c>
    </row>
    <row r="6" spans="1:10" ht="15">
      <c r="A6" s="244" t="s">
        <v>419</v>
      </c>
      <c r="B6" s="245">
        <v>491092</v>
      </c>
      <c r="C6" s="245">
        <v>103379</v>
      </c>
      <c r="D6" s="245">
        <v>524140</v>
      </c>
      <c r="E6" s="245">
        <v>110552</v>
      </c>
      <c r="F6" s="245">
        <v>408530</v>
      </c>
      <c r="G6" s="245">
        <v>85482</v>
      </c>
      <c r="H6" s="246">
        <f>G6/F6</f>
        <v>0.20924289525861015</v>
      </c>
      <c r="I6" s="245">
        <f t="shared" ref="I6:J9" si="0">D6-B6</f>
        <v>33048</v>
      </c>
      <c r="J6" s="245">
        <f t="shared" si="0"/>
        <v>7173</v>
      </c>
    </row>
    <row r="7" spans="1:10" ht="15">
      <c r="A7" s="247" t="s">
        <v>420</v>
      </c>
      <c r="B7" s="248">
        <v>374085</v>
      </c>
      <c r="C7" s="248">
        <v>67554</v>
      </c>
      <c r="D7" s="248">
        <v>361456</v>
      </c>
      <c r="E7" s="248">
        <v>62960</v>
      </c>
      <c r="F7" s="248">
        <v>254038</v>
      </c>
      <c r="G7" s="248">
        <v>42468</v>
      </c>
      <c r="H7" s="249">
        <f>G7/F7</f>
        <v>0.16717184043332101</v>
      </c>
      <c r="I7" s="248">
        <f t="shared" si="0"/>
        <v>-12629</v>
      </c>
      <c r="J7" s="248">
        <f t="shared" si="0"/>
        <v>-4594</v>
      </c>
    </row>
    <row r="8" spans="1:10" ht="15">
      <c r="A8" s="244" t="s">
        <v>421</v>
      </c>
      <c r="B8" s="245">
        <v>2774</v>
      </c>
      <c r="C8" s="245">
        <v>327</v>
      </c>
      <c r="D8" s="245">
        <v>2661</v>
      </c>
      <c r="E8" s="245">
        <v>259</v>
      </c>
      <c r="F8" s="245">
        <v>2065</v>
      </c>
      <c r="G8" s="245">
        <v>217</v>
      </c>
      <c r="H8" s="246">
        <f>G8/F8</f>
        <v>0.10508474576271186</v>
      </c>
      <c r="I8" s="245">
        <f t="shared" si="0"/>
        <v>-113</v>
      </c>
      <c r="J8" s="245">
        <f t="shared" si="0"/>
        <v>-68</v>
      </c>
    </row>
    <row r="9" spans="1:10" ht="15">
      <c r="A9" s="247" t="s">
        <v>422</v>
      </c>
      <c r="B9" s="248">
        <v>749</v>
      </c>
      <c r="C9" s="248">
        <v>108</v>
      </c>
      <c r="D9" s="248">
        <v>582</v>
      </c>
      <c r="E9" s="248">
        <v>86</v>
      </c>
      <c r="F9" s="248">
        <v>402</v>
      </c>
      <c r="G9" s="248">
        <v>53</v>
      </c>
      <c r="H9" s="249">
        <f>G9/F9</f>
        <v>0.13184079601990051</v>
      </c>
      <c r="I9" s="248">
        <f t="shared" si="0"/>
        <v>-167</v>
      </c>
      <c r="J9" s="248">
        <f t="shared" si="0"/>
        <v>-22</v>
      </c>
    </row>
    <row r="10" spans="1:10" ht="15.75" thickBot="1">
      <c r="A10" s="250" t="s">
        <v>53</v>
      </c>
      <c r="B10" s="251">
        <f t="shared" ref="B10:G10" si="1">SUM(B6:B9)</f>
        <v>868700</v>
      </c>
      <c r="C10" s="251">
        <f t="shared" si="1"/>
        <v>171368</v>
      </c>
      <c r="D10" s="251">
        <f t="shared" si="1"/>
        <v>888839</v>
      </c>
      <c r="E10" s="251">
        <f t="shared" si="1"/>
        <v>173857</v>
      </c>
      <c r="F10" s="251">
        <f t="shared" si="1"/>
        <v>665035</v>
      </c>
      <c r="G10" s="251">
        <f t="shared" si="1"/>
        <v>128220</v>
      </c>
      <c r="H10" s="252">
        <f>G10/F10</f>
        <v>0.1928018826076823</v>
      </c>
      <c r="I10" s="251">
        <f>D10-B10</f>
        <v>20139</v>
      </c>
      <c r="J10" s="251">
        <f>E10-C10</f>
        <v>2489</v>
      </c>
    </row>
    <row r="11" spans="1:10">
      <c r="A11" s="17"/>
      <c r="B11" s="28"/>
      <c r="C11" s="28"/>
      <c r="D11" s="28"/>
      <c r="E11" s="28"/>
      <c r="F11" s="28"/>
      <c r="G11" s="28"/>
      <c r="H11" s="28"/>
      <c r="I11" s="28"/>
      <c r="J11" s="28"/>
    </row>
    <row r="12" spans="1:10">
      <c r="A12" s="253" t="s">
        <v>414</v>
      </c>
      <c r="B12" s="28"/>
      <c r="C12" s="28"/>
      <c r="D12" s="28"/>
      <c r="E12" s="28"/>
      <c r="F12" s="28"/>
      <c r="G12" s="28"/>
      <c r="H12" s="28"/>
      <c r="I12" s="28"/>
      <c r="J12" s="28"/>
    </row>
    <row r="13" spans="1:10">
      <c r="A13" s="255" t="s">
        <v>1569</v>
      </c>
      <c r="B13" s="28"/>
      <c r="C13" s="28"/>
      <c r="D13" s="28"/>
      <c r="E13" s="28"/>
      <c r="F13" s="28"/>
      <c r="G13" s="28"/>
      <c r="H13" s="28"/>
      <c r="I13" s="28"/>
      <c r="J13" s="28"/>
    </row>
    <row r="15" spans="1:10">
      <c r="H15" s="56"/>
    </row>
    <row r="16" spans="1:10" ht="35.25" customHeight="1"/>
  </sheetData>
  <mergeCells count="7">
    <mergeCell ref="H1:I1"/>
    <mergeCell ref="I4:J4"/>
    <mergeCell ref="A4:A5"/>
    <mergeCell ref="B4:C4"/>
    <mergeCell ref="D4:E4"/>
    <mergeCell ref="F4:G4"/>
    <mergeCell ref="H4:H5"/>
  </mergeCells>
  <hyperlinks>
    <hyperlink ref="H1:I1" location="Index!A1" display="Regresar al Índice" xr:uid="{00000000-0004-0000-1100-000000000000}"/>
  </hyperlinks>
  <pageMargins left="0.7" right="0.7" top="0.75" bottom="0.75" header="0.3" footer="0.3"/>
  <pageSetup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36"/>
  <dimension ref="A1:J18"/>
  <sheetViews>
    <sheetView zoomScale="106" zoomScaleNormal="106" workbookViewId="0"/>
  </sheetViews>
  <sheetFormatPr baseColWidth="10" defaultColWidth="11.42578125" defaultRowHeight="14.25"/>
  <cols>
    <col min="1" max="1" width="15.28515625" style="24" customWidth="1"/>
    <col min="2" max="2" width="12" style="24" bestFit="1" customWidth="1"/>
    <col min="3" max="3" width="10.85546875" style="24" bestFit="1" customWidth="1"/>
    <col min="4" max="4" width="9.85546875" style="24" customWidth="1"/>
    <col min="5" max="5" width="10.85546875" style="24" bestFit="1" customWidth="1"/>
    <col min="6" max="7" width="9.85546875" style="24" customWidth="1"/>
    <col min="8" max="8" width="14.7109375" style="24" customWidth="1"/>
    <col min="9" max="9" width="9.42578125" style="24" customWidth="1"/>
    <col min="10" max="10" width="9.28515625" style="24" customWidth="1"/>
    <col min="11" max="16384" width="11.42578125" style="24"/>
  </cols>
  <sheetData>
    <row r="1" spans="1:10">
      <c r="A1" s="20" t="s">
        <v>1759</v>
      </c>
      <c r="H1" s="545" t="s">
        <v>38</v>
      </c>
      <c r="I1" s="545"/>
    </row>
    <row r="2" spans="1:10">
      <c r="A2" s="24" t="s">
        <v>423</v>
      </c>
    </row>
    <row r="3" spans="1:10">
      <c r="A3" s="24" t="s">
        <v>424</v>
      </c>
    </row>
    <row r="5" spans="1:10" ht="31.9" customHeight="1">
      <c r="A5" s="572" t="s">
        <v>423</v>
      </c>
      <c r="B5" s="573" t="s">
        <v>79</v>
      </c>
      <c r="C5" s="573"/>
      <c r="D5" s="574" t="s">
        <v>80</v>
      </c>
      <c r="E5" s="574"/>
      <c r="F5" s="574" t="s">
        <v>1567</v>
      </c>
      <c r="G5" s="574"/>
      <c r="H5" s="572" t="s">
        <v>1570</v>
      </c>
      <c r="I5" s="572" t="s">
        <v>721</v>
      </c>
      <c r="J5" s="572"/>
    </row>
    <row r="6" spans="1:10" ht="27" customHeight="1">
      <c r="A6" s="572"/>
      <c r="B6" s="243" t="s">
        <v>1</v>
      </c>
      <c r="C6" s="243" t="s">
        <v>0</v>
      </c>
      <c r="D6" s="243" t="s">
        <v>1</v>
      </c>
      <c r="E6" s="243" t="s">
        <v>0</v>
      </c>
      <c r="F6" s="243" t="s">
        <v>1</v>
      </c>
      <c r="G6" s="243" t="s">
        <v>0</v>
      </c>
      <c r="H6" s="572"/>
      <c r="I6" s="243" t="s">
        <v>1</v>
      </c>
      <c r="J6" s="243" t="s">
        <v>0</v>
      </c>
    </row>
    <row r="7" spans="1:10" ht="15">
      <c r="A7" s="244" t="s">
        <v>419</v>
      </c>
      <c r="B7" s="245">
        <v>28113678</v>
      </c>
      <c r="C7" s="245">
        <v>5996983</v>
      </c>
      <c r="D7" s="245">
        <v>32124958</v>
      </c>
      <c r="E7" s="245">
        <v>6908725</v>
      </c>
      <c r="F7" s="245">
        <v>26807234</v>
      </c>
      <c r="G7" s="245">
        <v>5741035</v>
      </c>
      <c r="H7" s="246">
        <f>G7/F7</f>
        <v>0.21415991668517534</v>
      </c>
      <c r="I7" s="245">
        <f t="shared" ref="I7:J10" si="0">D7-B7</f>
        <v>4011280</v>
      </c>
      <c r="J7" s="245">
        <f t="shared" si="0"/>
        <v>911742</v>
      </c>
    </row>
    <row r="8" spans="1:10" ht="15">
      <c r="A8" s="247" t="s">
        <v>420</v>
      </c>
      <c r="B8" s="248">
        <v>16274987</v>
      </c>
      <c r="C8" s="248">
        <v>3002838</v>
      </c>
      <c r="D8" s="248">
        <v>17218696</v>
      </c>
      <c r="E8" s="248">
        <v>3040478</v>
      </c>
      <c r="F8" s="248">
        <v>13186045</v>
      </c>
      <c r="G8" s="248">
        <v>2246744</v>
      </c>
      <c r="H8" s="249">
        <f>G8/F8</f>
        <v>0.17038801247834359</v>
      </c>
      <c r="I8" s="248">
        <f t="shared" si="0"/>
        <v>943709</v>
      </c>
      <c r="J8" s="248">
        <f t="shared" si="0"/>
        <v>37640</v>
      </c>
    </row>
    <row r="9" spans="1:10" ht="15">
      <c r="A9" s="244" t="s">
        <v>421</v>
      </c>
      <c r="B9" s="245">
        <v>149168</v>
      </c>
      <c r="C9" s="245">
        <v>16789</v>
      </c>
      <c r="D9" s="245">
        <v>154153</v>
      </c>
      <c r="E9" s="245">
        <v>14412</v>
      </c>
      <c r="F9" s="245">
        <v>128645</v>
      </c>
      <c r="G9" s="245">
        <v>12962</v>
      </c>
      <c r="H9" s="246">
        <f>G9/F9</f>
        <v>0.1007578996463135</v>
      </c>
      <c r="I9" s="245">
        <f t="shared" si="0"/>
        <v>4985</v>
      </c>
      <c r="J9" s="245">
        <f t="shared" si="0"/>
        <v>-2377</v>
      </c>
    </row>
    <row r="10" spans="1:10" ht="15">
      <c r="A10" s="247" t="s">
        <v>422</v>
      </c>
      <c r="B10" s="248">
        <v>40123</v>
      </c>
      <c r="C10" s="248">
        <v>6345</v>
      </c>
      <c r="D10" s="248">
        <v>33370</v>
      </c>
      <c r="E10" s="248">
        <v>5487</v>
      </c>
      <c r="F10" s="248">
        <v>24166</v>
      </c>
      <c r="G10" s="248">
        <v>3435</v>
      </c>
      <c r="H10" s="249">
        <f>G10/F10</f>
        <v>0.14214185218902589</v>
      </c>
      <c r="I10" s="248">
        <f t="shared" si="0"/>
        <v>-6753</v>
      </c>
      <c r="J10" s="248">
        <f t="shared" si="0"/>
        <v>-858</v>
      </c>
    </row>
    <row r="11" spans="1:10" ht="15.75" thickBot="1">
      <c r="A11" s="250" t="s">
        <v>53</v>
      </c>
      <c r="B11" s="251">
        <v>44577956</v>
      </c>
      <c r="C11" s="251">
        <v>9022955</v>
      </c>
      <c r="D11" s="251">
        <f t="shared" ref="D11:G11" si="1">SUM(D7:D10)</f>
        <v>49531177</v>
      </c>
      <c r="E11" s="251">
        <f t="shared" si="1"/>
        <v>9969102</v>
      </c>
      <c r="F11" s="251">
        <f t="shared" si="1"/>
        <v>40146090</v>
      </c>
      <c r="G11" s="251">
        <f t="shared" si="1"/>
        <v>8004176</v>
      </c>
      <c r="H11" s="252">
        <f>G11/F11</f>
        <v>0.19937622817066369</v>
      </c>
      <c r="I11" s="251">
        <f>D11-B11</f>
        <v>4953221</v>
      </c>
      <c r="J11" s="251">
        <f>E11-C11</f>
        <v>946147</v>
      </c>
    </row>
    <row r="12" spans="1:10">
      <c r="A12" s="28"/>
      <c r="B12" s="28"/>
      <c r="C12" s="28"/>
      <c r="D12" s="28"/>
      <c r="E12" s="28"/>
      <c r="F12" s="28"/>
      <c r="G12" s="28"/>
      <c r="H12" s="28"/>
      <c r="I12" s="28"/>
      <c r="J12" s="28"/>
    </row>
    <row r="13" spans="1:10" ht="28.5" customHeight="1">
      <c r="A13" s="28" t="s">
        <v>414</v>
      </c>
      <c r="B13" s="28"/>
      <c r="C13" s="28"/>
      <c r="D13" s="28"/>
      <c r="E13" s="28"/>
      <c r="F13" s="28"/>
      <c r="G13" s="28"/>
      <c r="H13" s="28"/>
      <c r="I13" s="28"/>
      <c r="J13" s="28"/>
    </row>
    <row r="14" spans="1:10">
      <c r="A14" s="575" t="s">
        <v>416</v>
      </c>
      <c r="B14" s="575"/>
      <c r="C14" s="575"/>
      <c r="D14" s="575"/>
      <c r="E14" s="575"/>
      <c r="F14" s="575"/>
      <c r="G14" s="575"/>
      <c r="H14" s="575"/>
      <c r="I14" s="575"/>
      <c r="J14" s="575"/>
    </row>
    <row r="15" spans="1:10">
      <c r="A15" s="253" t="s">
        <v>1571</v>
      </c>
      <c r="B15" s="28"/>
      <c r="C15" s="28"/>
      <c r="D15" s="28"/>
      <c r="E15" s="28"/>
      <c r="F15" s="28"/>
      <c r="G15" s="28"/>
      <c r="H15" s="28"/>
      <c r="I15" s="28"/>
      <c r="J15" s="254"/>
    </row>
    <row r="18" spans="10:10" ht="38.25" customHeight="1">
      <c r="J18" s="33"/>
    </row>
  </sheetData>
  <mergeCells count="8">
    <mergeCell ref="H1:I1"/>
    <mergeCell ref="I5:J5"/>
    <mergeCell ref="A14:J14"/>
    <mergeCell ref="A5:A6"/>
    <mergeCell ref="B5:C5"/>
    <mergeCell ref="D5:E5"/>
    <mergeCell ref="F5:G5"/>
    <mergeCell ref="H5:H6"/>
  </mergeCells>
  <hyperlinks>
    <hyperlink ref="H1:I1" location="Index!A1" display="Regresar al Índice" xr:uid="{00000000-0004-0000-1200-000000000000}"/>
  </hyperlinks>
  <pageMargins left="0.7" right="0.7" top="0.75" bottom="0.75" header="0.3" footer="0.3"/>
  <pageSetup orientation="portrait" horizontalDpi="1200"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32"/>
  <dimension ref="A1:I10"/>
  <sheetViews>
    <sheetView zoomScale="106" zoomScaleNormal="106" workbookViewId="0"/>
  </sheetViews>
  <sheetFormatPr baseColWidth="10" defaultRowHeight="14.25"/>
  <cols>
    <col min="1" max="2" width="11.42578125" style="235"/>
    <col min="3" max="3" width="18" style="235" bestFit="1" customWidth="1"/>
    <col min="4" max="16384" width="11.42578125" style="235"/>
  </cols>
  <sheetData>
    <row r="1" spans="1:9">
      <c r="A1" s="20" t="s">
        <v>1760</v>
      </c>
      <c r="H1" s="545" t="s">
        <v>38</v>
      </c>
      <c r="I1" s="545"/>
    </row>
    <row r="2" spans="1:9">
      <c r="A2" s="236" t="s">
        <v>153</v>
      </c>
    </row>
    <row r="6" spans="1:9" ht="15">
      <c r="A6" s="237" t="s">
        <v>425</v>
      </c>
      <c r="B6" s="238"/>
      <c r="C6" s="237" t="s">
        <v>34</v>
      </c>
    </row>
    <row r="7" spans="1:9">
      <c r="A7" s="239">
        <v>77</v>
      </c>
      <c r="B7" s="239" t="s">
        <v>426</v>
      </c>
      <c r="C7" s="240">
        <v>12000</v>
      </c>
    </row>
    <row r="8" spans="1:9">
      <c r="A8" s="239">
        <v>40</v>
      </c>
      <c r="B8" s="239" t="s">
        <v>427</v>
      </c>
      <c r="C8" s="240">
        <v>-1496</v>
      </c>
    </row>
    <row r="9" spans="1:9">
      <c r="A9" s="239">
        <v>8</v>
      </c>
      <c r="B9" s="239" t="s">
        <v>428</v>
      </c>
      <c r="C9" s="239">
        <v>0</v>
      </c>
    </row>
    <row r="10" spans="1:9">
      <c r="A10" s="241">
        <f>SUM(A7:A9)</f>
        <v>125</v>
      </c>
      <c r="B10" s="241" t="s">
        <v>53</v>
      </c>
      <c r="C10" s="242">
        <f>SUM(C7:C9)</f>
        <v>10504</v>
      </c>
    </row>
  </sheetData>
  <mergeCells count="1">
    <mergeCell ref="H1:I1"/>
  </mergeCells>
  <hyperlinks>
    <hyperlink ref="H1:I1" location="Index!A1" display="Regresar al Índice" xr:uid="{00000000-0004-0000-1300-000000000000}"/>
  </hyperlinks>
  <pageMargins left="0.7" right="0.7" top="0.75" bottom="0.75" header="0.3" footer="0.3"/>
  <pageSetup orientation="portrait" horizontalDpi="4294967295" verticalDpi="4294967295"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1EFEE-7784-497A-8DDE-8C9ECFCD70B1}">
  <sheetPr codeName="Hoja39"/>
  <dimension ref="A1:K82"/>
  <sheetViews>
    <sheetView workbookViewId="0"/>
  </sheetViews>
  <sheetFormatPr baseColWidth="10" defaultRowHeight="14.25"/>
  <cols>
    <col min="1" max="1" width="11.42578125" style="20"/>
    <col min="2" max="16384" width="11.42578125" style="195"/>
  </cols>
  <sheetData>
    <row r="1" spans="1:11">
      <c r="A1" s="20" t="s">
        <v>1572</v>
      </c>
      <c r="H1" s="545" t="s">
        <v>38</v>
      </c>
      <c r="I1" s="545"/>
    </row>
    <row r="2" spans="1:11">
      <c r="A2" s="195"/>
    </row>
    <row r="3" spans="1:11">
      <c r="A3" s="195"/>
    </row>
    <row r="4" spans="1:11">
      <c r="A4" s="195"/>
    </row>
    <row r="5" spans="1:11">
      <c r="A5" s="195"/>
    </row>
    <row r="6" spans="1:11">
      <c r="A6" s="195" t="s">
        <v>325</v>
      </c>
      <c r="B6" s="195" t="s">
        <v>1117</v>
      </c>
      <c r="C6" s="195" t="s">
        <v>562</v>
      </c>
      <c r="D6" s="195" t="s">
        <v>2</v>
      </c>
      <c r="E6" s="195" t="s">
        <v>1118</v>
      </c>
      <c r="F6" s="195" t="s">
        <v>1096</v>
      </c>
      <c r="G6" s="195" t="s">
        <v>1097</v>
      </c>
      <c r="H6" s="195" t="s">
        <v>2</v>
      </c>
      <c r="I6" s="195" t="s">
        <v>1118</v>
      </c>
      <c r="J6" s="195" t="s">
        <v>1096</v>
      </c>
      <c r="K6" s="195" t="s">
        <v>1097</v>
      </c>
    </row>
    <row r="7" spans="1:11">
      <c r="A7" s="195">
        <v>2003</v>
      </c>
      <c r="B7" s="195" t="s">
        <v>1098</v>
      </c>
      <c r="C7" s="401">
        <v>37622</v>
      </c>
      <c r="D7" s="195" t="s">
        <v>0</v>
      </c>
      <c r="E7" s="195">
        <v>281.25025599999998</v>
      </c>
      <c r="F7" s="195" t="s">
        <v>54</v>
      </c>
      <c r="G7" s="195" t="s">
        <v>54</v>
      </c>
      <c r="H7" s="195" t="s">
        <v>1</v>
      </c>
      <c r="I7" s="195">
        <v>3170.126737</v>
      </c>
      <c r="J7" s="195" t="s">
        <v>54</v>
      </c>
      <c r="K7" s="195" t="s">
        <v>54</v>
      </c>
    </row>
    <row r="8" spans="1:11">
      <c r="A8" s="195"/>
      <c r="B8" s="195" t="s">
        <v>1099</v>
      </c>
      <c r="C8" s="401">
        <v>37712</v>
      </c>
      <c r="D8" s="195" t="s">
        <v>0</v>
      </c>
      <c r="E8" s="195">
        <v>363.35929099999998</v>
      </c>
      <c r="F8" s="195">
        <v>0.29194296982257684</v>
      </c>
      <c r="G8" s="195" t="s">
        <v>54</v>
      </c>
      <c r="H8" s="195" t="s">
        <v>1</v>
      </c>
      <c r="I8" s="195">
        <v>3904.6473289999999</v>
      </c>
      <c r="J8" s="195">
        <v>0.23170070250727637</v>
      </c>
      <c r="K8" s="195" t="s">
        <v>54</v>
      </c>
    </row>
    <row r="9" spans="1:11">
      <c r="A9" s="195"/>
      <c r="B9" s="195" t="s">
        <v>1100</v>
      </c>
      <c r="C9" s="401">
        <v>37803</v>
      </c>
      <c r="D9" s="195" t="s">
        <v>0</v>
      </c>
      <c r="E9" s="195">
        <v>372.25952699999999</v>
      </c>
      <c r="F9" s="195">
        <v>2.4494312435236365E-2</v>
      </c>
      <c r="G9" s="195" t="s">
        <v>54</v>
      </c>
      <c r="H9" s="195" t="s">
        <v>1</v>
      </c>
      <c r="I9" s="195">
        <v>4128.1166899999998</v>
      </c>
      <c r="J9" s="195">
        <v>5.7231637628392784E-2</v>
      </c>
      <c r="K9" s="195" t="s">
        <v>54</v>
      </c>
    </row>
    <row r="10" spans="1:11">
      <c r="A10" s="195"/>
      <c r="B10" s="195" t="s">
        <v>1101</v>
      </c>
      <c r="C10" s="401">
        <v>37895</v>
      </c>
      <c r="D10" s="195" t="s">
        <v>0</v>
      </c>
      <c r="E10" s="195">
        <v>318.19603000000001</v>
      </c>
      <c r="F10" s="195">
        <v>-0.14523066054398115</v>
      </c>
      <c r="G10" s="195" t="s">
        <v>54</v>
      </c>
      <c r="H10" s="195" t="s">
        <v>1</v>
      </c>
      <c r="I10" s="195">
        <v>3935.795654</v>
      </c>
      <c r="J10" s="195">
        <v>-4.6588081307362472E-2</v>
      </c>
      <c r="K10" s="195" t="s">
        <v>54</v>
      </c>
    </row>
    <row r="11" spans="1:11">
      <c r="A11" s="195">
        <v>2004</v>
      </c>
      <c r="B11" s="195" t="s">
        <v>1098</v>
      </c>
      <c r="C11" s="401">
        <v>37987</v>
      </c>
      <c r="D11" s="195" t="s">
        <v>0</v>
      </c>
      <c r="E11" s="195">
        <v>314.24562900000001</v>
      </c>
      <c r="F11" s="195">
        <v>-1.2414991475537929E-2</v>
      </c>
      <c r="G11" s="195">
        <v>0.11731677499344229</v>
      </c>
      <c r="H11" s="195" t="s">
        <v>1</v>
      </c>
      <c r="I11" s="195">
        <v>3733.861218</v>
      </c>
      <c r="J11" s="195">
        <v>-5.1307144413041739E-2</v>
      </c>
      <c r="K11" s="195">
        <v>0.17782711158528675</v>
      </c>
    </row>
    <row r="12" spans="1:11">
      <c r="A12" s="195"/>
      <c r="B12" s="195" t="s">
        <v>1099</v>
      </c>
      <c r="C12" s="401">
        <v>38078</v>
      </c>
      <c r="D12" s="195" t="s">
        <v>0</v>
      </c>
      <c r="E12" s="195">
        <v>390.99718100000001</v>
      </c>
      <c r="F12" s="195">
        <v>0.24424063508612881</v>
      </c>
      <c r="G12" s="195">
        <v>7.6062153038492175E-2</v>
      </c>
      <c r="H12" s="195" t="s">
        <v>1</v>
      </c>
      <c r="I12" s="195">
        <v>4968.6376769999997</v>
      </c>
      <c r="J12" s="195">
        <v>0.33069693459613725</v>
      </c>
      <c r="K12" s="195">
        <v>0.27249332867982545</v>
      </c>
    </row>
    <row r="13" spans="1:11">
      <c r="A13" s="195"/>
      <c r="B13" s="195" t="s">
        <v>1100</v>
      </c>
      <c r="C13" s="401">
        <v>38169</v>
      </c>
      <c r="D13" s="195" t="s">
        <v>0</v>
      </c>
      <c r="E13" s="195">
        <v>383.63511999999997</v>
      </c>
      <c r="F13" s="195">
        <v>-1.8828936262842322E-2</v>
      </c>
      <c r="G13" s="195">
        <v>3.0558232026120846E-2</v>
      </c>
      <c r="H13" s="195" t="s">
        <v>1</v>
      </c>
      <c r="I13" s="195">
        <v>5028.0245850000001</v>
      </c>
      <c r="J13" s="195">
        <v>1.1952352306730862E-2</v>
      </c>
      <c r="K13" s="195">
        <v>0.21799478129577787</v>
      </c>
    </row>
    <row r="14" spans="1:11">
      <c r="A14" s="195"/>
      <c r="B14" s="195" t="s">
        <v>1101</v>
      </c>
      <c r="C14" s="401">
        <v>38261</v>
      </c>
      <c r="D14" s="195" t="s">
        <v>0</v>
      </c>
      <c r="E14" s="195">
        <v>373.351157</v>
      </c>
      <c r="F14" s="195">
        <v>-2.6806625524795513E-2</v>
      </c>
      <c r="G14" s="195">
        <v>0.17333694263878785</v>
      </c>
      <c r="H14" s="195" t="s">
        <v>1</v>
      </c>
      <c r="I14" s="195">
        <v>4601.2244780000001</v>
      </c>
      <c r="J14" s="195">
        <v>-8.4884252211746114E-2</v>
      </c>
      <c r="K14" s="195">
        <v>0.16907097890707723</v>
      </c>
    </row>
    <row r="15" spans="1:11">
      <c r="A15" s="195">
        <v>2005</v>
      </c>
      <c r="B15" s="195" t="s">
        <v>1098</v>
      </c>
      <c r="C15" s="401">
        <v>38353</v>
      </c>
      <c r="D15" s="195" t="s">
        <v>0</v>
      </c>
      <c r="E15" s="195">
        <v>374.55378899999999</v>
      </c>
      <c r="F15" s="195">
        <v>3.2211819287331078E-3</v>
      </c>
      <c r="G15" s="195">
        <v>0.19191407750654821</v>
      </c>
      <c r="H15" s="195" t="s">
        <v>1</v>
      </c>
      <c r="I15" s="195">
        <v>4487.5229209999998</v>
      </c>
      <c r="J15" s="195">
        <v>-2.4711151899596606E-2</v>
      </c>
      <c r="K15" s="195">
        <v>0.2018451300136137</v>
      </c>
    </row>
    <row r="16" spans="1:11">
      <c r="A16" s="195"/>
      <c r="B16" s="195" t="s">
        <v>1099</v>
      </c>
      <c r="C16" s="401">
        <v>38443</v>
      </c>
      <c r="D16" s="195" t="s">
        <v>0</v>
      </c>
      <c r="E16" s="195">
        <v>438.80123500000002</v>
      </c>
      <c r="F16" s="195">
        <v>0.17153062627274607</v>
      </c>
      <c r="G16" s="195">
        <v>0.12226188914645908</v>
      </c>
      <c r="H16" s="195" t="s">
        <v>1</v>
      </c>
      <c r="I16" s="195">
        <v>5733.8605820000002</v>
      </c>
      <c r="J16" s="195">
        <v>0.27773399332794191</v>
      </c>
      <c r="K16" s="195">
        <v>0.15401060708093972</v>
      </c>
    </row>
    <row r="17" spans="1:11">
      <c r="A17" s="195"/>
      <c r="B17" s="195" t="s">
        <v>1100</v>
      </c>
      <c r="C17" s="401">
        <v>38534</v>
      </c>
      <c r="D17" s="195" t="s">
        <v>0</v>
      </c>
      <c r="E17" s="195">
        <v>440.71846099999999</v>
      </c>
      <c r="F17" s="195">
        <v>4.3692356517637254E-3</v>
      </c>
      <c r="G17" s="195">
        <v>0.14879592097824634</v>
      </c>
      <c r="H17" s="195" t="s">
        <v>1</v>
      </c>
      <c r="I17" s="195">
        <v>5785.5140019999999</v>
      </c>
      <c r="J17" s="195">
        <v>9.0084890034041187E-3</v>
      </c>
      <c r="K17" s="195">
        <v>0.15065348313128823</v>
      </c>
    </row>
    <row r="18" spans="1:11">
      <c r="A18" s="195"/>
      <c r="B18" s="195" t="s">
        <v>1101</v>
      </c>
      <c r="C18" s="401">
        <v>38626</v>
      </c>
      <c r="D18" s="195" t="s">
        <v>0</v>
      </c>
      <c r="E18" s="195">
        <v>441.666493</v>
      </c>
      <c r="F18" s="195">
        <v>2.1511057146299528E-3</v>
      </c>
      <c r="G18" s="195">
        <v>0.18297877137688912</v>
      </c>
      <c r="H18" s="195" t="s">
        <v>1</v>
      </c>
      <c r="I18" s="195">
        <v>5681.3734130000003</v>
      </c>
      <c r="J18" s="195">
        <v>-1.8000231088197038E-2</v>
      </c>
      <c r="K18" s="195">
        <v>0.23475249689828326</v>
      </c>
    </row>
    <row r="19" spans="1:11">
      <c r="A19" s="195">
        <v>2006</v>
      </c>
      <c r="B19" s="195" t="s">
        <v>1098</v>
      </c>
      <c r="C19" s="401">
        <v>38718</v>
      </c>
      <c r="D19" s="195" t="s">
        <v>0</v>
      </c>
      <c r="E19" s="195">
        <v>451.939595</v>
      </c>
      <c r="F19" s="195">
        <v>2.3259862730859115E-2</v>
      </c>
      <c r="G19" s="195">
        <v>0.20660799135581565</v>
      </c>
      <c r="H19" s="195" t="s">
        <v>1</v>
      </c>
      <c r="I19" s="195">
        <v>5734.3316699999996</v>
      </c>
      <c r="J19" s="195">
        <v>9.3213829034404228E-3</v>
      </c>
      <c r="K19" s="195">
        <v>0.27783897061904272</v>
      </c>
    </row>
    <row r="20" spans="1:11">
      <c r="A20" s="195"/>
      <c r="B20" s="195" t="s">
        <v>1099</v>
      </c>
      <c r="C20" s="401">
        <v>38808</v>
      </c>
      <c r="D20" s="195" t="s">
        <v>0</v>
      </c>
      <c r="E20" s="195">
        <v>520.15603499999997</v>
      </c>
      <c r="F20" s="195">
        <v>0.15094149916207278</v>
      </c>
      <c r="G20" s="195">
        <v>0.18540239523254742</v>
      </c>
      <c r="H20" s="195" t="s">
        <v>1</v>
      </c>
      <c r="I20" s="195">
        <v>6947.5630529999999</v>
      </c>
      <c r="J20" s="195">
        <v>0.21157328400573672</v>
      </c>
      <c r="K20" s="195">
        <v>0.21167282560202283</v>
      </c>
    </row>
    <row r="21" spans="1:11">
      <c r="A21" s="195"/>
      <c r="B21" s="195" t="s">
        <v>1100</v>
      </c>
      <c r="C21" s="401">
        <v>38899</v>
      </c>
      <c r="D21" s="195" t="s">
        <v>0</v>
      </c>
      <c r="E21" s="195">
        <v>502.42307099999999</v>
      </c>
      <c r="F21" s="195">
        <v>-3.4091624064305992E-2</v>
      </c>
      <c r="G21" s="195">
        <v>0.14000913385836133</v>
      </c>
      <c r="H21" s="195" t="s">
        <v>1</v>
      </c>
      <c r="I21" s="195">
        <v>6666.8889470000004</v>
      </c>
      <c r="J21" s="195">
        <v>-4.0398928927863786E-2</v>
      </c>
      <c r="K21" s="195">
        <v>0.15234168384957969</v>
      </c>
    </row>
    <row r="22" spans="1:11">
      <c r="A22" s="195"/>
      <c r="B22" s="195" t="s">
        <v>1101</v>
      </c>
      <c r="C22" s="401">
        <v>38991</v>
      </c>
      <c r="D22" s="195" t="s">
        <v>0</v>
      </c>
      <c r="E22" s="195">
        <v>500.95625899999999</v>
      </c>
      <c r="F22" s="195">
        <v>-2.9194758056800829E-3</v>
      </c>
      <c r="G22" s="195">
        <v>0.13424103240722851</v>
      </c>
      <c r="H22" s="195" t="s">
        <v>1</v>
      </c>
      <c r="I22" s="195">
        <v>6218.0513849999998</v>
      </c>
      <c r="J22" s="195">
        <v>-6.7323389600177919E-2</v>
      </c>
      <c r="K22" s="195">
        <v>9.4462717548539299E-2</v>
      </c>
    </row>
    <row r="23" spans="1:11">
      <c r="A23" s="195">
        <v>2007</v>
      </c>
      <c r="B23" s="195" t="s">
        <v>1098</v>
      </c>
      <c r="C23" s="401">
        <v>39083</v>
      </c>
      <c r="D23" s="195" t="s">
        <v>0</v>
      </c>
      <c r="E23" s="195">
        <v>483.60083100000003</v>
      </c>
      <c r="F23" s="195">
        <v>-3.4644597583518677E-2</v>
      </c>
      <c r="G23" s="195">
        <v>7.0056344587377861E-2</v>
      </c>
      <c r="H23" s="195" t="s">
        <v>1</v>
      </c>
      <c r="I23" s="195">
        <v>5916.2312730000003</v>
      </c>
      <c r="J23" s="195">
        <v>-4.8539340271148257E-2</v>
      </c>
      <c r="K23" s="195">
        <v>3.1721151385720292E-2</v>
      </c>
    </row>
    <row r="24" spans="1:11">
      <c r="A24" s="195"/>
      <c r="B24" s="195" t="s">
        <v>1099</v>
      </c>
      <c r="C24" s="401">
        <v>39173</v>
      </c>
      <c r="D24" s="195" t="s">
        <v>0</v>
      </c>
      <c r="E24" s="195">
        <v>520.48473200000001</v>
      </c>
      <c r="F24" s="195">
        <v>7.6269308561216942E-2</v>
      </c>
      <c r="G24" s="195">
        <v>6.3191999685252576E-4</v>
      </c>
      <c r="H24" s="195" t="s">
        <v>1</v>
      </c>
      <c r="I24" s="195">
        <v>6878.9088179999999</v>
      </c>
      <c r="J24" s="195">
        <v>0.16271803798363771</v>
      </c>
      <c r="K24" s="195">
        <v>-9.8817721374050427E-3</v>
      </c>
    </row>
    <row r="25" spans="1:11">
      <c r="A25" s="195"/>
      <c r="B25" s="195" t="s">
        <v>1100</v>
      </c>
      <c r="C25" s="401">
        <v>39264</v>
      </c>
      <c r="D25" s="195" t="s">
        <v>0</v>
      </c>
      <c r="E25" s="195">
        <v>511.042103</v>
      </c>
      <c r="F25" s="195">
        <v>-1.8141990378307549E-2</v>
      </c>
      <c r="G25" s="195">
        <v>1.715492877913638E-2</v>
      </c>
      <c r="H25" s="195" t="s">
        <v>1</v>
      </c>
      <c r="I25" s="195">
        <v>6967.7477250000002</v>
      </c>
      <c r="J25" s="195">
        <v>1.2914680125943212E-2</v>
      </c>
      <c r="K25" s="195">
        <v>4.5127312062904767E-2</v>
      </c>
    </row>
    <row r="26" spans="1:11">
      <c r="A26" s="195"/>
      <c r="B26" s="195" t="s">
        <v>1101</v>
      </c>
      <c r="C26" s="401">
        <v>39356</v>
      </c>
      <c r="D26" s="195" t="s">
        <v>0</v>
      </c>
      <c r="E26" s="195">
        <v>481.53314</v>
      </c>
      <c r="F26" s="195">
        <v>-5.7742723792759576E-2</v>
      </c>
      <c r="G26" s="195">
        <v>-3.8772085688223656E-2</v>
      </c>
      <c r="H26" s="195" t="s">
        <v>1</v>
      </c>
      <c r="I26" s="195">
        <v>6295.9302010000001</v>
      </c>
      <c r="J26" s="195">
        <v>-9.6418175645129334E-2</v>
      </c>
      <c r="K26" s="195">
        <v>1.252463371207746E-2</v>
      </c>
    </row>
    <row r="27" spans="1:11">
      <c r="A27" s="195">
        <v>2008</v>
      </c>
      <c r="B27" s="195" t="s">
        <v>1098</v>
      </c>
      <c r="C27" s="401">
        <v>39448</v>
      </c>
      <c r="D27" s="195" t="s">
        <v>0</v>
      </c>
      <c r="E27" s="195">
        <v>453.31526500000001</v>
      </c>
      <c r="F27" s="195">
        <v>-5.8600068522801974E-2</v>
      </c>
      <c r="G27" s="195">
        <v>-6.2625132254993998E-2</v>
      </c>
      <c r="H27" s="195" t="s">
        <v>1</v>
      </c>
      <c r="I27" s="195">
        <v>5757.7576449999997</v>
      </c>
      <c r="J27" s="195">
        <v>-8.5479434939498056E-2</v>
      </c>
      <c r="K27" s="195">
        <v>-2.6786246292167304E-2</v>
      </c>
    </row>
    <row r="28" spans="1:11">
      <c r="A28" s="195"/>
      <c r="B28" s="195" t="s">
        <v>1099</v>
      </c>
      <c r="C28" s="401">
        <v>39539</v>
      </c>
      <c r="D28" s="195" t="s">
        <v>0</v>
      </c>
      <c r="E28" s="195">
        <v>507.89153399999998</v>
      </c>
      <c r="F28" s="195">
        <v>0.12039362715923541</v>
      </c>
      <c r="G28" s="195">
        <v>-2.4195134315678657E-2</v>
      </c>
      <c r="H28" s="195" t="s">
        <v>1</v>
      </c>
      <c r="I28" s="195">
        <v>6820.8967919999996</v>
      </c>
      <c r="J28" s="195">
        <v>0.18464465032202648</v>
      </c>
      <c r="K28" s="195">
        <v>-8.4333180646617434E-3</v>
      </c>
    </row>
    <row r="29" spans="1:11">
      <c r="A29" s="195"/>
      <c r="B29" s="195" t="s">
        <v>1100</v>
      </c>
      <c r="C29" s="401">
        <v>39630</v>
      </c>
      <c r="D29" s="195" t="s">
        <v>0</v>
      </c>
      <c r="E29" s="195">
        <v>473.53637400000002</v>
      </c>
      <c r="F29" s="195">
        <v>-6.7642710500466774E-2</v>
      </c>
      <c r="G29" s="195">
        <v>-7.339068303732299E-2</v>
      </c>
      <c r="H29" s="195" t="s">
        <v>1</v>
      </c>
      <c r="I29" s="195">
        <v>6394.5241599999999</v>
      </c>
      <c r="J29" s="195">
        <v>-6.2509761546323039E-2</v>
      </c>
      <c r="K29" s="195">
        <v>-8.2268128471887247E-2</v>
      </c>
    </row>
    <row r="30" spans="1:11">
      <c r="A30" s="195"/>
      <c r="B30" s="195" t="s">
        <v>1101</v>
      </c>
      <c r="C30" s="401">
        <v>39722</v>
      </c>
      <c r="D30" s="195" t="s">
        <v>0</v>
      </c>
      <c r="E30" s="195">
        <v>480.05060700000001</v>
      </c>
      <c r="F30" s="195">
        <v>1.3756563080833173E-2</v>
      </c>
      <c r="G30" s="195">
        <v>-3.0787766756821267E-3</v>
      </c>
      <c r="H30" s="195" t="s">
        <v>1</v>
      </c>
      <c r="I30" s="195">
        <v>6171.8066159999998</v>
      </c>
      <c r="J30" s="195">
        <v>-3.4829416298585048E-2</v>
      </c>
      <c r="K30" s="195">
        <v>-1.9714892166416531E-2</v>
      </c>
    </row>
    <row r="31" spans="1:11">
      <c r="A31" s="195">
        <v>2009</v>
      </c>
      <c r="B31" s="195" t="s">
        <v>1098</v>
      </c>
      <c r="C31" s="401">
        <v>39814</v>
      </c>
      <c r="D31" s="195" t="s">
        <v>0</v>
      </c>
      <c r="E31" s="195">
        <v>455.33646099999999</v>
      </c>
      <c r="F31" s="195">
        <v>-5.1482376315378775E-2</v>
      </c>
      <c r="G31" s="195">
        <v>4.4586982968684019E-3</v>
      </c>
      <c r="H31" s="195" t="s">
        <v>1</v>
      </c>
      <c r="I31" s="195">
        <v>5498.8726310000002</v>
      </c>
      <c r="J31" s="195">
        <v>-0.10903354995852643</v>
      </c>
      <c r="K31" s="195">
        <v>-4.4962818854456965E-2</v>
      </c>
    </row>
    <row r="32" spans="1:11">
      <c r="A32" s="195"/>
      <c r="B32" s="195" t="s">
        <v>1099</v>
      </c>
      <c r="C32" s="401">
        <v>39904</v>
      </c>
      <c r="D32" s="195" t="s">
        <v>0</v>
      </c>
      <c r="E32" s="195">
        <v>448.97974099999999</v>
      </c>
      <c r="F32" s="195">
        <v>-1.3960489757485095E-2</v>
      </c>
      <c r="G32" s="195">
        <v>-0.11599286275955134</v>
      </c>
      <c r="H32" s="195" t="s">
        <v>1</v>
      </c>
      <c r="I32" s="195">
        <v>5634.3179030000001</v>
      </c>
      <c r="J32" s="195">
        <v>2.4631461953932954E-2</v>
      </c>
      <c r="K32" s="195">
        <v>-0.17396229926711371</v>
      </c>
    </row>
    <row r="33" spans="1:11">
      <c r="A33" s="195"/>
      <c r="B33" s="195" t="s">
        <v>1100</v>
      </c>
      <c r="C33" s="401">
        <v>39995</v>
      </c>
      <c r="D33" s="195" t="s">
        <v>0</v>
      </c>
      <c r="E33" s="195">
        <v>409.868111</v>
      </c>
      <c r="F33" s="195">
        <v>-8.7112237877120635E-2</v>
      </c>
      <c r="G33" s="195">
        <v>-0.13445274005498054</v>
      </c>
      <c r="H33" s="195" t="s">
        <v>1</v>
      </c>
      <c r="I33" s="195">
        <v>5396.8439340000004</v>
      </c>
      <c r="J33" s="195">
        <v>-4.2147776019801131E-2</v>
      </c>
      <c r="K33" s="195">
        <v>-0.15602102690311825</v>
      </c>
    </row>
    <row r="34" spans="1:11">
      <c r="A34" s="195"/>
      <c r="B34" s="195" t="s">
        <v>1101</v>
      </c>
      <c r="C34" s="401">
        <v>40087</v>
      </c>
      <c r="D34" s="195" t="s">
        <v>0</v>
      </c>
      <c r="E34" s="195">
        <v>380.90752700000002</v>
      </c>
      <c r="F34" s="195">
        <v>-7.065830012815999E-2</v>
      </c>
      <c r="G34" s="195">
        <v>-0.20652630900641689</v>
      </c>
      <c r="H34" s="195" t="s">
        <v>1</v>
      </c>
      <c r="I34" s="195">
        <v>4776.2983279999999</v>
      </c>
      <c r="J34" s="195">
        <v>-0.11498305557634836</v>
      </c>
      <c r="K34" s="195">
        <v>-0.22611017726677263</v>
      </c>
    </row>
    <row r="35" spans="1:11">
      <c r="A35" s="195">
        <v>2010</v>
      </c>
      <c r="B35" s="195" t="s">
        <v>1098</v>
      </c>
      <c r="C35" s="401">
        <v>40179</v>
      </c>
      <c r="D35" s="195" t="s">
        <v>0</v>
      </c>
      <c r="E35" s="195">
        <v>413.49206099999998</v>
      </c>
      <c r="F35" s="195">
        <v>8.5544473895366124E-2</v>
      </c>
      <c r="G35" s="195">
        <v>-9.1897758216204051E-2</v>
      </c>
      <c r="H35" s="195" t="s">
        <v>1</v>
      </c>
      <c r="I35" s="195">
        <v>4832.1288569999997</v>
      </c>
      <c r="J35" s="195">
        <v>1.1689079108125666E-2</v>
      </c>
      <c r="K35" s="195">
        <v>-0.12125099429312469</v>
      </c>
    </row>
    <row r="36" spans="1:11">
      <c r="A36" s="195"/>
      <c r="B36" s="195" t="s">
        <v>1099</v>
      </c>
      <c r="C36" s="401">
        <v>40269</v>
      </c>
      <c r="D36" s="195" t="s">
        <v>0</v>
      </c>
      <c r="E36" s="195">
        <v>470.30654399999997</v>
      </c>
      <c r="F36" s="195">
        <v>0.13740162958050117</v>
      </c>
      <c r="G36" s="195">
        <v>4.7500590900826367E-2</v>
      </c>
      <c r="H36" s="195" t="s">
        <v>1</v>
      </c>
      <c r="I36" s="195">
        <v>5835.8636290000004</v>
      </c>
      <c r="J36" s="195">
        <v>0.20772102766795086</v>
      </c>
      <c r="K36" s="195">
        <v>3.5771095893024851E-2</v>
      </c>
    </row>
    <row r="37" spans="1:11">
      <c r="A37" s="195"/>
      <c r="B37" s="195" t="s">
        <v>1100</v>
      </c>
      <c r="C37" s="401">
        <v>40360</v>
      </c>
      <c r="D37" s="195" t="s">
        <v>0</v>
      </c>
      <c r="E37" s="195">
        <v>444.37737900000002</v>
      </c>
      <c r="F37" s="195">
        <v>-5.5132477595293605E-2</v>
      </c>
      <c r="G37" s="195">
        <v>8.4196030561645818E-2</v>
      </c>
      <c r="H37" s="195" t="s">
        <v>1</v>
      </c>
      <c r="I37" s="195">
        <v>5551.1361129999996</v>
      </c>
      <c r="J37" s="195">
        <v>-4.87892682387423E-2</v>
      </c>
      <c r="K37" s="195">
        <v>2.8589334968158298E-2</v>
      </c>
    </row>
    <row r="38" spans="1:11">
      <c r="A38" s="195"/>
      <c r="B38" s="195" t="s">
        <v>1101</v>
      </c>
      <c r="C38" s="401">
        <v>40452</v>
      </c>
      <c r="D38" s="195" t="s">
        <v>0</v>
      </c>
      <c r="E38" s="195">
        <v>427.39339699999999</v>
      </c>
      <c r="F38" s="195">
        <v>-3.821972675166263E-2</v>
      </c>
      <c r="G38" s="195">
        <v>0.1220397779117659</v>
      </c>
      <c r="H38" s="195" t="s">
        <v>1</v>
      </c>
      <c r="I38" s="195">
        <v>5084.7532030000002</v>
      </c>
      <c r="J38" s="195">
        <v>-8.4015758307167898E-2</v>
      </c>
      <c r="K38" s="195">
        <v>6.4580320117726187E-2</v>
      </c>
    </row>
    <row r="39" spans="1:11">
      <c r="A39" s="195">
        <v>2011</v>
      </c>
      <c r="B39" s="195" t="s">
        <v>1098</v>
      </c>
      <c r="C39" s="401">
        <v>40544</v>
      </c>
      <c r="D39" s="195" t="s">
        <v>0</v>
      </c>
      <c r="E39" s="195">
        <v>438.07347600000003</v>
      </c>
      <c r="F39" s="195">
        <v>2.4988872254383621E-2</v>
      </c>
      <c r="G39" s="195">
        <v>5.9448336058863349E-2</v>
      </c>
      <c r="H39" s="195" t="s">
        <v>1</v>
      </c>
      <c r="I39" s="195">
        <v>5110.1385280000004</v>
      </c>
      <c r="J39" s="195">
        <v>4.9924399447789369E-3</v>
      </c>
      <c r="K39" s="195">
        <v>5.7533579759005304E-2</v>
      </c>
    </row>
    <row r="40" spans="1:11">
      <c r="A40" s="195"/>
      <c r="B40" s="195" t="s">
        <v>1099</v>
      </c>
      <c r="C40" s="401">
        <v>40634</v>
      </c>
      <c r="D40" s="195" t="s">
        <v>0</v>
      </c>
      <c r="E40" s="195">
        <v>486.713776</v>
      </c>
      <c r="F40" s="195">
        <v>0.11103228719558444</v>
      </c>
      <c r="G40" s="195">
        <v>3.4886250700351784E-2</v>
      </c>
      <c r="H40" s="195" t="s">
        <v>1</v>
      </c>
      <c r="I40" s="195">
        <v>6071.7137629999997</v>
      </c>
      <c r="J40" s="195">
        <v>0.1881700916190896</v>
      </c>
      <c r="K40" s="195">
        <v>4.0413921399395925E-2</v>
      </c>
    </row>
    <row r="41" spans="1:11">
      <c r="A41" s="195"/>
      <c r="B41" s="195" t="s">
        <v>1100</v>
      </c>
      <c r="C41" s="401">
        <v>40725</v>
      </c>
      <c r="D41" s="195" t="s">
        <v>0</v>
      </c>
      <c r="E41" s="195">
        <v>504.24519800000002</v>
      </c>
      <c r="F41" s="195">
        <v>3.601998312864696E-2</v>
      </c>
      <c r="G41" s="195">
        <v>0.13472292206845204</v>
      </c>
      <c r="H41" s="195" t="s">
        <v>1</v>
      </c>
      <c r="I41" s="195">
        <v>6136.5735940000004</v>
      </c>
      <c r="J41" s="195">
        <v>1.0682293917616104E-2</v>
      </c>
      <c r="K41" s="195">
        <v>0.10546264207591416</v>
      </c>
    </row>
    <row r="42" spans="1:11">
      <c r="A42" s="195"/>
      <c r="B42" s="195" t="s">
        <v>1101</v>
      </c>
      <c r="C42" s="401">
        <v>40817</v>
      </c>
      <c r="D42" s="195" t="s">
        <v>0</v>
      </c>
      <c r="E42" s="195">
        <v>466.75391200000001</v>
      </c>
      <c r="F42" s="195">
        <v>-7.4351300019717792E-2</v>
      </c>
      <c r="G42" s="195">
        <v>9.209434510753578E-2</v>
      </c>
      <c r="H42" s="195" t="s">
        <v>1</v>
      </c>
      <c r="I42" s="195">
        <v>5484.5456459999996</v>
      </c>
      <c r="J42" s="195">
        <v>-0.10625277086834217</v>
      </c>
      <c r="K42" s="195">
        <v>7.8625732073706489E-2</v>
      </c>
    </row>
    <row r="43" spans="1:11">
      <c r="A43" s="195">
        <v>2012</v>
      </c>
      <c r="B43" s="195" t="s">
        <v>1098</v>
      </c>
      <c r="C43" s="401">
        <v>40909</v>
      </c>
      <c r="D43" s="195" t="s">
        <v>0</v>
      </c>
      <c r="E43" s="195">
        <v>463.43392599999999</v>
      </c>
      <c r="F43" s="195">
        <v>-7.1129259223006169E-3</v>
      </c>
      <c r="G43" s="195">
        <v>5.7890859386337201E-2</v>
      </c>
      <c r="H43" s="195" t="s">
        <v>1</v>
      </c>
      <c r="I43" s="195">
        <v>5386.2265269999998</v>
      </c>
      <c r="J43" s="195">
        <v>-1.7926575024807434E-2</v>
      </c>
      <c r="K43" s="195">
        <v>5.40274979801878E-2</v>
      </c>
    </row>
    <row r="44" spans="1:11">
      <c r="A44" s="195"/>
      <c r="B44" s="195" t="s">
        <v>1099</v>
      </c>
      <c r="C44" s="401">
        <v>41000</v>
      </c>
      <c r="D44" s="195" t="s">
        <v>0</v>
      </c>
      <c r="E44" s="195">
        <v>542.90392199999997</v>
      </c>
      <c r="F44" s="195">
        <v>0.17148074739785013</v>
      </c>
      <c r="G44" s="195">
        <v>0.11544802874040694</v>
      </c>
      <c r="H44" s="195" t="s">
        <v>1</v>
      </c>
      <c r="I44" s="195">
        <v>6470.148209</v>
      </c>
      <c r="J44" s="195">
        <v>0.20123952762969277</v>
      </c>
      <c r="K44" s="195">
        <v>6.5621414571285008E-2</v>
      </c>
    </row>
    <row r="45" spans="1:11">
      <c r="A45" s="195"/>
      <c r="B45" s="195" t="s">
        <v>1100</v>
      </c>
      <c r="C45" s="401">
        <v>41091</v>
      </c>
      <c r="D45" s="195" t="s">
        <v>0</v>
      </c>
      <c r="E45" s="195">
        <v>436.40328199999999</v>
      </c>
      <c r="F45" s="195">
        <v>-0.19616848522232633</v>
      </c>
      <c r="G45" s="195">
        <v>-0.1345415212065143</v>
      </c>
      <c r="H45" s="195" t="s">
        <v>1</v>
      </c>
      <c r="I45" s="195">
        <v>5413.9413500000001</v>
      </c>
      <c r="J45" s="195">
        <v>-0.16324307031032337</v>
      </c>
      <c r="K45" s="195">
        <v>-0.11775826247835597</v>
      </c>
    </row>
    <row r="46" spans="1:11">
      <c r="A46" s="195"/>
      <c r="B46" s="195" t="s">
        <v>1101</v>
      </c>
      <c r="C46" s="401">
        <v>41183</v>
      </c>
      <c r="D46" s="195" t="s">
        <v>0</v>
      </c>
      <c r="E46" s="195">
        <v>440.76440100000002</v>
      </c>
      <c r="F46" s="195">
        <v>9.9933231024600389E-3</v>
      </c>
      <c r="G46" s="195">
        <v>-5.5681399409460153E-2</v>
      </c>
      <c r="H46" s="195" t="s">
        <v>1</v>
      </c>
      <c r="I46" s="195">
        <v>5168.0060130000002</v>
      </c>
      <c r="J46" s="195">
        <v>-4.5426302410904396E-2</v>
      </c>
      <c r="K46" s="195">
        <v>-5.7714832445757591E-2</v>
      </c>
    </row>
    <row r="47" spans="1:11">
      <c r="A47" s="195">
        <v>2013</v>
      </c>
      <c r="B47" s="195" t="s">
        <v>1098</v>
      </c>
      <c r="C47" s="401">
        <v>41275</v>
      </c>
      <c r="D47" s="195" t="s">
        <v>0</v>
      </c>
      <c r="E47" s="195">
        <v>402.78422499999999</v>
      </c>
      <c r="F47" s="195">
        <v>-8.6168882772363564E-2</v>
      </c>
      <c r="G47" s="195">
        <v>-0.13087022247913715</v>
      </c>
      <c r="H47" s="195" t="s">
        <v>1</v>
      </c>
      <c r="I47" s="195">
        <v>5040.3282499999996</v>
      </c>
      <c r="J47" s="195">
        <v>-2.4705420751994112E-2</v>
      </c>
      <c r="K47" s="195">
        <v>-6.4219036326468304E-2</v>
      </c>
    </row>
    <row r="48" spans="1:11">
      <c r="A48" s="195"/>
      <c r="B48" s="195" t="s">
        <v>1099</v>
      </c>
      <c r="C48" s="401">
        <v>41365</v>
      </c>
      <c r="D48" s="195" t="s">
        <v>0</v>
      </c>
      <c r="E48" s="195">
        <v>479.92959200000001</v>
      </c>
      <c r="F48" s="195">
        <v>0.19153025916047239</v>
      </c>
      <c r="G48" s="195">
        <v>-0.11599534917340304</v>
      </c>
      <c r="H48" s="195" t="s">
        <v>1</v>
      </c>
      <c r="I48" s="195">
        <v>6097.0291930000003</v>
      </c>
      <c r="J48" s="195">
        <v>0.20964923127774493</v>
      </c>
      <c r="K48" s="195">
        <v>-5.7667769569944238E-2</v>
      </c>
    </row>
    <row r="49" spans="1:11">
      <c r="A49" s="195"/>
      <c r="B49" s="195" t="s">
        <v>1100</v>
      </c>
      <c r="C49" s="401">
        <v>41456</v>
      </c>
      <c r="D49" s="195" t="s">
        <v>0</v>
      </c>
      <c r="E49" s="195">
        <v>438.79598900000002</v>
      </c>
      <c r="F49" s="195">
        <v>-8.5707578123251027E-2</v>
      </c>
      <c r="G49" s="195">
        <v>5.4827887385138219E-3</v>
      </c>
      <c r="H49" s="195" t="s">
        <v>1</v>
      </c>
      <c r="I49" s="195">
        <v>5672.2350729999998</v>
      </c>
      <c r="J49" s="195">
        <v>-6.9672311965917166E-2</v>
      </c>
      <c r="K49" s="195">
        <v>4.7708999100996907E-2</v>
      </c>
    </row>
    <row r="50" spans="1:11">
      <c r="A50" s="195"/>
      <c r="B50" s="195" t="s">
        <v>1101</v>
      </c>
      <c r="C50" s="401">
        <v>41548</v>
      </c>
      <c r="D50" s="195" t="s">
        <v>0</v>
      </c>
      <c r="E50" s="195">
        <v>433.50575900000001</v>
      </c>
      <c r="F50" s="195">
        <v>-1.2056240559664699E-2</v>
      </c>
      <c r="G50" s="195">
        <v>-1.6468303664115558E-2</v>
      </c>
      <c r="H50" s="195" t="s">
        <v>1</v>
      </c>
      <c r="I50" s="195">
        <v>5493.1586230000003</v>
      </c>
      <c r="J50" s="195">
        <v>-3.1570703205233586E-2</v>
      </c>
      <c r="K50" s="195">
        <v>6.2916453499103131E-2</v>
      </c>
    </row>
    <row r="51" spans="1:11">
      <c r="A51" s="195">
        <v>2014</v>
      </c>
      <c r="B51" s="195" t="s">
        <v>1098</v>
      </c>
      <c r="C51" s="401">
        <v>41640</v>
      </c>
      <c r="D51" s="195" t="s">
        <v>0</v>
      </c>
      <c r="E51" s="195">
        <v>459.30742800000002</v>
      </c>
      <c r="F51" s="195">
        <v>5.9518630293444286E-2</v>
      </c>
      <c r="G51" s="195">
        <v>0.14033122324986791</v>
      </c>
      <c r="H51" s="195" t="s">
        <v>1</v>
      </c>
      <c r="I51" s="195">
        <v>5459.7269660000002</v>
      </c>
      <c r="J51" s="195">
        <v>-6.0860534520195131E-3</v>
      </c>
      <c r="K51" s="195">
        <v>8.3208611661353737E-2</v>
      </c>
    </row>
    <row r="52" spans="1:11">
      <c r="A52" s="195"/>
      <c r="B52" s="195" t="s">
        <v>1099</v>
      </c>
      <c r="C52" s="401">
        <v>41730</v>
      </c>
      <c r="D52" s="195" t="s">
        <v>0</v>
      </c>
      <c r="E52" s="195">
        <v>489.02933200000001</v>
      </c>
      <c r="F52" s="195">
        <v>6.4710261990363449E-2</v>
      </c>
      <c r="G52" s="195">
        <v>1.8960572866696612E-2</v>
      </c>
      <c r="H52" s="195" t="s">
        <v>1</v>
      </c>
      <c r="I52" s="195">
        <v>6166.7768379999998</v>
      </c>
      <c r="J52" s="195">
        <v>0.12950278949901595</v>
      </c>
      <c r="K52" s="195">
        <v>1.1439611455375198E-2</v>
      </c>
    </row>
    <row r="53" spans="1:11">
      <c r="A53" s="195"/>
      <c r="B53" s="195" t="s">
        <v>1100</v>
      </c>
      <c r="C53" s="401">
        <v>41821</v>
      </c>
      <c r="D53" s="195" t="s">
        <v>0</v>
      </c>
      <c r="E53" s="195">
        <v>464.12492400000002</v>
      </c>
      <c r="F53" s="195">
        <v>-5.092620497455147E-2</v>
      </c>
      <c r="G53" s="195">
        <v>5.7723715883829518E-2</v>
      </c>
      <c r="H53" s="195" t="s">
        <v>1</v>
      </c>
      <c r="I53" s="195">
        <v>5967.5832069999997</v>
      </c>
      <c r="J53" s="195">
        <v>-3.23010928127897E-2</v>
      </c>
      <c r="K53" s="195">
        <v>5.2069092729577715E-2</v>
      </c>
    </row>
    <row r="54" spans="1:11">
      <c r="A54" s="195"/>
      <c r="B54" s="195" t="s">
        <v>1101</v>
      </c>
      <c r="C54" s="401">
        <v>41913</v>
      </c>
      <c r="D54" s="195" t="s">
        <v>0</v>
      </c>
      <c r="E54" s="195">
        <v>547.391165</v>
      </c>
      <c r="F54" s="195">
        <v>0.17940480395317016</v>
      </c>
      <c r="G54" s="195">
        <v>0.2627079424797214</v>
      </c>
      <c r="H54" s="195" t="s">
        <v>1</v>
      </c>
      <c r="I54" s="195">
        <v>6053.196876</v>
      </c>
      <c r="J54" s="195">
        <v>1.4346455848252893E-2</v>
      </c>
      <c r="K54" s="195">
        <v>0.1019519535909823</v>
      </c>
    </row>
    <row r="55" spans="1:11">
      <c r="A55" s="195">
        <v>2015</v>
      </c>
      <c r="B55" s="195" t="s">
        <v>1098</v>
      </c>
      <c r="C55" s="401">
        <v>42005</v>
      </c>
      <c r="D55" s="195" t="s">
        <v>0</v>
      </c>
      <c r="E55" s="195">
        <v>539.39322600000003</v>
      </c>
      <c r="F55" s="195">
        <v>-1.4611012218291752E-2</v>
      </c>
      <c r="G55" s="195">
        <v>0.17436207889936406</v>
      </c>
      <c r="H55" s="195" t="s">
        <v>1</v>
      </c>
      <c r="I55" s="195">
        <v>5723.6171469999999</v>
      </c>
      <c r="J55" s="195">
        <v>-5.4447217850576379E-2</v>
      </c>
      <c r="K55" s="195">
        <v>4.8333951980264578E-2</v>
      </c>
    </row>
    <row r="56" spans="1:11">
      <c r="A56" s="195"/>
      <c r="B56" s="195" t="s">
        <v>1099</v>
      </c>
      <c r="C56" s="401">
        <v>42095</v>
      </c>
      <c r="D56" s="195" t="s">
        <v>0</v>
      </c>
      <c r="E56" s="195">
        <v>505.482418</v>
      </c>
      <c r="F56" s="195">
        <v>-6.2868435058915706E-2</v>
      </c>
      <c r="G56" s="195">
        <v>3.3644374525984455E-2</v>
      </c>
      <c r="H56" s="195" t="s">
        <v>1</v>
      </c>
      <c r="I56" s="195">
        <v>6353.2556260000001</v>
      </c>
      <c r="J56" s="195">
        <v>0.11000709216374149</v>
      </c>
      <c r="K56" s="195">
        <v>3.0239263216224721E-2</v>
      </c>
    </row>
    <row r="57" spans="1:11">
      <c r="A57" s="195"/>
      <c r="B57" s="195" t="s">
        <v>1100</v>
      </c>
      <c r="C57" s="401">
        <v>42186</v>
      </c>
      <c r="D57" s="195" t="s">
        <v>0</v>
      </c>
      <c r="E57" s="195">
        <v>577.65001800000005</v>
      </c>
      <c r="F57" s="195">
        <v>0.14276975307180728</v>
      </c>
      <c r="G57" s="195">
        <v>0.24460029644949643</v>
      </c>
      <c r="H57" s="195" t="s">
        <v>1</v>
      </c>
      <c r="I57" s="195">
        <v>6543.1661919999997</v>
      </c>
      <c r="J57" s="195">
        <v>2.9891850285830079E-2</v>
      </c>
      <c r="K57" s="195">
        <v>9.6451606125045553E-2</v>
      </c>
    </row>
    <row r="58" spans="1:11">
      <c r="A58" s="195"/>
      <c r="B58" s="195" t="s">
        <v>1101</v>
      </c>
      <c r="C58" s="401">
        <v>42278</v>
      </c>
      <c r="D58" s="195" t="s">
        <v>0</v>
      </c>
      <c r="E58" s="195">
        <v>551.58856600000001</v>
      </c>
      <c r="F58" s="195">
        <v>-4.5116335476336866E-2</v>
      </c>
      <c r="G58" s="195">
        <v>7.6680101331194628E-3</v>
      </c>
      <c r="H58" s="195" t="s">
        <v>1</v>
      </c>
      <c r="I58" s="195">
        <v>6164.7336610000002</v>
      </c>
      <c r="J58" s="195">
        <v>-5.7836301248574418E-2</v>
      </c>
      <c r="K58" s="195">
        <v>1.8426095711875146E-2</v>
      </c>
    </row>
    <row r="59" spans="1:11">
      <c r="A59" s="195">
        <v>2016</v>
      </c>
      <c r="B59" s="195" t="s">
        <v>1098</v>
      </c>
      <c r="C59" s="401">
        <v>42370</v>
      </c>
      <c r="D59" s="195" t="s">
        <v>0</v>
      </c>
      <c r="E59" s="195">
        <v>587.31214799999998</v>
      </c>
      <c r="F59" s="195">
        <v>6.4764906675023326E-2</v>
      </c>
      <c r="G59" s="195">
        <v>8.8838568395369411E-2</v>
      </c>
      <c r="H59" s="195" t="s">
        <v>1</v>
      </c>
      <c r="I59" s="195">
        <v>6205.84926</v>
      </c>
      <c r="J59" s="195">
        <v>6.6694850517403648E-3</v>
      </c>
      <c r="K59" s="195">
        <v>8.425303450856414E-2</v>
      </c>
    </row>
    <row r="60" spans="1:11">
      <c r="A60" s="195"/>
      <c r="B60" s="195" t="s">
        <v>1099</v>
      </c>
      <c r="C60" s="401">
        <v>42461</v>
      </c>
      <c r="D60" s="195" t="s">
        <v>0</v>
      </c>
      <c r="E60" s="195">
        <v>651.80373999999995</v>
      </c>
      <c r="F60" s="195">
        <v>0.10980803346162005</v>
      </c>
      <c r="G60" s="195">
        <v>0.2894686675333582</v>
      </c>
      <c r="H60" s="195" t="s">
        <v>1</v>
      </c>
      <c r="I60" s="195">
        <v>6961.8252249999996</v>
      </c>
      <c r="J60" s="195">
        <v>0.12181668186378092</v>
      </c>
      <c r="K60" s="195">
        <v>9.5788621586308409E-2</v>
      </c>
    </row>
    <row r="61" spans="1:11">
      <c r="A61" s="195"/>
      <c r="B61" s="195" t="s">
        <v>1100</v>
      </c>
      <c r="C61" s="401">
        <v>42552</v>
      </c>
      <c r="D61" s="195" t="s">
        <v>0</v>
      </c>
      <c r="E61" s="195">
        <v>636.18831499999999</v>
      </c>
      <c r="F61" s="195">
        <v>-2.3957249769692934E-2</v>
      </c>
      <c r="G61" s="195">
        <v>0.10133869155354192</v>
      </c>
      <c r="H61" s="195" t="s">
        <v>1</v>
      </c>
      <c r="I61" s="195">
        <v>6891.9842410000001</v>
      </c>
      <c r="J61" s="195">
        <v>-1.0031993298136754E-2</v>
      </c>
      <c r="K61" s="195">
        <v>5.3310284159751697E-2</v>
      </c>
    </row>
    <row r="62" spans="1:11">
      <c r="A62" s="195"/>
      <c r="B62" s="195" t="s">
        <v>1101</v>
      </c>
      <c r="C62" s="401">
        <v>42644</v>
      </c>
      <c r="D62" s="195" t="s">
        <v>0</v>
      </c>
      <c r="E62" s="195">
        <v>645.49801000000002</v>
      </c>
      <c r="F62" s="195">
        <v>1.4633552331120736E-2</v>
      </c>
      <c r="G62" s="195">
        <v>0.17025270244633761</v>
      </c>
      <c r="H62" s="195" t="s">
        <v>1</v>
      </c>
      <c r="I62" s="195">
        <v>6933.6228419999998</v>
      </c>
      <c r="J62" s="195">
        <v>6.0415984053321381E-3</v>
      </c>
      <c r="K62" s="195">
        <v>0.12472382803238191</v>
      </c>
    </row>
    <row r="63" spans="1:11">
      <c r="A63" s="195">
        <v>2017</v>
      </c>
      <c r="B63" s="195" t="s">
        <v>1098</v>
      </c>
      <c r="C63" s="401">
        <v>42736</v>
      </c>
      <c r="D63" s="195" t="s">
        <v>0</v>
      </c>
      <c r="E63" s="195">
        <v>652.44737999999995</v>
      </c>
      <c r="F63" s="195">
        <v>1.0765904607513699E-2</v>
      </c>
      <c r="G63" s="195">
        <v>0.11090394132286874</v>
      </c>
      <c r="H63" s="195" t="s">
        <v>1</v>
      </c>
      <c r="I63" s="195">
        <v>6908.2603630000003</v>
      </c>
      <c r="J63" s="195">
        <v>-3.6578971164060725E-3</v>
      </c>
      <c r="K63" s="195">
        <v>0.11318533105974926</v>
      </c>
    </row>
    <row r="64" spans="1:11">
      <c r="A64" s="195"/>
      <c r="B64" s="195" t="s">
        <v>1099</v>
      </c>
      <c r="C64" s="401">
        <v>42826</v>
      </c>
      <c r="D64" s="195" t="s">
        <v>0</v>
      </c>
      <c r="E64" s="195">
        <v>720.10467100000005</v>
      </c>
      <c r="F64" s="195">
        <v>0.10369769742963819</v>
      </c>
      <c r="G64" s="195">
        <v>0.10478757148585882</v>
      </c>
      <c r="H64" s="195" t="s">
        <v>1</v>
      </c>
      <c r="I64" s="195">
        <v>7651.620355</v>
      </c>
      <c r="J64" s="195">
        <v>0.10760451299452556</v>
      </c>
      <c r="K64" s="195">
        <v>9.9082511799195583E-2</v>
      </c>
    </row>
    <row r="65" spans="1:11">
      <c r="A65" s="195"/>
      <c r="B65" s="195" t="s">
        <v>1100</v>
      </c>
      <c r="C65" s="401">
        <v>42917</v>
      </c>
      <c r="D65" s="195" t="s">
        <v>0</v>
      </c>
      <c r="E65" s="195">
        <v>727.20367199999998</v>
      </c>
      <c r="F65" s="195">
        <v>9.8582904484449951E-3</v>
      </c>
      <c r="G65" s="195">
        <v>0.14306354715112923</v>
      </c>
      <c r="H65" s="195" t="s">
        <v>1</v>
      </c>
      <c r="I65" s="195">
        <v>7706.7997969999997</v>
      </c>
      <c r="J65" s="195">
        <v>7.2114714844604411E-3</v>
      </c>
      <c r="K65" s="195">
        <v>0.1182265553006796</v>
      </c>
    </row>
    <row r="66" spans="1:11">
      <c r="A66" s="195"/>
      <c r="B66" s="195" t="s">
        <v>1101</v>
      </c>
      <c r="C66" s="401">
        <v>43009</v>
      </c>
      <c r="D66" s="195" t="s">
        <v>0</v>
      </c>
      <c r="E66" s="195">
        <v>781.68607899999995</v>
      </c>
      <c r="F66" s="195">
        <v>7.4920423394121638E-2</v>
      </c>
      <c r="G66" s="195">
        <v>0.2109813924910473</v>
      </c>
      <c r="H66" s="195" t="s">
        <v>1</v>
      </c>
      <c r="I66" s="195">
        <v>8023.864458</v>
      </c>
      <c r="J66" s="195">
        <v>4.1140897564696521E-2</v>
      </c>
      <c r="K66" s="195">
        <v>0.15723982120803104</v>
      </c>
    </row>
    <row r="67" spans="1:11">
      <c r="A67" s="195">
        <v>2018</v>
      </c>
      <c r="B67" s="195" t="s">
        <v>1098</v>
      </c>
      <c r="C67" s="401">
        <v>43101</v>
      </c>
      <c r="D67" s="195" t="s">
        <v>0</v>
      </c>
      <c r="E67" s="195">
        <v>710.56399799999997</v>
      </c>
      <c r="F67" s="195">
        <v>-9.0985477304374451E-2</v>
      </c>
      <c r="G67" s="195">
        <v>8.9074797112373982E-2</v>
      </c>
      <c r="H67" s="195" t="s">
        <v>1</v>
      </c>
      <c r="I67" s="195">
        <v>7186.923417</v>
      </c>
      <c r="J67" s="195">
        <v>-0.10430647792978953</v>
      </c>
      <c r="K67" s="195">
        <v>4.03376594623579E-2</v>
      </c>
    </row>
    <row r="68" spans="1:11">
      <c r="A68" s="195"/>
      <c r="B68" s="195" t="s">
        <v>1099</v>
      </c>
      <c r="C68" s="401">
        <v>43191</v>
      </c>
      <c r="D68" s="195" t="s">
        <v>0</v>
      </c>
      <c r="E68" s="195">
        <v>906.66619000000003</v>
      </c>
      <c r="F68" s="195">
        <v>0.27598104118976208</v>
      </c>
      <c r="G68" s="195">
        <v>0.25907555736435417</v>
      </c>
      <c r="H68" s="195" t="s">
        <v>1</v>
      </c>
      <c r="I68" s="195">
        <v>9057.5628080000006</v>
      </c>
      <c r="J68" s="195">
        <v>0.26028375181724872</v>
      </c>
      <c r="K68" s="195">
        <v>0.1837444080823063</v>
      </c>
    </row>
    <row r="69" spans="1:11">
      <c r="A69" s="195"/>
      <c r="B69" s="195" t="s">
        <v>1100</v>
      </c>
      <c r="C69" s="401">
        <v>43282</v>
      </c>
      <c r="D69" s="195" t="s">
        <v>0</v>
      </c>
      <c r="E69" s="195">
        <v>800.33910800000001</v>
      </c>
      <c r="F69" s="195">
        <v>-0.1172725785660983</v>
      </c>
      <c r="G69" s="195">
        <v>0.1005707737955428</v>
      </c>
      <c r="H69" s="195" t="s">
        <v>1</v>
      </c>
      <c r="I69" s="195">
        <v>8459.4652430000006</v>
      </c>
      <c r="J69" s="195">
        <v>-6.6032947016578913E-2</v>
      </c>
      <c r="K69" s="195">
        <v>9.7662514380221443E-2</v>
      </c>
    </row>
    <row r="70" spans="1:11">
      <c r="A70" s="195"/>
      <c r="B70" s="195" t="s">
        <v>1101</v>
      </c>
      <c r="C70" s="401">
        <v>43374</v>
      </c>
      <c r="D70" s="195" t="s">
        <v>0</v>
      </c>
      <c r="E70" s="195">
        <v>887.24105499999996</v>
      </c>
      <c r="F70" s="195">
        <v>0.10858140771998848</v>
      </c>
      <c r="G70" s="195">
        <v>0.13503499529508711</v>
      </c>
      <c r="H70" s="195" t="s">
        <v>1</v>
      </c>
      <c r="I70" s="195">
        <v>8973.2756969999991</v>
      </c>
      <c r="J70" s="195">
        <v>6.0737935465266402E-2</v>
      </c>
      <c r="K70" s="195">
        <v>0.11832343928160594</v>
      </c>
    </row>
    <row r="71" spans="1:11">
      <c r="A71" s="195">
        <v>2019</v>
      </c>
      <c r="B71" s="195" t="s">
        <v>1098</v>
      </c>
      <c r="C71" s="401">
        <v>43466</v>
      </c>
      <c r="D71" s="195" t="s">
        <v>0</v>
      </c>
      <c r="E71" s="195">
        <v>782.99510099999998</v>
      </c>
      <c r="F71" s="195">
        <v>-0.11749451111682385</v>
      </c>
      <c r="G71" s="195">
        <v>0.10193466486322045</v>
      </c>
      <c r="H71" s="195" t="s">
        <v>1</v>
      </c>
      <c r="I71" s="195">
        <v>7944.7581220000002</v>
      </c>
      <c r="J71" s="195">
        <v>-0.11462007963756859</v>
      </c>
      <c r="K71" s="195">
        <v>0.10544633093034106</v>
      </c>
    </row>
    <row r="72" spans="1:11">
      <c r="A72" s="195"/>
      <c r="B72" s="195" t="s">
        <v>1099</v>
      </c>
      <c r="C72" s="401">
        <v>43556</v>
      </c>
      <c r="D72" s="195" t="s">
        <v>0</v>
      </c>
      <c r="E72" s="195">
        <v>909.42054700000006</v>
      </c>
      <c r="F72" s="195">
        <v>0.16146390422945966</v>
      </c>
      <c r="G72" s="195">
        <v>3.0378953471288384E-3</v>
      </c>
      <c r="H72" s="195" t="s">
        <v>1</v>
      </c>
      <c r="I72" s="195">
        <v>9506.2291069999992</v>
      </c>
      <c r="J72" s="195">
        <v>0.19654103511044552</v>
      </c>
      <c r="K72" s="195">
        <v>4.9534991753379609E-2</v>
      </c>
    </row>
    <row r="73" spans="1:11">
      <c r="A73" s="195"/>
      <c r="B73" s="195" t="s">
        <v>1100</v>
      </c>
      <c r="C73" s="401">
        <v>43647</v>
      </c>
      <c r="D73" s="195" t="s">
        <v>0</v>
      </c>
      <c r="E73" s="195">
        <v>942.52945999999997</v>
      </c>
      <c r="F73" s="195">
        <v>3.640660320378708E-2</v>
      </c>
      <c r="G73" s="195">
        <v>0.17766263147545702</v>
      </c>
      <c r="H73" s="195" t="s">
        <v>1</v>
      </c>
      <c r="I73" s="195">
        <v>9788.6688219999996</v>
      </c>
      <c r="J73" s="195">
        <v>2.971101493777617E-2</v>
      </c>
      <c r="K73" s="195">
        <v>0.15712619424731167</v>
      </c>
    </row>
    <row r="74" spans="1:11">
      <c r="A74" s="195"/>
      <c r="B74" s="195" t="s">
        <v>1101</v>
      </c>
      <c r="C74" s="401">
        <v>43739</v>
      </c>
      <c r="D74" s="195" t="s">
        <v>0</v>
      </c>
      <c r="E74" s="195">
        <v>902.02267099999995</v>
      </c>
      <c r="F74" s="195">
        <v>-4.2976682129384103E-2</v>
      </c>
      <c r="G74" s="195">
        <v>1.6660202902806454E-2</v>
      </c>
      <c r="H74" s="195" t="s">
        <v>1</v>
      </c>
      <c r="I74" s="195">
        <v>9199.101987</v>
      </c>
      <c r="J74" s="195">
        <v>-6.0229521063676184E-2</v>
      </c>
      <c r="K74" s="195">
        <v>2.5166538689488815E-2</v>
      </c>
    </row>
    <row r="75" spans="1:11">
      <c r="A75" s="195">
        <v>2020</v>
      </c>
      <c r="B75" s="195" t="s">
        <v>1098</v>
      </c>
      <c r="C75" s="401">
        <v>43831</v>
      </c>
      <c r="D75" s="195" t="s">
        <v>0</v>
      </c>
      <c r="E75" s="195">
        <v>989.67661199999998</v>
      </c>
      <c r="F75" s="195">
        <v>9.7174875774269864E-2</v>
      </c>
      <c r="G75" s="195">
        <v>0.26396271283950212</v>
      </c>
      <c r="H75" s="195" t="s">
        <v>1</v>
      </c>
      <c r="I75" s="195">
        <v>9397.5704590000005</v>
      </c>
      <c r="J75" s="195">
        <v>2.1574765915246097E-2</v>
      </c>
      <c r="K75" s="195">
        <v>0.18286426278692947</v>
      </c>
    </row>
    <row r="76" spans="1:11">
      <c r="A76" s="195"/>
      <c r="B76" s="195" t="s">
        <v>1099</v>
      </c>
      <c r="C76" s="401">
        <v>43922</v>
      </c>
      <c r="D76" s="195" t="s">
        <v>0</v>
      </c>
      <c r="E76" s="195">
        <v>1043.2131790000001</v>
      </c>
      <c r="F76" s="195">
        <v>5.4095010785199849E-2</v>
      </c>
      <c r="G76" s="195">
        <v>0.14711854976375416</v>
      </c>
      <c r="H76" s="195" t="s">
        <v>1</v>
      </c>
      <c r="I76" s="195">
        <v>9891.870809</v>
      </c>
      <c r="J76" s="195">
        <v>5.2598738382068744E-2</v>
      </c>
      <c r="K76" s="195">
        <v>4.0567263597300673E-2</v>
      </c>
    </row>
    <row r="77" spans="1:11">
      <c r="A77" s="195"/>
      <c r="B77" s="195" t="s">
        <v>1100</v>
      </c>
      <c r="C77" s="401">
        <v>44013</v>
      </c>
      <c r="D77" s="195" t="s">
        <v>0</v>
      </c>
      <c r="E77" s="195">
        <v>1038.7072230000001</v>
      </c>
      <c r="F77" s="195">
        <v>-4.3193050957420764E-3</v>
      </c>
      <c r="G77" s="195">
        <v>0.10204218232075224</v>
      </c>
      <c r="H77" s="195" t="s">
        <v>1</v>
      </c>
      <c r="I77" s="195">
        <v>10676.01737</v>
      </c>
      <c r="J77" s="195">
        <v>7.9271815831496006E-2</v>
      </c>
      <c r="K77" s="195">
        <v>9.0650584276146695E-2</v>
      </c>
    </row>
    <row r="78" spans="1:11">
      <c r="A78" s="195"/>
      <c r="B78" s="195" t="s">
        <v>1101</v>
      </c>
      <c r="C78" s="401">
        <v>44105</v>
      </c>
      <c r="D78" s="195" t="s">
        <v>0</v>
      </c>
      <c r="E78" s="195">
        <v>1081.5950029999999</v>
      </c>
      <c r="F78" s="195">
        <v>4.1289575204966011E-2</v>
      </c>
      <c r="G78" s="195">
        <v>0.19907740434164767</v>
      </c>
      <c r="H78" s="195" t="s">
        <v>1</v>
      </c>
      <c r="I78" s="195">
        <v>10639.095318</v>
      </c>
      <c r="J78" s="195">
        <v>-3.4584106338897413E-3</v>
      </c>
      <c r="K78" s="195">
        <v>0.15653629376377953</v>
      </c>
    </row>
    <row r="79" spans="1:11">
      <c r="A79" s="195">
        <v>2021</v>
      </c>
      <c r="B79" s="195" t="s">
        <v>1098</v>
      </c>
      <c r="C79" s="401">
        <v>44197</v>
      </c>
      <c r="D79" s="195" t="s">
        <v>0</v>
      </c>
      <c r="E79" s="195">
        <v>1166.854315</v>
      </c>
      <c r="F79" s="195">
        <v>7.882739081034762E-2</v>
      </c>
      <c r="G79" s="195">
        <v>0.1790258563774163</v>
      </c>
      <c r="H79" s="195" t="s">
        <v>1</v>
      </c>
      <c r="I79" s="195">
        <v>10615.446172</v>
      </c>
      <c r="J79" s="195">
        <v>-2.2228530991716955E-3</v>
      </c>
      <c r="K79" s="195">
        <v>0.12959474135505378</v>
      </c>
    </row>
    <row r="80" spans="1:11">
      <c r="A80" s="195"/>
      <c r="B80" s="195" t="s">
        <v>1099</v>
      </c>
      <c r="C80" s="401">
        <v>44287</v>
      </c>
      <c r="D80" s="195" t="s">
        <v>0</v>
      </c>
      <c r="E80" s="195">
        <v>1325.7617069999999</v>
      </c>
      <c r="F80" s="195">
        <v>0.1361844319014236</v>
      </c>
      <c r="G80" s="195">
        <v>0.27084447712867687</v>
      </c>
      <c r="H80" s="195" t="s">
        <v>1</v>
      </c>
      <c r="I80" s="195">
        <v>13031.627082999999</v>
      </c>
      <c r="J80" s="195">
        <v>0.22760992537205627</v>
      </c>
      <c r="K80" s="195">
        <v>0.3174077315226691</v>
      </c>
    </row>
    <row r="81" spans="1:11">
      <c r="A81" s="195"/>
      <c r="B81" s="195" t="s">
        <v>1100</v>
      </c>
      <c r="C81" s="401">
        <v>44378</v>
      </c>
      <c r="D81" s="195" t="s">
        <v>0</v>
      </c>
      <c r="E81" s="195">
        <v>1331.859289</v>
      </c>
      <c r="F81" s="195">
        <v>4.5993046622216927E-3</v>
      </c>
      <c r="G81" s="195">
        <v>0.28222781117600815</v>
      </c>
      <c r="H81" s="195" t="s">
        <v>1</v>
      </c>
      <c r="I81" s="195">
        <v>13686.837095000001</v>
      </c>
      <c r="J81" s="195">
        <v>5.0278450098893313E-2</v>
      </c>
      <c r="K81" s="195">
        <v>0.28201712498712439</v>
      </c>
    </row>
    <row r="82" spans="1:11">
      <c r="A82" s="195"/>
      <c r="E82" s="400"/>
    </row>
  </sheetData>
  <mergeCells count="1">
    <mergeCell ref="H1:I1"/>
  </mergeCells>
  <hyperlinks>
    <hyperlink ref="H1:I1" location="Index!A1" display="Regresar al Índice" xr:uid="{878E276E-DFBB-4BFD-9533-A5FE5132AD21}"/>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18514-9E7E-452F-A1F0-4D0FBD211CA0}">
  <sheetPr codeName="Hoja40"/>
  <dimension ref="A1:I39"/>
  <sheetViews>
    <sheetView workbookViewId="0"/>
  </sheetViews>
  <sheetFormatPr baseColWidth="10" defaultRowHeight="14.25"/>
  <cols>
    <col min="1" max="16384" width="11.42578125" style="195"/>
  </cols>
  <sheetData>
    <row r="1" spans="1:9">
      <c r="A1" s="20" t="s">
        <v>1573</v>
      </c>
      <c r="H1" s="545" t="s">
        <v>38</v>
      </c>
      <c r="I1" s="545"/>
    </row>
    <row r="6" spans="1:9">
      <c r="A6" s="195" t="s">
        <v>1092</v>
      </c>
      <c r="B6" s="195" t="s">
        <v>1093</v>
      </c>
    </row>
    <row r="7" spans="1:9">
      <c r="A7" s="195" t="s">
        <v>5</v>
      </c>
      <c r="B7" s="400">
        <v>2.5441948171298812E-3</v>
      </c>
    </row>
    <row r="8" spans="1:9">
      <c r="A8" s="195" t="s">
        <v>6</v>
      </c>
      <c r="B8" s="400">
        <v>2.9436155863006561E-3</v>
      </c>
    </row>
    <row r="9" spans="1:9">
      <c r="A9" s="195" t="s">
        <v>24</v>
      </c>
      <c r="B9" s="400">
        <v>5.9140332743180066E-3</v>
      </c>
    </row>
    <row r="10" spans="1:9">
      <c r="A10" s="195" t="s">
        <v>32</v>
      </c>
      <c r="B10" s="400">
        <v>6.5841924890682711E-3</v>
      </c>
    </row>
    <row r="11" spans="1:9">
      <c r="A11" s="195" t="s">
        <v>30</v>
      </c>
      <c r="B11" s="400">
        <v>6.6160444061309255E-3</v>
      </c>
    </row>
    <row r="12" spans="1:9">
      <c r="A12" s="195" t="s">
        <v>11</v>
      </c>
      <c r="B12" s="400">
        <v>8.1257403173614663E-3</v>
      </c>
    </row>
    <row r="13" spans="1:9">
      <c r="A13" s="195" t="s">
        <v>28</v>
      </c>
      <c r="B13" s="400">
        <v>8.740678665906193E-3</v>
      </c>
    </row>
    <row r="14" spans="1:9">
      <c r="A14" s="195" t="s">
        <v>3</v>
      </c>
      <c r="B14" s="400">
        <v>1.3441693776512359E-2</v>
      </c>
    </row>
    <row r="15" spans="1:9">
      <c r="A15" s="195" t="s">
        <v>19</v>
      </c>
      <c r="B15" s="400">
        <v>1.6295015163253098E-2</v>
      </c>
    </row>
    <row r="16" spans="1:9">
      <c r="A16" s="195" t="s">
        <v>27</v>
      </c>
      <c r="B16" s="400">
        <v>1.6423195106349001E-2</v>
      </c>
    </row>
    <row r="17" spans="1:2">
      <c r="A17" s="195" t="s">
        <v>10</v>
      </c>
      <c r="B17" s="400">
        <v>1.7823803067629044E-2</v>
      </c>
    </row>
    <row r="18" spans="1:2">
      <c r="A18" s="195" t="s">
        <v>18</v>
      </c>
      <c r="B18" s="400">
        <v>2.0028669888979927E-2</v>
      </c>
    </row>
    <row r="19" spans="1:2">
      <c r="A19" s="195" t="s">
        <v>23</v>
      </c>
      <c r="B19" s="400">
        <v>2.0978467194943992E-2</v>
      </c>
    </row>
    <row r="20" spans="1:2">
      <c r="A20" s="195" t="s">
        <v>26</v>
      </c>
      <c r="B20" s="400">
        <v>2.1504597224111258E-2</v>
      </c>
    </row>
    <row r="21" spans="1:2">
      <c r="A21" s="195" t="s">
        <v>29</v>
      </c>
      <c r="B21" s="400">
        <v>2.2244983036382081E-2</v>
      </c>
    </row>
    <row r="22" spans="1:2">
      <c r="A22" s="195" t="s">
        <v>12</v>
      </c>
      <c r="B22" s="400">
        <v>2.4419086797058131E-2</v>
      </c>
    </row>
    <row r="23" spans="1:2">
      <c r="A23" s="195" t="s">
        <v>16</v>
      </c>
      <c r="B23" s="400">
        <v>2.57000321227247E-2</v>
      </c>
    </row>
    <row r="24" spans="1:2">
      <c r="A24" s="195" t="s">
        <v>20</v>
      </c>
      <c r="B24" s="400">
        <v>2.616630047645058E-2</v>
      </c>
    </row>
    <row r="25" spans="1:2">
      <c r="A25" s="195" t="s">
        <v>4</v>
      </c>
      <c r="B25" s="400">
        <v>2.7163224813701925E-2</v>
      </c>
    </row>
    <row r="26" spans="1:2">
      <c r="A26" s="195" t="s">
        <v>33</v>
      </c>
      <c r="B26" s="400">
        <v>3.0589556308297683E-2</v>
      </c>
    </row>
    <row r="27" spans="1:2">
      <c r="A27" s="195" t="s">
        <v>8</v>
      </c>
      <c r="B27" s="400">
        <v>3.1610941958098902E-2</v>
      </c>
    </row>
    <row r="28" spans="1:2">
      <c r="A28" s="195" t="s">
        <v>25</v>
      </c>
      <c r="B28" s="400">
        <v>3.3447876220229093E-2</v>
      </c>
    </row>
    <row r="29" spans="1:2">
      <c r="A29" s="195" t="s">
        <v>7</v>
      </c>
      <c r="B29" s="400">
        <v>3.8968461325140064E-2</v>
      </c>
    </row>
    <row r="30" spans="1:2">
      <c r="A30" s="195" t="s">
        <v>31</v>
      </c>
      <c r="B30" s="400">
        <v>4.0674469209790794E-2</v>
      </c>
    </row>
    <row r="31" spans="1:2">
      <c r="A31" s="195" t="s">
        <v>22</v>
      </c>
      <c r="B31" s="400">
        <v>4.1193115698437408E-2</v>
      </c>
    </row>
    <row r="32" spans="1:2">
      <c r="A32" s="195" t="s">
        <v>21</v>
      </c>
      <c r="B32" s="400">
        <v>4.6248081102042225E-2</v>
      </c>
    </row>
    <row r="33" spans="1:2">
      <c r="A33" s="195" t="s">
        <v>15</v>
      </c>
      <c r="B33" s="400">
        <v>4.944775862403146E-2</v>
      </c>
    </row>
    <row r="34" spans="1:2">
      <c r="A34" s="195" t="s">
        <v>9</v>
      </c>
      <c r="B34" s="400">
        <v>5.7456650469470641E-2</v>
      </c>
    </row>
    <row r="35" spans="1:2">
      <c r="A35" s="195" t="s">
        <v>13</v>
      </c>
      <c r="B35" s="400">
        <v>6.1862008082883523E-2</v>
      </c>
    </row>
    <row r="36" spans="1:2">
      <c r="A36" s="195" t="s">
        <v>14</v>
      </c>
      <c r="B36" s="400">
        <v>8.3374398926459939E-2</v>
      </c>
    </row>
    <row r="37" spans="1:2">
      <c r="A37" s="195" t="s">
        <v>17</v>
      </c>
      <c r="B37" s="400">
        <v>9.4159612776482743E-2</v>
      </c>
    </row>
    <row r="38" spans="1:2">
      <c r="A38" s="195" t="s">
        <v>0</v>
      </c>
      <c r="B38" s="400">
        <v>9.7309501074323984E-2</v>
      </c>
    </row>
    <row r="39" spans="1:2">
      <c r="A39" s="195" t="s">
        <v>1</v>
      </c>
      <c r="B39" s="400">
        <v>1</v>
      </c>
    </row>
  </sheetData>
  <autoFilter ref="A6:B39" xr:uid="{45967636-DFAF-449B-91D0-94B8C9E973BD}">
    <sortState ref="A7:B39">
      <sortCondition ref="B6:B39"/>
    </sortState>
  </autoFilter>
  <mergeCells count="1">
    <mergeCell ref="H1:I1"/>
  </mergeCells>
  <hyperlinks>
    <hyperlink ref="H1:I1" location="Index!A1" display="Regresar al Índice" xr:uid="{7B3C610D-A161-4322-AB52-701ECF73072B}"/>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E3F97-E33A-4A6C-8CC3-8711544A8176}">
  <sheetPr codeName="Hoja49"/>
  <dimension ref="A1:I39"/>
  <sheetViews>
    <sheetView workbookViewId="0"/>
  </sheetViews>
  <sheetFormatPr baseColWidth="10" defaultRowHeight="14.25"/>
  <cols>
    <col min="1" max="16384" width="11.42578125" style="195"/>
  </cols>
  <sheetData>
    <row r="1" spans="1:9">
      <c r="A1" s="20" t="s">
        <v>1574</v>
      </c>
      <c r="H1" s="545" t="s">
        <v>38</v>
      </c>
      <c r="I1" s="545"/>
    </row>
    <row r="6" spans="1:9">
      <c r="A6" s="195" t="s">
        <v>1092</v>
      </c>
      <c r="B6" s="195" t="s">
        <v>1093</v>
      </c>
    </row>
    <row r="7" spans="1:9">
      <c r="A7" s="195" t="s">
        <v>24</v>
      </c>
      <c r="B7" s="400">
        <v>-8.201485061184044E-2</v>
      </c>
    </row>
    <row r="8" spans="1:9">
      <c r="A8" s="195" t="s">
        <v>5</v>
      </c>
      <c r="B8" s="400">
        <v>-7.7038461007583603E-4</v>
      </c>
    </row>
    <row r="9" spans="1:9">
      <c r="A9" s="195" t="s">
        <v>22</v>
      </c>
      <c r="B9" s="400">
        <v>4.6949413345556135E-2</v>
      </c>
    </row>
    <row r="10" spans="1:9">
      <c r="A10" s="195" t="s">
        <v>4</v>
      </c>
      <c r="B10" s="400">
        <v>0.11750355640847943</v>
      </c>
    </row>
    <row r="11" spans="1:9">
      <c r="A11" s="195" t="s">
        <v>26</v>
      </c>
      <c r="B11" s="400">
        <v>0.13059798124612754</v>
      </c>
    </row>
    <row r="12" spans="1:9">
      <c r="A12" s="195" t="s">
        <v>6</v>
      </c>
      <c r="B12" s="400">
        <v>0.13979263184062019</v>
      </c>
    </row>
    <row r="13" spans="1:9">
      <c r="A13" s="195" t="s">
        <v>29</v>
      </c>
      <c r="B13" s="400">
        <v>0.16827398443442809</v>
      </c>
    </row>
    <row r="14" spans="1:9">
      <c r="A14" s="195" t="s">
        <v>27</v>
      </c>
      <c r="B14" s="400">
        <v>0.18576430583907544</v>
      </c>
    </row>
    <row r="15" spans="1:9">
      <c r="A15" s="195" t="s">
        <v>32</v>
      </c>
      <c r="B15" s="400">
        <v>0.21146717091963763</v>
      </c>
    </row>
    <row r="16" spans="1:9">
      <c r="A16" s="195" t="s">
        <v>13</v>
      </c>
      <c r="B16" s="400">
        <v>0.22224228668960055</v>
      </c>
    </row>
    <row r="17" spans="1:2">
      <c r="A17" s="195" t="s">
        <v>31</v>
      </c>
      <c r="B17" s="400">
        <v>0.24190906781501909</v>
      </c>
    </row>
    <row r="18" spans="1:2">
      <c r="A18" s="195" t="s">
        <v>19</v>
      </c>
      <c r="B18" s="400">
        <v>0.24614956325776705</v>
      </c>
    </row>
    <row r="19" spans="1:2">
      <c r="A19" s="195" t="s">
        <v>21</v>
      </c>
      <c r="B19" s="400">
        <v>0.25980394444666799</v>
      </c>
    </row>
    <row r="20" spans="1:2">
      <c r="A20" s="195" t="s">
        <v>25</v>
      </c>
      <c r="B20" s="400">
        <v>0.26843764083986343</v>
      </c>
    </row>
    <row r="21" spans="1:2">
      <c r="A21" s="195" t="s">
        <v>16</v>
      </c>
      <c r="B21" s="400">
        <v>0.26910536870534285</v>
      </c>
    </row>
    <row r="22" spans="1:2">
      <c r="A22" s="195" t="s">
        <v>30</v>
      </c>
      <c r="B22" s="400">
        <v>0.28065203665284244</v>
      </c>
    </row>
    <row r="23" spans="1:2">
      <c r="A23" s="195" t="s">
        <v>1</v>
      </c>
      <c r="B23" s="400">
        <v>0.28201712498712439</v>
      </c>
    </row>
    <row r="24" spans="1:2">
      <c r="A24" s="195" t="s">
        <v>0</v>
      </c>
      <c r="B24" s="400">
        <v>0.28222781117600815</v>
      </c>
    </row>
    <row r="25" spans="1:2">
      <c r="A25" s="195" t="s">
        <v>8</v>
      </c>
      <c r="B25" s="400">
        <v>0.2883371137076256</v>
      </c>
    </row>
    <row r="26" spans="1:2">
      <c r="A26" s="195" t="s">
        <v>17</v>
      </c>
      <c r="B26" s="400">
        <v>0.29416689086638592</v>
      </c>
    </row>
    <row r="27" spans="1:2">
      <c r="A27" s="195" t="s">
        <v>11</v>
      </c>
      <c r="B27" s="400">
        <v>0.29724248058017855</v>
      </c>
    </row>
    <row r="28" spans="1:2">
      <c r="A28" s="195" t="s">
        <v>20</v>
      </c>
      <c r="B28" s="400">
        <v>0.30119797419196548</v>
      </c>
    </row>
    <row r="29" spans="1:2">
      <c r="A29" s="195" t="s">
        <v>23</v>
      </c>
      <c r="B29" s="400">
        <v>0.31933592160622237</v>
      </c>
    </row>
    <row r="30" spans="1:2">
      <c r="A30" s="195" t="s">
        <v>10</v>
      </c>
      <c r="B30" s="400">
        <v>0.3366245729566717</v>
      </c>
    </row>
    <row r="31" spans="1:2">
      <c r="A31" s="195" t="s">
        <v>9</v>
      </c>
      <c r="B31" s="400">
        <v>0.34532896080789266</v>
      </c>
    </row>
    <row r="32" spans="1:2">
      <c r="A32" s="195" t="s">
        <v>14</v>
      </c>
      <c r="B32" s="400">
        <v>0.34588364860330167</v>
      </c>
    </row>
    <row r="33" spans="1:2">
      <c r="A33" s="195" t="s">
        <v>12</v>
      </c>
      <c r="B33" s="400">
        <v>0.35714632811728952</v>
      </c>
    </row>
    <row r="34" spans="1:2">
      <c r="A34" s="195" t="s">
        <v>3</v>
      </c>
      <c r="B34" s="400">
        <v>0.36429173861376607</v>
      </c>
    </row>
    <row r="35" spans="1:2">
      <c r="A35" s="195" t="s">
        <v>28</v>
      </c>
      <c r="B35" s="400">
        <v>0.38175681185355304</v>
      </c>
    </row>
    <row r="36" spans="1:2">
      <c r="A36" s="195" t="s">
        <v>18</v>
      </c>
      <c r="B36" s="400">
        <v>0.39349950601347783</v>
      </c>
    </row>
    <row r="37" spans="1:2">
      <c r="A37" s="195" t="s">
        <v>15</v>
      </c>
      <c r="B37" s="400">
        <v>0.39497715491675911</v>
      </c>
    </row>
    <row r="38" spans="1:2">
      <c r="A38" s="195" t="s">
        <v>33</v>
      </c>
      <c r="B38" s="400">
        <v>0.39853619279483943</v>
      </c>
    </row>
    <row r="39" spans="1:2">
      <c r="A39" s="195" t="s">
        <v>7</v>
      </c>
      <c r="B39" s="400">
        <v>0.67972191283262884</v>
      </c>
    </row>
  </sheetData>
  <autoFilter ref="A6:B39" xr:uid="{45967636-DFAF-449B-91D0-94B8C9E973BD}">
    <sortState ref="A7:B39">
      <sortCondition ref="B6:B39"/>
    </sortState>
  </autoFilter>
  <mergeCells count="1">
    <mergeCell ref="H1:I1"/>
  </mergeCells>
  <hyperlinks>
    <hyperlink ref="H1:I1" location="Index!A1" display="Regresar al Índice" xr:uid="{4824C1FE-354A-4EE0-9B5D-3AD14E3F7D9A}"/>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EDB2D-6305-4248-AE1B-82FB9D4B4B39}">
  <sheetPr codeName="Hoja50"/>
  <dimension ref="A1:I133"/>
  <sheetViews>
    <sheetView workbookViewId="0"/>
  </sheetViews>
  <sheetFormatPr baseColWidth="10" defaultRowHeight="14.25"/>
  <cols>
    <col min="1" max="16384" width="11.42578125" style="20"/>
  </cols>
  <sheetData>
    <row r="1" spans="1:9">
      <c r="A1" s="20" t="s">
        <v>1575</v>
      </c>
      <c r="H1" s="554" t="s">
        <v>38</v>
      </c>
      <c r="I1" s="554"/>
    </row>
    <row r="6" spans="1:9">
      <c r="A6" s="195" t="s">
        <v>1094</v>
      </c>
      <c r="B6" s="195" t="s">
        <v>716</v>
      </c>
      <c r="C6" s="195" t="s">
        <v>1095</v>
      </c>
      <c r="D6" s="195" t="s">
        <v>1119</v>
      </c>
      <c r="E6" s="195" t="s">
        <v>1120</v>
      </c>
      <c r="F6" s="195" t="s">
        <v>1121</v>
      </c>
      <c r="G6" s="195" t="s">
        <v>1096</v>
      </c>
      <c r="H6" s="195" t="s">
        <v>1097</v>
      </c>
      <c r="I6" s="398" t="s">
        <v>1122</v>
      </c>
    </row>
    <row r="7" spans="1:9">
      <c r="A7" s="503">
        <v>44378</v>
      </c>
      <c r="B7" s="195" t="s">
        <v>186</v>
      </c>
      <c r="C7" s="195">
        <v>3.31379</v>
      </c>
      <c r="D7" s="195">
        <v>3</v>
      </c>
      <c r="E7" s="195">
        <v>1</v>
      </c>
      <c r="F7" s="195" t="s">
        <v>1102</v>
      </c>
      <c r="G7" s="195">
        <v>0.13827910421306755</v>
      </c>
      <c r="H7" s="195">
        <v>0.33937965089043676</v>
      </c>
      <c r="I7" s="185">
        <v>2.4880931697282326E-3</v>
      </c>
    </row>
    <row r="8" spans="1:9">
      <c r="A8" s="503">
        <v>44378</v>
      </c>
      <c r="B8" s="195" t="s">
        <v>255</v>
      </c>
      <c r="C8" s="195">
        <v>6.8507340000000001</v>
      </c>
      <c r="D8" s="195">
        <v>11</v>
      </c>
      <c r="E8" s="195">
        <v>2</v>
      </c>
      <c r="F8" s="195" t="s">
        <v>1103</v>
      </c>
      <c r="G8" s="195">
        <v>3.7271767881936313E-2</v>
      </c>
      <c r="H8" s="195">
        <v>0.33418725152207629</v>
      </c>
      <c r="I8" s="185">
        <v>5.1437370723627545E-3</v>
      </c>
    </row>
    <row r="9" spans="1:9">
      <c r="A9" s="503">
        <v>44378</v>
      </c>
      <c r="B9" s="195" t="s">
        <v>169</v>
      </c>
      <c r="C9" s="195">
        <v>17.905747000000002</v>
      </c>
      <c r="D9" s="195">
        <v>10</v>
      </c>
      <c r="E9" s="195">
        <v>3</v>
      </c>
      <c r="F9" s="195" t="s">
        <v>1104</v>
      </c>
      <c r="G9" s="195">
        <v>3.1545066182622206E-2</v>
      </c>
      <c r="H9" s="195">
        <v>0.5336476216220476</v>
      </c>
      <c r="I9" s="185">
        <v>1.3444173230525106E-2</v>
      </c>
    </row>
    <row r="10" spans="1:9">
      <c r="A10" s="503">
        <v>44378</v>
      </c>
      <c r="B10" s="195" t="s">
        <v>208</v>
      </c>
      <c r="C10" s="195">
        <v>0.34068799999999999</v>
      </c>
      <c r="D10" s="195">
        <v>11</v>
      </c>
      <c r="E10" s="195">
        <v>4</v>
      </c>
      <c r="F10" s="195" t="s">
        <v>1103</v>
      </c>
      <c r="G10" s="195">
        <v>-7.2079138885257299E-2</v>
      </c>
      <c r="H10" s="195">
        <v>0.53061792957202281</v>
      </c>
      <c r="I10" s="185">
        <v>2.5579879407215667E-4</v>
      </c>
    </row>
    <row r="11" spans="1:9">
      <c r="A11" s="503">
        <v>44378</v>
      </c>
      <c r="B11" s="195" t="s">
        <v>188</v>
      </c>
      <c r="C11" s="195">
        <v>4.3751410000000002</v>
      </c>
      <c r="D11" s="195">
        <v>10</v>
      </c>
      <c r="E11" s="195">
        <v>5</v>
      </c>
      <c r="F11" s="195" t="s">
        <v>1104</v>
      </c>
      <c r="G11" s="195">
        <v>-3.1806188672431013E-2</v>
      </c>
      <c r="H11" s="195">
        <v>0.32148186048984173</v>
      </c>
      <c r="I11" s="185">
        <v>3.2849874128106937E-3</v>
      </c>
    </row>
    <row r="12" spans="1:9">
      <c r="A12" s="503">
        <v>44378</v>
      </c>
      <c r="B12" s="195" t="s">
        <v>184</v>
      </c>
      <c r="C12" s="195">
        <v>32.700347000000001</v>
      </c>
      <c r="D12" s="195">
        <v>10</v>
      </c>
      <c r="E12" s="195">
        <v>6</v>
      </c>
      <c r="F12" s="195" t="s">
        <v>1104</v>
      </c>
      <c r="G12" s="195">
        <v>-3.1814360930387475E-2</v>
      </c>
      <c r="H12" s="195">
        <v>0.28737129327121003</v>
      </c>
      <c r="I12" s="185">
        <v>2.4552403748711624E-2</v>
      </c>
    </row>
    <row r="13" spans="1:9">
      <c r="A13" s="503">
        <v>44378</v>
      </c>
      <c r="B13" s="195" t="s">
        <v>160</v>
      </c>
      <c r="C13" s="195">
        <v>25.472411000000001</v>
      </c>
      <c r="D13" s="195">
        <v>3</v>
      </c>
      <c r="E13" s="195">
        <v>8</v>
      </c>
      <c r="F13" s="195" t="s">
        <v>1102</v>
      </c>
      <c r="G13" s="195">
        <v>5.3356579144066663E-2</v>
      </c>
      <c r="H13" s="195">
        <v>0.32239909186206073</v>
      </c>
      <c r="I13" s="185">
        <v>1.9125452073188193E-2</v>
      </c>
    </row>
    <row r="14" spans="1:9">
      <c r="A14" s="503">
        <v>44378</v>
      </c>
      <c r="B14" s="195" t="s">
        <v>214</v>
      </c>
      <c r="C14" s="195">
        <v>0.89875499999999997</v>
      </c>
      <c r="D14" s="195">
        <v>11</v>
      </c>
      <c r="E14" s="195">
        <v>10</v>
      </c>
      <c r="F14" s="195" t="s">
        <v>1103</v>
      </c>
      <c r="G14" s="195">
        <v>8.1220729006389103E-2</v>
      </c>
      <c r="H14" s="195">
        <v>0.27279331792536188</v>
      </c>
      <c r="I14" s="185">
        <v>6.7481227741018521E-4</v>
      </c>
    </row>
    <row r="15" spans="1:9">
      <c r="A15" s="503">
        <v>44378</v>
      </c>
      <c r="B15" s="195" t="s">
        <v>237</v>
      </c>
      <c r="C15" s="195">
        <v>1.380069</v>
      </c>
      <c r="D15" s="195">
        <v>7</v>
      </c>
      <c r="E15" s="195">
        <v>11</v>
      </c>
      <c r="F15" s="195" t="s">
        <v>1105</v>
      </c>
      <c r="G15" s="195">
        <v>-8.3310399141172109E-3</v>
      </c>
      <c r="H15" s="195">
        <v>0.40952094004218131</v>
      </c>
      <c r="I15" s="185">
        <v>1.0361973005693396E-3</v>
      </c>
    </row>
    <row r="16" spans="1:9">
      <c r="A16" s="503">
        <v>44378</v>
      </c>
      <c r="B16" s="195" t="s">
        <v>223</v>
      </c>
      <c r="C16" s="195">
        <v>2.542462</v>
      </c>
      <c r="D16" s="195">
        <v>9</v>
      </c>
      <c r="E16" s="195">
        <v>12</v>
      </c>
      <c r="F16" s="195" t="s">
        <v>1106</v>
      </c>
      <c r="G16" s="195">
        <v>6.9989951643523174E-3</v>
      </c>
      <c r="H16" s="195">
        <v>6.2726237629556314E-2</v>
      </c>
      <c r="I16" s="185">
        <v>1.9089569153427288E-3</v>
      </c>
    </row>
    <row r="17" spans="1:9">
      <c r="A17" s="503">
        <v>44378</v>
      </c>
      <c r="B17" s="195" t="s">
        <v>198</v>
      </c>
      <c r="C17" s="195">
        <v>19.445916</v>
      </c>
      <c r="D17" s="195">
        <v>4</v>
      </c>
      <c r="E17" s="195">
        <v>13</v>
      </c>
      <c r="F17" s="195" t="s">
        <v>1107</v>
      </c>
      <c r="G17" s="195">
        <v>-5.9003849216401671E-2</v>
      </c>
      <c r="H17" s="195">
        <v>0.49217559773608222</v>
      </c>
      <c r="I17" s="185">
        <v>1.460057842491798E-2</v>
      </c>
    </row>
    <row r="18" spans="1:9">
      <c r="A18" s="503">
        <v>44378</v>
      </c>
      <c r="B18" s="195" t="s">
        <v>265</v>
      </c>
      <c r="C18" s="195">
        <v>2.7855059999999998</v>
      </c>
      <c r="D18" s="195">
        <v>11</v>
      </c>
      <c r="E18" s="195">
        <v>14</v>
      </c>
      <c r="F18" s="195" t="s">
        <v>1103</v>
      </c>
      <c r="G18" s="195">
        <v>0.146131798083736</v>
      </c>
      <c r="H18" s="195">
        <v>0.37345120351145189</v>
      </c>
      <c r="I18" s="185">
        <v>2.0914416582936786E-3</v>
      </c>
    </row>
    <row r="19" spans="1:9">
      <c r="A19" s="503">
        <v>44378</v>
      </c>
      <c r="B19" s="195" t="s">
        <v>267</v>
      </c>
      <c r="C19" s="195">
        <v>17.162828999999999</v>
      </c>
      <c r="D19" s="195">
        <v>7</v>
      </c>
      <c r="E19" s="195">
        <v>15</v>
      </c>
      <c r="F19" s="195" t="s">
        <v>1105</v>
      </c>
      <c r="G19" s="195">
        <v>-2.7214185277669944E-2</v>
      </c>
      <c r="H19" s="195">
        <v>-1.9041069512518161E-2</v>
      </c>
      <c r="I19" s="185">
        <v>1.2886368058360255E-2</v>
      </c>
    </row>
    <row r="20" spans="1:9">
      <c r="A20" s="503">
        <v>44378</v>
      </c>
      <c r="B20" s="195" t="s">
        <v>273</v>
      </c>
      <c r="C20" s="195">
        <v>13.063853</v>
      </c>
      <c r="D20" s="195">
        <v>4</v>
      </c>
      <c r="E20" s="195">
        <v>16</v>
      </c>
      <c r="F20" s="195" t="s">
        <v>1107</v>
      </c>
      <c r="G20" s="195">
        <v>4.8480909511243064E-2</v>
      </c>
      <c r="H20" s="195">
        <v>0.54848175013595601</v>
      </c>
      <c r="I20" s="185">
        <v>9.8087336311696513E-3</v>
      </c>
    </row>
    <row r="21" spans="1:9">
      <c r="A21" s="503">
        <v>44378</v>
      </c>
      <c r="B21" s="195" t="s">
        <v>216</v>
      </c>
      <c r="C21" s="195">
        <v>16.881997999999999</v>
      </c>
      <c r="D21" s="195">
        <v>7</v>
      </c>
      <c r="E21" s="195">
        <v>17</v>
      </c>
      <c r="F21" s="195" t="s">
        <v>1105</v>
      </c>
      <c r="G21" s="195">
        <v>-1.5742754001307757E-2</v>
      </c>
      <c r="H21" s="195">
        <v>0.47355885891610572</v>
      </c>
      <c r="I21" s="185">
        <v>1.2675511699644721E-2</v>
      </c>
    </row>
    <row r="22" spans="1:9">
      <c r="A22" s="503">
        <v>44378</v>
      </c>
      <c r="B22" s="195" t="s">
        <v>272</v>
      </c>
      <c r="C22" s="195">
        <v>0.57482999999999995</v>
      </c>
      <c r="D22" s="195">
        <v>1</v>
      </c>
      <c r="E22" s="195">
        <v>19</v>
      </c>
      <c r="F22" s="195" t="s">
        <v>1108</v>
      </c>
      <c r="G22" s="195">
        <v>-2.7436104804025474E-2</v>
      </c>
      <c r="H22" s="195">
        <v>0.37177507690178269</v>
      </c>
      <c r="I22" s="185">
        <v>4.3159964776128836E-4</v>
      </c>
    </row>
    <row r="23" spans="1:9">
      <c r="A23" s="503">
        <v>44378</v>
      </c>
      <c r="B23" s="195" t="s">
        <v>185</v>
      </c>
      <c r="C23" s="195">
        <v>1.373823</v>
      </c>
      <c r="D23" s="195">
        <v>9</v>
      </c>
      <c r="E23" s="195">
        <v>20</v>
      </c>
      <c r="F23" s="195" t="s">
        <v>1106</v>
      </c>
      <c r="G23" s="195">
        <v>-0.15941996175908213</v>
      </c>
      <c r="H23" s="195">
        <v>-0.26843096565176339</v>
      </c>
      <c r="I23" s="185">
        <v>1.0315076159670799E-3</v>
      </c>
    </row>
    <row r="24" spans="1:9">
      <c r="A24" s="503">
        <v>44378</v>
      </c>
      <c r="B24" s="195" t="s">
        <v>222</v>
      </c>
      <c r="C24" s="195">
        <v>1.8413870000000001</v>
      </c>
      <c r="D24" s="195">
        <v>3</v>
      </c>
      <c r="E24" s="195">
        <v>117</v>
      </c>
      <c r="F24" s="195" t="s">
        <v>1102</v>
      </c>
      <c r="G24" s="195">
        <v>5.5770341095236375E-2</v>
      </c>
      <c r="H24" s="195">
        <v>0.45682578411547081</v>
      </c>
      <c r="I24" s="185">
        <v>1.3825687256966679E-3</v>
      </c>
    </row>
    <row r="25" spans="1:9">
      <c r="A25" s="503">
        <v>44378</v>
      </c>
      <c r="B25" s="195" t="s">
        <v>199</v>
      </c>
      <c r="C25" s="195">
        <v>11.541385999999999</v>
      </c>
      <c r="D25" s="195">
        <v>8</v>
      </c>
      <c r="E25" s="195">
        <v>21</v>
      </c>
      <c r="F25" s="195" t="s">
        <v>1109</v>
      </c>
      <c r="G25" s="195">
        <v>4.2908733402099219E-2</v>
      </c>
      <c r="H25" s="195">
        <v>0.53735101207887759</v>
      </c>
      <c r="I25" s="185">
        <v>8.665619630633517E-3</v>
      </c>
    </row>
    <row r="26" spans="1:9">
      <c r="A26" s="503">
        <v>44378</v>
      </c>
      <c r="B26" s="195" t="s">
        <v>180</v>
      </c>
      <c r="C26" s="195">
        <v>10.386089</v>
      </c>
      <c r="D26" s="195">
        <v>5</v>
      </c>
      <c r="E26" s="195">
        <v>30</v>
      </c>
      <c r="F26" s="195" t="s">
        <v>1110</v>
      </c>
      <c r="G26" s="195">
        <v>0.22850797766325259</v>
      </c>
      <c r="H26" s="195">
        <v>0.31978902871552184</v>
      </c>
      <c r="I26" s="185">
        <v>7.7981879060198527E-3</v>
      </c>
    </row>
    <row r="27" spans="1:9">
      <c r="A27" s="503">
        <v>44378</v>
      </c>
      <c r="B27" s="195" t="s">
        <v>242</v>
      </c>
      <c r="C27" s="195">
        <v>4.0883000000000003E-2</v>
      </c>
      <c r="D27" s="195">
        <v>1</v>
      </c>
      <c r="E27" s="195">
        <v>31</v>
      </c>
      <c r="F27" s="195" t="s">
        <v>1108</v>
      </c>
      <c r="G27" s="195">
        <v>7.8422579794249714E-2</v>
      </c>
      <c r="H27" s="195">
        <v>1.9524806817361164</v>
      </c>
      <c r="I27" s="185">
        <v>3.0696185653888549E-5</v>
      </c>
    </row>
    <row r="28" spans="1:9">
      <c r="A28" s="503">
        <v>44378</v>
      </c>
      <c r="B28" s="195" t="s">
        <v>197</v>
      </c>
      <c r="C28" s="195">
        <v>2.6512280000000001</v>
      </c>
      <c r="D28" s="195">
        <v>7</v>
      </c>
      <c r="E28" s="195">
        <v>32</v>
      </c>
      <c r="F28" s="195" t="s">
        <v>1105</v>
      </c>
      <c r="G28" s="195">
        <v>-7.2031596514414931E-2</v>
      </c>
      <c r="H28" s="195">
        <v>2.4136801475928005E-2</v>
      </c>
      <c r="I28" s="185">
        <v>1.9906216984758368E-3</v>
      </c>
    </row>
    <row r="29" spans="1:9">
      <c r="A29" s="503">
        <v>44378</v>
      </c>
      <c r="B29" s="195" t="s">
        <v>182</v>
      </c>
      <c r="C29" s="195">
        <v>9.9051670000000005</v>
      </c>
      <c r="D29" s="195">
        <v>8</v>
      </c>
      <c r="E29" s="195">
        <v>22</v>
      </c>
      <c r="F29" s="195" t="s">
        <v>1109</v>
      </c>
      <c r="G29" s="195">
        <v>-3.4465632771116805E-2</v>
      </c>
      <c r="H29" s="195">
        <v>0.46551828981855548</v>
      </c>
      <c r="I29" s="185">
        <v>7.4370972082472E-3</v>
      </c>
    </row>
    <row r="30" spans="1:9">
      <c r="A30" s="503">
        <v>44378</v>
      </c>
      <c r="B30" s="195" t="s">
        <v>177</v>
      </c>
      <c r="C30" s="195">
        <v>2.1814580000000001</v>
      </c>
      <c r="D30" s="195">
        <v>11</v>
      </c>
      <c r="E30" s="195">
        <v>24</v>
      </c>
      <c r="F30" s="195" t="s">
        <v>1103</v>
      </c>
      <c r="G30" s="195">
        <v>-7.8850481232299208E-2</v>
      </c>
      <c r="H30" s="195">
        <v>0.16325256264434307</v>
      </c>
      <c r="I30" s="185">
        <v>1.6379042576171125E-3</v>
      </c>
    </row>
    <row r="31" spans="1:9">
      <c r="A31" s="503">
        <v>44378</v>
      </c>
      <c r="B31" s="195" t="s">
        <v>240</v>
      </c>
      <c r="C31" s="195">
        <v>11.31221</v>
      </c>
      <c r="D31" s="195">
        <v>1</v>
      </c>
      <c r="E31" s="195">
        <v>25</v>
      </c>
      <c r="F31" s="195" t="s">
        <v>1108</v>
      </c>
      <c r="G31" s="195">
        <v>6.3298251972756736E-2</v>
      </c>
      <c r="H31" s="195">
        <v>0.50067862261167084</v>
      </c>
      <c r="I31" s="185">
        <v>8.4935473990601119E-3</v>
      </c>
    </row>
    <row r="32" spans="1:9">
      <c r="A32" s="503">
        <v>44378</v>
      </c>
      <c r="B32" s="195" t="s">
        <v>246</v>
      </c>
      <c r="C32" s="195">
        <v>2.3158159999999999</v>
      </c>
      <c r="D32" s="195">
        <v>5</v>
      </c>
      <c r="E32" s="195">
        <v>26</v>
      </c>
      <c r="F32" s="195" t="s">
        <v>1110</v>
      </c>
      <c r="G32" s="195">
        <v>2.4055271539923817E-2</v>
      </c>
      <c r="H32" s="195">
        <v>0.19441283961722111</v>
      </c>
      <c r="I32" s="185">
        <v>1.7387842838403628E-3</v>
      </c>
    </row>
    <row r="33" spans="1:9">
      <c r="A33" s="503">
        <v>44378</v>
      </c>
      <c r="B33" s="195" t="s">
        <v>259</v>
      </c>
      <c r="C33" s="195">
        <v>2.6382979999999998</v>
      </c>
      <c r="D33" s="195">
        <v>8</v>
      </c>
      <c r="E33" s="195">
        <v>27</v>
      </c>
      <c r="F33" s="195" t="s">
        <v>1109</v>
      </c>
      <c r="G33" s="195">
        <v>-6.9400949134578171E-3</v>
      </c>
      <c r="H33" s="195">
        <v>0.25629409389428104</v>
      </c>
      <c r="I33" s="185">
        <v>1.9809134657017059E-3</v>
      </c>
    </row>
    <row r="34" spans="1:9">
      <c r="A34" s="503">
        <v>44378</v>
      </c>
      <c r="B34" s="195" t="s">
        <v>241</v>
      </c>
      <c r="C34" s="195">
        <v>1.1810989999999999</v>
      </c>
      <c r="D34" s="195">
        <v>7</v>
      </c>
      <c r="E34" s="195">
        <v>28</v>
      </c>
      <c r="F34" s="195" t="s">
        <v>1105</v>
      </c>
      <c r="G34" s="195">
        <v>6.2062026057454256E-2</v>
      </c>
      <c r="H34" s="195">
        <v>9.9926615620442361E-2</v>
      </c>
      <c r="I34" s="185">
        <v>8.8680464201800521E-4</v>
      </c>
    </row>
    <row r="35" spans="1:9">
      <c r="A35" s="503">
        <v>44378</v>
      </c>
      <c r="B35" s="195" t="s">
        <v>224</v>
      </c>
      <c r="C35" s="195">
        <v>9.5111080000000001</v>
      </c>
      <c r="D35" s="195">
        <v>12</v>
      </c>
      <c r="E35" s="195">
        <v>29</v>
      </c>
      <c r="F35" s="195" t="s">
        <v>1111</v>
      </c>
      <c r="G35" s="195">
        <v>-6.4607003312247002E-3</v>
      </c>
      <c r="H35" s="195">
        <v>0.21949586451863801</v>
      </c>
      <c r="I35" s="185">
        <v>7.1412258626369048E-3</v>
      </c>
    </row>
    <row r="36" spans="1:9">
      <c r="A36" s="503">
        <v>44378</v>
      </c>
      <c r="B36" s="195" t="s">
        <v>203</v>
      </c>
      <c r="C36" s="195">
        <v>23.867978000000001</v>
      </c>
      <c r="D36" s="195">
        <v>4</v>
      </c>
      <c r="E36" s="195">
        <v>33</v>
      </c>
      <c r="F36" s="195" t="s">
        <v>1107</v>
      </c>
      <c r="G36" s="195">
        <v>2.8032917413493008E-2</v>
      </c>
      <c r="H36" s="195">
        <v>0.69762779981174439</v>
      </c>
      <c r="I36" s="185">
        <v>1.7920795535330762E-2</v>
      </c>
    </row>
    <row r="37" spans="1:9">
      <c r="A37" s="503">
        <v>44378</v>
      </c>
      <c r="B37" s="195" t="s">
        <v>249</v>
      </c>
      <c r="C37" s="195">
        <v>1.0710120000000001</v>
      </c>
      <c r="D37" s="195">
        <v>7</v>
      </c>
      <c r="E37" s="195">
        <v>34</v>
      </c>
      <c r="F37" s="195" t="s">
        <v>1105</v>
      </c>
      <c r="G37" s="195">
        <v>4.3455386692829334E-2</v>
      </c>
      <c r="H37" s="195">
        <v>13.808733044812854</v>
      </c>
      <c r="I37" s="185">
        <v>8.041480123655916E-4</v>
      </c>
    </row>
    <row r="38" spans="1:9">
      <c r="A38" s="503">
        <v>44378</v>
      </c>
      <c r="B38" s="195" t="s">
        <v>270</v>
      </c>
      <c r="C38" s="195">
        <v>1.8174490000000001</v>
      </c>
      <c r="D38" s="195">
        <v>10</v>
      </c>
      <c r="E38" s="195">
        <v>9</v>
      </c>
      <c r="F38" s="195" t="s">
        <v>1104</v>
      </c>
      <c r="G38" s="195">
        <v>2.4823124943964325E-2</v>
      </c>
      <c r="H38" s="195">
        <v>0.20864168138579742</v>
      </c>
      <c r="I38" s="185">
        <v>1.3645953555383433E-3</v>
      </c>
    </row>
    <row r="39" spans="1:9">
      <c r="A39" s="503">
        <v>44378</v>
      </c>
      <c r="B39" s="195" t="s">
        <v>210</v>
      </c>
      <c r="C39" s="195">
        <v>20.133873999999999</v>
      </c>
      <c r="D39" s="195">
        <v>7</v>
      </c>
      <c r="E39" s="195">
        <v>37</v>
      </c>
      <c r="F39" s="195" t="s">
        <v>1105</v>
      </c>
      <c r="G39" s="195">
        <v>-8.3685471590681404E-2</v>
      </c>
      <c r="H39" s="195">
        <v>0.31177446459375791</v>
      </c>
      <c r="I39" s="185">
        <v>1.5117117976567267E-2</v>
      </c>
    </row>
    <row r="40" spans="1:9">
      <c r="A40" s="503">
        <v>44378</v>
      </c>
      <c r="B40" s="195" t="s">
        <v>213</v>
      </c>
      <c r="C40" s="195">
        <v>0.62300900000000003</v>
      </c>
      <c r="D40" s="195">
        <v>7</v>
      </c>
      <c r="E40" s="195">
        <v>54</v>
      </c>
      <c r="F40" s="195" t="s">
        <v>1105</v>
      </c>
      <c r="G40" s="195">
        <v>-0.11747598946086069</v>
      </c>
      <c r="H40" s="195">
        <v>1.8953865029534378</v>
      </c>
      <c r="I40" s="185">
        <v>4.6777388958842186E-4</v>
      </c>
    </row>
    <row r="41" spans="1:9">
      <c r="A41" s="503">
        <v>44378</v>
      </c>
      <c r="B41" s="195" t="s">
        <v>168</v>
      </c>
      <c r="C41" s="195">
        <v>13.443799</v>
      </c>
      <c r="D41" s="195">
        <v>12</v>
      </c>
      <c r="E41" s="195">
        <v>70</v>
      </c>
      <c r="F41" s="195" t="s">
        <v>1111</v>
      </c>
      <c r="G41" s="195">
        <v>-4.4264699128692464E-2</v>
      </c>
      <c r="H41" s="195">
        <v>-0.25278740199844008</v>
      </c>
      <c r="I41" s="185">
        <v>1.0094008512035839E-2</v>
      </c>
    </row>
    <row r="42" spans="1:9">
      <c r="A42" s="503">
        <v>44378</v>
      </c>
      <c r="B42" s="195" t="s">
        <v>181</v>
      </c>
      <c r="C42" s="195">
        <v>17.483467000000001</v>
      </c>
      <c r="D42" s="195">
        <v>2</v>
      </c>
      <c r="E42" s="195">
        <v>35</v>
      </c>
      <c r="F42" s="195" t="s">
        <v>1112</v>
      </c>
      <c r="G42" s="195">
        <v>1.7017175223719816E-2</v>
      </c>
      <c r="H42" s="195">
        <v>0.45511958619545134</v>
      </c>
      <c r="I42" s="185">
        <v>1.3127112709576935E-2</v>
      </c>
    </row>
    <row r="43" spans="1:9">
      <c r="A43" s="503">
        <v>44378</v>
      </c>
      <c r="B43" s="195" t="s">
        <v>1113</v>
      </c>
      <c r="C43" s="195">
        <v>1331.859289</v>
      </c>
      <c r="D43" s="195">
        <v>15</v>
      </c>
      <c r="E43" s="195">
        <v>126</v>
      </c>
      <c r="F43" s="195"/>
      <c r="G43" s="195">
        <v>4.5993046622216927E-3</v>
      </c>
      <c r="H43" s="195">
        <v>0.28222781117600815</v>
      </c>
      <c r="I43" s="185">
        <v>1</v>
      </c>
    </row>
    <row r="44" spans="1:9">
      <c r="A44" s="503">
        <v>44378</v>
      </c>
      <c r="B44" s="195" t="s">
        <v>207</v>
      </c>
      <c r="C44" s="195">
        <v>6.6137050000000004</v>
      </c>
      <c r="D44" s="195">
        <v>10</v>
      </c>
      <c r="E44" s="195">
        <v>36</v>
      </c>
      <c r="F44" s="195" t="s">
        <v>1104</v>
      </c>
      <c r="G44" s="195">
        <v>4.4427578729174799E-2</v>
      </c>
      <c r="H44" s="195">
        <v>0.21661382910504079</v>
      </c>
      <c r="I44" s="185">
        <v>4.9657685722684485E-3</v>
      </c>
    </row>
    <row r="45" spans="1:9">
      <c r="A45" s="503">
        <v>44378</v>
      </c>
      <c r="B45" s="195" t="s">
        <v>250</v>
      </c>
      <c r="C45" s="195">
        <v>3.7740089999999999</v>
      </c>
      <c r="D45" s="195">
        <v>6</v>
      </c>
      <c r="E45" s="195">
        <v>79</v>
      </c>
      <c r="F45" s="195" t="s">
        <v>1114</v>
      </c>
      <c r="G45" s="195">
        <v>-1.1179617457904523E-2</v>
      </c>
      <c r="H45" s="195">
        <v>0.7008069575186846</v>
      </c>
      <c r="I45" s="185">
        <v>2.833639432611263E-3</v>
      </c>
    </row>
    <row r="46" spans="1:9">
      <c r="A46" s="503">
        <v>44378</v>
      </c>
      <c r="B46" s="195" t="s">
        <v>211</v>
      </c>
      <c r="C46" s="195">
        <v>1.6947620000000001</v>
      </c>
      <c r="D46" s="195">
        <v>9</v>
      </c>
      <c r="E46" s="195">
        <v>38</v>
      </c>
      <c r="F46" s="195" t="s">
        <v>1106</v>
      </c>
      <c r="G46" s="195">
        <v>-3.6092184140778638E-2</v>
      </c>
      <c r="H46" s="195">
        <v>0.2995674401520747</v>
      </c>
      <c r="I46" s="185">
        <v>1.2724782670341086E-3</v>
      </c>
    </row>
    <row r="47" spans="1:9">
      <c r="A47" s="503">
        <v>44378</v>
      </c>
      <c r="B47" s="195" t="s">
        <v>57</v>
      </c>
      <c r="C47" s="195">
        <v>164.89485500000001</v>
      </c>
      <c r="D47" s="195">
        <v>12</v>
      </c>
      <c r="E47" s="195">
        <v>39</v>
      </c>
      <c r="F47" s="195" t="s">
        <v>1111</v>
      </c>
      <c r="G47" s="195">
        <v>3.0756682524687218E-2</v>
      </c>
      <c r="H47" s="195">
        <v>0.19123565485195426</v>
      </c>
      <c r="I47" s="185">
        <v>0.12380801512733978</v>
      </c>
    </row>
    <row r="48" spans="1:9">
      <c r="A48" s="503">
        <v>44378</v>
      </c>
      <c r="B48" s="195" t="s">
        <v>217</v>
      </c>
      <c r="C48" s="195">
        <v>1.0444739999999999</v>
      </c>
      <c r="D48" s="195">
        <v>10</v>
      </c>
      <c r="E48" s="195">
        <v>40</v>
      </c>
      <c r="F48" s="195" t="s">
        <v>1104</v>
      </c>
      <c r="G48" s="195">
        <v>3.3077093504458865E-2</v>
      </c>
      <c r="H48" s="195">
        <v>0.29017969086796835</v>
      </c>
      <c r="I48" s="185">
        <v>7.8422248403149436E-4</v>
      </c>
    </row>
    <row r="49" spans="1:9">
      <c r="A49" s="503">
        <v>44378</v>
      </c>
      <c r="B49" s="195" t="s">
        <v>218</v>
      </c>
      <c r="C49" s="195">
        <v>4.7998339999999997</v>
      </c>
      <c r="D49" s="195">
        <v>1</v>
      </c>
      <c r="E49" s="195">
        <v>41</v>
      </c>
      <c r="F49" s="195" t="s">
        <v>1108</v>
      </c>
      <c r="G49" s="195">
        <v>1.406214810298323E-2</v>
      </c>
      <c r="H49" s="195">
        <v>0.41215448092113305</v>
      </c>
      <c r="I49" s="185">
        <v>3.6038596867119946E-3</v>
      </c>
    </row>
    <row r="50" spans="1:9">
      <c r="A50" s="503">
        <v>44378</v>
      </c>
      <c r="B50" s="195" t="s">
        <v>187</v>
      </c>
      <c r="C50" s="195">
        <v>7.3596149999999998</v>
      </c>
      <c r="D50" s="195">
        <v>1</v>
      </c>
      <c r="E50" s="195">
        <v>42</v>
      </c>
      <c r="F50" s="195" t="s">
        <v>1108</v>
      </c>
      <c r="G50" s="195">
        <v>1.3431422837136608E-2</v>
      </c>
      <c r="H50" s="195">
        <v>0.20467717464198687</v>
      </c>
      <c r="I50" s="185">
        <v>5.5258202279955719E-3</v>
      </c>
    </row>
    <row r="51" spans="1:9">
      <c r="A51" s="503">
        <v>44378</v>
      </c>
      <c r="B51" s="195" t="s">
        <v>258</v>
      </c>
      <c r="C51" s="195">
        <v>3.1442040000000002</v>
      </c>
      <c r="D51" s="195">
        <v>12</v>
      </c>
      <c r="E51" s="195">
        <v>44</v>
      </c>
      <c r="F51" s="195" t="s">
        <v>1111</v>
      </c>
      <c r="G51" s="195">
        <v>-7.3713100069908832E-2</v>
      </c>
      <c r="H51" s="195">
        <v>0.30690703771994454</v>
      </c>
      <c r="I51" s="185">
        <v>2.3607629018833989E-3</v>
      </c>
    </row>
    <row r="52" spans="1:9">
      <c r="A52" s="503">
        <v>44378</v>
      </c>
      <c r="B52" s="195" t="s">
        <v>212</v>
      </c>
      <c r="C52" s="195">
        <v>7.8959989999999998</v>
      </c>
      <c r="D52" s="195">
        <v>12</v>
      </c>
      <c r="E52" s="195">
        <v>45</v>
      </c>
      <c r="F52" s="195" t="s">
        <v>1111</v>
      </c>
      <c r="G52" s="195">
        <v>6.8415254200593578E-2</v>
      </c>
      <c r="H52" s="195">
        <v>0.40530459838646227</v>
      </c>
      <c r="I52" s="185">
        <v>5.9285534629777243E-3</v>
      </c>
    </row>
    <row r="53" spans="1:9">
      <c r="A53" s="503">
        <v>44378</v>
      </c>
      <c r="B53" s="195" t="s">
        <v>179</v>
      </c>
      <c r="C53" s="195">
        <v>8.2984980000000004</v>
      </c>
      <c r="D53" s="195">
        <v>3</v>
      </c>
      <c r="E53" s="195">
        <v>46</v>
      </c>
      <c r="F53" s="195" t="s">
        <v>1102</v>
      </c>
      <c r="G53" s="195">
        <v>6.8368658534952553E-2</v>
      </c>
      <c r="H53" s="195">
        <v>0.28547894074093239</v>
      </c>
      <c r="I53" s="185">
        <v>6.2307618143586044E-3</v>
      </c>
    </row>
    <row r="54" spans="1:9">
      <c r="A54" s="503">
        <v>44378</v>
      </c>
      <c r="B54" s="195" t="s">
        <v>191</v>
      </c>
      <c r="C54" s="195">
        <v>7.1522649999999999</v>
      </c>
      <c r="D54" s="195">
        <v>4</v>
      </c>
      <c r="E54" s="195">
        <v>47</v>
      </c>
      <c r="F54" s="195" t="s">
        <v>1107</v>
      </c>
      <c r="G54" s="195">
        <v>-7.2406423451269908E-2</v>
      </c>
      <c r="H54" s="195">
        <v>0.18904144068179818</v>
      </c>
      <c r="I54" s="185">
        <v>5.3701356134777086E-3</v>
      </c>
    </row>
    <row r="55" spans="1:9">
      <c r="A55" s="503">
        <v>44378</v>
      </c>
      <c r="B55" s="195" t="s">
        <v>264</v>
      </c>
      <c r="C55" s="195">
        <v>5.0216240000000001</v>
      </c>
      <c r="D55" s="195">
        <v>3</v>
      </c>
      <c r="E55" s="195">
        <v>48</v>
      </c>
      <c r="F55" s="195" t="s">
        <v>1102</v>
      </c>
      <c r="G55" s="195">
        <v>1.4333635717074689E-2</v>
      </c>
      <c r="H55" s="195">
        <v>0.39242207245739857</v>
      </c>
      <c r="I55" s="185">
        <v>3.7703862874060717E-3</v>
      </c>
    </row>
    <row r="56" spans="1:9">
      <c r="A56" s="503">
        <v>44378</v>
      </c>
      <c r="B56" s="195" t="s">
        <v>247</v>
      </c>
      <c r="C56" s="195">
        <v>1.3297669999999999</v>
      </c>
      <c r="D56" s="195">
        <v>6</v>
      </c>
      <c r="E56" s="195">
        <v>49</v>
      </c>
      <c r="F56" s="195" t="s">
        <v>1114</v>
      </c>
      <c r="G56" s="195">
        <v>0.16722917074463828</v>
      </c>
      <c r="H56" s="195">
        <v>0.20929464852467472</v>
      </c>
      <c r="I56" s="185">
        <v>9.9842904650868113E-4</v>
      </c>
    </row>
    <row r="57" spans="1:9">
      <c r="A57" s="503">
        <v>44378</v>
      </c>
      <c r="B57" s="195" t="s">
        <v>164</v>
      </c>
      <c r="C57" s="195">
        <v>12.841478</v>
      </c>
      <c r="D57" s="195">
        <v>5</v>
      </c>
      <c r="E57" s="195">
        <v>50</v>
      </c>
      <c r="F57" s="195" t="s">
        <v>1110</v>
      </c>
      <c r="G57" s="195">
        <v>4.1115355070524551E-3</v>
      </c>
      <c r="H57" s="195">
        <v>1.1032697986383715</v>
      </c>
      <c r="I57" s="185">
        <v>9.6417677948860258E-3</v>
      </c>
    </row>
    <row r="58" spans="1:9">
      <c r="A58" s="503">
        <v>44378</v>
      </c>
      <c r="B58" s="195" t="s">
        <v>178</v>
      </c>
      <c r="C58" s="195">
        <v>0.88123399999999996</v>
      </c>
      <c r="D58" s="195">
        <v>12</v>
      </c>
      <c r="E58" s="195">
        <v>51</v>
      </c>
      <c r="F58" s="195" t="s">
        <v>1111</v>
      </c>
      <c r="G58" s="195">
        <v>6.7200003875292902E-2</v>
      </c>
      <c r="H58" s="195">
        <v>7.0827161408936412E-2</v>
      </c>
      <c r="I58" s="185">
        <v>6.6165698379568082E-4</v>
      </c>
    </row>
    <row r="59" spans="1:9">
      <c r="A59" s="503">
        <v>44378</v>
      </c>
      <c r="B59" s="195" t="s">
        <v>204</v>
      </c>
      <c r="C59" s="195">
        <v>2.4889410000000001</v>
      </c>
      <c r="D59" s="195">
        <v>7</v>
      </c>
      <c r="E59" s="195">
        <v>52</v>
      </c>
      <c r="F59" s="195" t="s">
        <v>1105</v>
      </c>
      <c r="G59" s="195">
        <v>7.0078859825395412E-4</v>
      </c>
      <c r="H59" s="195">
        <v>0.11565176854495673</v>
      </c>
      <c r="I59" s="185">
        <v>1.8687717392944505E-3</v>
      </c>
    </row>
    <row r="60" spans="1:9">
      <c r="A60" s="503">
        <v>44378</v>
      </c>
      <c r="B60" s="195" t="s">
        <v>277</v>
      </c>
      <c r="C60" s="195">
        <v>29.239108999999999</v>
      </c>
      <c r="D60" s="195">
        <v>4</v>
      </c>
      <c r="E60" s="195">
        <v>18</v>
      </c>
      <c r="F60" s="195" t="s">
        <v>1107</v>
      </c>
      <c r="G60" s="195">
        <v>3.1019230639919293E-3</v>
      </c>
      <c r="H60" s="195">
        <v>0.34065671805487696</v>
      </c>
      <c r="I60" s="185">
        <v>2.1953602187175195E-2</v>
      </c>
    </row>
    <row r="61" spans="1:9">
      <c r="A61" s="503">
        <v>44378</v>
      </c>
      <c r="B61" s="195" t="s">
        <v>171</v>
      </c>
      <c r="C61" s="195">
        <v>9.7486529999999991</v>
      </c>
      <c r="D61" s="195">
        <v>8</v>
      </c>
      <c r="E61" s="195">
        <v>43</v>
      </c>
      <c r="F61" s="195" t="s">
        <v>1109</v>
      </c>
      <c r="G61" s="195">
        <v>-3.5113955272434438E-3</v>
      </c>
      <c r="H61" s="195">
        <v>0.36563891524430292</v>
      </c>
      <c r="I61" s="185">
        <v>7.3195817910460953E-3</v>
      </c>
    </row>
    <row r="62" spans="1:9">
      <c r="A62" s="503">
        <v>44378</v>
      </c>
      <c r="B62" s="195" t="s">
        <v>226</v>
      </c>
      <c r="C62" s="195">
        <v>2.8341349999999998</v>
      </c>
      <c r="D62" s="195">
        <v>5</v>
      </c>
      <c r="E62" s="195">
        <v>57</v>
      </c>
      <c r="F62" s="195" t="s">
        <v>1110</v>
      </c>
      <c r="G62" s="195">
        <v>1.4720624986573672E-2</v>
      </c>
      <c r="H62" s="195">
        <v>0.24136364791102549</v>
      </c>
      <c r="I62" s="185">
        <v>2.1279537736512344E-3</v>
      </c>
    </row>
    <row r="63" spans="1:9">
      <c r="A63" s="503">
        <v>44378</v>
      </c>
      <c r="B63" s="195" t="s">
        <v>163</v>
      </c>
      <c r="C63" s="195">
        <v>34.124015</v>
      </c>
      <c r="D63" s="195">
        <v>2</v>
      </c>
      <c r="E63" s="195">
        <v>53</v>
      </c>
      <c r="F63" s="195" t="s">
        <v>1112</v>
      </c>
      <c r="G63" s="195">
        <v>4.0362441334821808E-2</v>
      </c>
      <c r="H63" s="195">
        <v>0.41647590215411845</v>
      </c>
      <c r="I63" s="185">
        <v>2.5621336489398468E-2</v>
      </c>
    </row>
    <row r="64" spans="1:9">
      <c r="A64" s="503">
        <v>44378</v>
      </c>
      <c r="B64" s="195" t="s">
        <v>256</v>
      </c>
      <c r="C64" s="195">
        <v>9.0749659999999999</v>
      </c>
      <c r="D64" s="195">
        <v>10</v>
      </c>
      <c r="E64" s="195">
        <v>55</v>
      </c>
      <c r="F64" s="195" t="s">
        <v>1104</v>
      </c>
      <c r="G64" s="195">
        <v>-3.6855920853564261E-2</v>
      </c>
      <c r="H64" s="195">
        <v>0.24036946883694998</v>
      </c>
      <c r="I64" s="185">
        <v>6.8137573352915958E-3</v>
      </c>
    </row>
    <row r="65" spans="1:9">
      <c r="A65" s="503">
        <v>44378</v>
      </c>
      <c r="B65" s="195" t="s">
        <v>244</v>
      </c>
      <c r="C65" s="195">
        <v>7.2871499999999996</v>
      </c>
      <c r="D65" s="195">
        <v>9</v>
      </c>
      <c r="E65" s="195">
        <v>58</v>
      </c>
      <c r="F65" s="195" t="s">
        <v>1106</v>
      </c>
      <c r="G65" s="195">
        <v>-1.9327081397406687E-2</v>
      </c>
      <c r="H65" s="195">
        <v>0.59795688521699941</v>
      </c>
      <c r="I65" s="185">
        <v>5.4714113271465865E-3</v>
      </c>
    </row>
    <row r="66" spans="1:9">
      <c r="A66" s="503">
        <v>44378</v>
      </c>
      <c r="B66" s="195" t="s">
        <v>252</v>
      </c>
      <c r="C66" s="195">
        <v>1.5168170000000001</v>
      </c>
      <c r="D66" s="195">
        <v>5</v>
      </c>
      <c r="E66" s="195">
        <v>59</v>
      </c>
      <c r="F66" s="195" t="s">
        <v>1110</v>
      </c>
      <c r="G66" s="195">
        <v>-3.5099392936227991E-2</v>
      </c>
      <c r="H66" s="195">
        <v>3.6851991857303146E-2</v>
      </c>
      <c r="I66" s="185">
        <v>1.138871810654166E-3</v>
      </c>
    </row>
    <row r="67" spans="1:9">
      <c r="A67" s="503">
        <v>44378</v>
      </c>
      <c r="B67" s="195" t="s">
        <v>227</v>
      </c>
      <c r="C67" s="195">
        <v>1.76433</v>
      </c>
      <c r="D67" s="195">
        <v>3</v>
      </c>
      <c r="E67" s="195">
        <v>60</v>
      </c>
      <c r="F67" s="195" t="s">
        <v>1102</v>
      </c>
      <c r="G67" s="195">
        <v>5.7902500355866415E-4</v>
      </c>
      <c r="H67" s="195">
        <v>-6.8925173844646137E-2</v>
      </c>
      <c r="I67" s="185">
        <v>1.3247120131772419E-3</v>
      </c>
    </row>
    <row r="68" spans="1:9">
      <c r="A68" s="503">
        <v>44378</v>
      </c>
      <c r="B68" s="195" t="s">
        <v>228</v>
      </c>
      <c r="C68" s="195">
        <v>1.862144</v>
      </c>
      <c r="D68" s="195">
        <v>1</v>
      </c>
      <c r="E68" s="195">
        <v>61</v>
      </c>
      <c r="F68" s="195" t="s">
        <v>1108</v>
      </c>
      <c r="G68" s="195">
        <v>-0.11481720392283445</v>
      </c>
      <c r="H68" s="195">
        <v>0.18080971156736259</v>
      </c>
      <c r="I68" s="185">
        <v>1.3981537054099415E-3</v>
      </c>
    </row>
    <row r="69" spans="1:9">
      <c r="A69" s="503">
        <v>44378</v>
      </c>
      <c r="B69" s="195" t="s">
        <v>229</v>
      </c>
      <c r="C69" s="195">
        <v>2.150217</v>
      </c>
      <c r="D69" s="195">
        <v>9</v>
      </c>
      <c r="E69" s="195">
        <v>62</v>
      </c>
      <c r="F69" s="195" t="s">
        <v>1106</v>
      </c>
      <c r="G69" s="195">
        <v>4.3665468594906942E-2</v>
      </c>
      <c r="H69" s="195">
        <v>0.54227855473675612</v>
      </c>
      <c r="I69" s="185">
        <v>1.6144475754750697E-3</v>
      </c>
    </row>
    <row r="70" spans="1:9">
      <c r="A70" s="503">
        <v>44378</v>
      </c>
      <c r="B70" s="195" t="s">
        <v>1115</v>
      </c>
      <c r="C70" s="195">
        <v>0.21631</v>
      </c>
      <c r="D70" s="195" t="s">
        <v>1116</v>
      </c>
      <c r="E70" s="195" t="s">
        <v>1116</v>
      </c>
      <c r="F70" s="195"/>
      <c r="G70" s="195">
        <v>0.12256283310758564</v>
      </c>
      <c r="H70" s="195">
        <v>0.52153116778976716</v>
      </c>
      <c r="I70" s="185">
        <v>1.6241205192360226E-4</v>
      </c>
    </row>
    <row r="71" spans="1:9">
      <c r="A71" s="503">
        <v>44378</v>
      </c>
      <c r="B71" s="195" t="s">
        <v>159</v>
      </c>
      <c r="C71" s="195">
        <v>18.646038999999998</v>
      </c>
      <c r="D71" s="195">
        <v>4</v>
      </c>
      <c r="E71" s="195">
        <v>63</v>
      </c>
      <c r="F71" s="195" t="s">
        <v>1107</v>
      </c>
      <c r="G71" s="195">
        <v>-1.9290111849923464E-2</v>
      </c>
      <c r="H71" s="195">
        <v>0.13094538126293198</v>
      </c>
      <c r="I71" s="185">
        <v>1.4000006722932425E-2</v>
      </c>
    </row>
    <row r="72" spans="1:9">
      <c r="A72" s="503">
        <v>44378</v>
      </c>
      <c r="B72" s="195" t="s">
        <v>257</v>
      </c>
      <c r="C72" s="195">
        <v>29.702245999999999</v>
      </c>
      <c r="D72" s="195">
        <v>2</v>
      </c>
      <c r="E72" s="195">
        <v>64</v>
      </c>
      <c r="F72" s="195" t="s">
        <v>1112</v>
      </c>
      <c r="G72" s="195">
        <v>5.5920033721473583E-2</v>
      </c>
      <c r="H72" s="195">
        <v>0.50233461330656248</v>
      </c>
      <c r="I72" s="185">
        <v>2.2301339372195497E-2</v>
      </c>
    </row>
    <row r="73" spans="1:9">
      <c r="A73" s="503">
        <v>44378</v>
      </c>
      <c r="B73" s="195" t="s">
        <v>209</v>
      </c>
      <c r="C73" s="195">
        <v>4.6247069999999999</v>
      </c>
      <c r="D73" s="195">
        <v>6</v>
      </c>
      <c r="E73" s="195">
        <v>65</v>
      </c>
      <c r="F73" s="195" t="s">
        <v>1114</v>
      </c>
      <c r="G73" s="195">
        <v>0.14040016896253027</v>
      </c>
      <c r="H73" s="195">
        <v>0.10407991132423255</v>
      </c>
      <c r="I73" s="185">
        <v>3.4723690694625623E-3</v>
      </c>
    </row>
    <row r="74" spans="1:9">
      <c r="A74" s="503">
        <v>44378</v>
      </c>
      <c r="B74" s="195" t="s">
        <v>174</v>
      </c>
      <c r="C74" s="195">
        <v>13.869916999999999</v>
      </c>
      <c r="D74" s="195">
        <v>4</v>
      </c>
      <c r="E74" s="195">
        <v>66</v>
      </c>
      <c r="F74" s="195" t="s">
        <v>1107</v>
      </c>
      <c r="G74" s="195">
        <v>5.069216857263692E-3</v>
      </c>
      <c r="H74" s="195">
        <v>0.55641738179629363</v>
      </c>
      <c r="I74" s="185">
        <v>1.0413950718783475E-2</v>
      </c>
    </row>
    <row r="75" spans="1:9">
      <c r="A75" s="503">
        <v>44378</v>
      </c>
      <c r="B75" s="195" t="s">
        <v>156</v>
      </c>
      <c r="C75" s="195">
        <v>28.269582</v>
      </c>
      <c r="D75" s="195">
        <v>9</v>
      </c>
      <c r="E75" s="195">
        <v>67</v>
      </c>
      <c r="F75" s="195" t="s">
        <v>1106</v>
      </c>
      <c r="G75" s="195">
        <v>-2.8663842591875155E-2</v>
      </c>
      <c r="H75" s="195">
        <v>3.4058256565169032E-2</v>
      </c>
      <c r="I75" s="185">
        <v>2.1225652164220479E-2</v>
      </c>
    </row>
    <row r="76" spans="1:9">
      <c r="A76" s="503">
        <v>44378</v>
      </c>
      <c r="B76" s="195" t="s">
        <v>231</v>
      </c>
      <c r="C76" s="195">
        <v>2.5840320000000001</v>
      </c>
      <c r="D76" s="195">
        <v>5</v>
      </c>
      <c r="E76" s="195">
        <v>69</v>
      </c>
      <c r="F76" s="195" t="s">
        <v>1110</v>
      </c>
      <c r="G76" s="195">
        <v>4.7431776919251156E-2</v>
      </c>
      <c r="H76" s="195">
        <v>0.18189581241752784</v>
      </c>
      <c r="I76" s="185">
        <v>1.940168921253062E-3</v>
      </c>
    </row>
    <row r="77" spans="1:9">
      <c r="A77" s="503">
        <v>44378</v>
      </c>
      <c r="B77" s="195" t="s">
        <v>232</v>
      </c>
      <c r="C77" s="195">
        <v>0.18085999999999999</v>
      </c>
      <c r="D77" s="195">
        <v>12</v>
      </c>
      <c r="E77" s="195">
        <v>71</v>
      </c>
      <c r="F77" s="195" t="s">
        <v>1111</v>
      </c>
      <c r="G77" s="195">
        <v>1.1124802896688664</v>
      </c>
      <c r="H77" s="195">
        <v>2.5181294740118267</v>
      </c>
      <c r="I77" s="185">
        <v>1.3579512602701079E-4</v>
      </c>
    </row>
    <row r="78" spans="1:9">
      <c r="A78" s="503">
        <v>44378</v>
      </c>
      <c r="B78" s="195" t="s">
        <v>243</v>
      </c>
      <c r="C78" s="195">
        <v>0.14040800000000001</v>
      </c>
      <c r="D78" s="195">
        <v>2</v>
      </c>
      <c r="E78" s="195">
        <v>72</v>
      </c>
      <c r="F78" s="195" t="s">
        <v>1112</v>
      </c>
      <c r="G78" s="195">
        <v>0.26764352717062567</v>
      </c>
      <c r="H78" s="195">
        <v>1.1537281609988801</v>
      </c>
      <c r="I78" s="185">
        <v>1.0542254813225994E-4</v>
      </c>
    </row>
    <row r="79" spans="1:9">
      <c r="A79" s="503">
        <v>44378</v>
      </c>
      <c r="B79" s="195" t="s">
        <v>275</v>
      </c>
      <c r="C79" s="195">
        <v>3.427921</v>
      </c>
      <c r="D79" s="195">
        <v>6</v>
      </c>
      <c r="E79" s="195">
        <v>113</v>
      </c>
      <c r="F79" s="195" t="s">
        <v>1114</v>
      </c>
      <c r="G79" s="195">
        <v>-7.5524236764022978E-2</v>
      </c>
      <c r="H79" s="195">
        <v>4.3985766381787084E-2</v>
      </c>
      <c r="I79" s="185">
        <v>2.5737861561740401E-3</v>
      </c>
    </row>
    <row r="80" spans="1:9">
      <c r="A80" s="503">
        <v>44378</v>
      </c>
      <c r="B80" s="195" t="s">
        <v>205</v>
      </c>
      <c r="C80" s="195">
        <v>3.3845580000000002</v>
      </c>
      <c r="D80" s="195">
        <v>3</v>
      </c>
      <c r="E80" s="195">
        <v>125</v>
      </c>
      <c r="F80" s="195" t="s">
        <v>1102</v>
      </c>
      <c r="G80" s="195">
        <v>2.4016860816573171E-2</v>
      </c>
      <c r="H80" s="195">
        <v>0.31244546920333272</v>
      </c>
      <c r="I80" s="185">
        <v>2.5412279119524919E-3</v>
      </c>
    </row>
    <row r="81" spans="1:9">
      <c r="A81" s="503">
        <v>44378</v>
      </c>
      <c r="B81" s="195" t="s">
        <v>194</v>
      </c>
      <c r="C81" s="195">
        <v>19.552797000000002</v>
      </c>
      <c r="D81" s="195">
        <v>2</v>
      </c>
      <c r="E81" s="195">
        <v>73</v>
      </c>
      <c r="F81" s="195" t="s">
        <v>1112</v>
      </c>
      <c r="G81" s="195">
        <v>7.3342089746778694E-2</v>
      </c>
      <c r="H81" s="195">
        <v>0.38523313255875768</v>
      </c>
      <c r="I81" s="185">
        <v>1.4680827893373653E-2</v>
      </c>
    </row>
    <row r="82" spans="1:9">
      <c r="A82" s="503">
        <v>44378</v>
      </c>
      <c r="B82" s="195" t="s">
        <v>253</v>
      </c>
      <c r="C82" s="195">
        <v>1.221174</v>
      </c>
      <c r="D82" s="195">
        <v>10</v>
      </c>
      <c r="E82" s="195">
        <v>7</v>
      </c>
      <c r="F82" s="195" t="s">
        <v>1104</v>
      </c>
      <c r="G82" s="195">
        <v>0.10008341786223252</v>
      </c>
      <c r="H82" s="195">
        <v>0.11000379038188335</v>
      </c>
      <c r="I82" s="185">
        <v>9.1689415697726909E-4</v>
      </c>
    </row>
    <row r="83" spans="1:9">
      <c r="A83" s="503">
        <v>44378</v>
      </c>
      <c r="B83" s="195" t="s">
        <v>233</v>
      </c>
      <c r="C83" s="195">
        <v>14.006653999999999</v>
      </c>
      <c r="D83" s="195">
        <v>3</v>
      </c>
      <c r="E83" s="195">
        <v>74</v>
      </c>
      <c r="F83" s="195" t="s">
        <v>1102</v>
      </c>
      <c r="G83" s="195">
        <v>3.475960618914864E-2</v>
      </c>
      <c r="H83" s="195">
        <v>0.91780495933309614</v>
      </c>
      <c r="I83" s="185">
        <v>1.0516616969737559E-2</v>
      </c>
    </row>
    <row r="84" spans="1:9">
      <c r="A84" s="503">
        <v>44378</v>
      </c>
      <c r="B84" s="195" t="s">
        <v>234</v>
      </c>
      <c r="C84" s="195">
        <v>0.29620999999999997</v>
      </c>
      <c r="D84" s="195">
        <v>10</v>
      </c>
      <c r="E84" s="195">
        <v>75</v>
      </c>
      <c r="F84" s="195" t="s">
        <v>1104</v>
      </c>
      <c r="G84" s="195">
        <v>-2.009368673168288E-2</v>
      </c>
      <c r="H84" s="195">
        <v>0.35688796661490318</v>
      </c>
      <c r="I84" s="185">
        <v>2.2240337432522872E-4</v>
      </c>
    </row>
    <row r="85" spans="1:9">
      <c r="A85" s="503">
        <v>44378</v>
      </c>
      <c r="B85" s="195" t="s">
        <v>219</v>
      </c>
      <c r="C85" s="195">
        <v>0.93103899999999995</v>
      </c>
      <c r="D85" s="195">
        <v>1</v>
      </c>
      <c r="E85" s="195">
        <v>76</v>
      </c>
      <c r="F85" s="195" t="s">
        <v>1108</v>
      </c>
      <c r="G85" s="195">
        <v>2.7933591110240741E-4</v>
      </c>
      <c r="H85" s="195">
        <v>0.19126637442838246</v>
      </c>
      <c r="I85" s="185">
        <v>6.9905207531273969E-4</v>
      </c>
    </row>
    <row r="86" spans="1:9">
      <c r="A86" s="503">
        <v>44378</v>
      </c>
      <c r="B86" s="195" t="s">
        <v>192</v>
      </c>
      <c r="C86" s="195">
        <v>6.6171870000000004</v>
      </c>
      <c r="D86" s="195">
        <v>11</v>
      </c>
      <c r="E86" s="195">
        <v>77</v>
      </c>
      <c r="F86" s="195" t="s">
        <v>1103</v>
      </c>
      <c r="G86" s="195">
        <v>6.2681330837058402E-2</v>
      </c>
      <c r="H86" s="195">
        <v>7.5884018525428587E-2</v>
      </c>
      <c r="I86" s="185">
        <v>4.9683829625638484E-3</v>
      </c>
    </row>
    <row r="87" spans="1:9">
      <c r="A87" s="503">
        <v>44378</v>
      </c>
      <c r="B87" s="195" t="s">
        <v>193</v>
      </c>
      <c r="C87" s="195">
        <v>19.165320999999999</v>
      </c>
      <c r="D87" s="195">
        <v>3</v>
      </c>
      <c r="E87" s="195">
        <v>78</v>
      </c>
      <c r="F87" s="195" t="s">
        <v>1102</v>
      </c>
      <c r="G87" s="195">
        <v>5.7348484748175999E-2</v>
      </c>
      <c r="H87" s="195">
        <v>0.65279195565607151</v>
      </c>
      <c r="I87" s="185">
        <v>1.43898992620984E-2</v>
      </c>
    </row>
    <row r="88" spans="1:9">
      <c r="A88" s="503">
        <v>44378</v>
      </c>
      <c r="B88" s="195" t="s">
        <v>195</v>
      </c>
      <c r="C88" s="195">
        <v>1.976029</v>
      </c>
      <c r="D88" s="195">
        <v>9</v>
      </c>
      <c r="E88" s="195">
        <v>80</v>
      </c>
      <c r="F88" s="195" t="s">
        <v>1106</v>
      </c>
      <c r="G88" s="195">
        <v>-5.7547876676035448E-2</v>
      </c>
      <c r="H88" s="195">
        <v>0.21787501186424585</v>
      </c>
      <c r="I88" s="185">
        <v>1.4836619876591184E-3</v>
      </c>
    </row>
    <row r="89" spans="1:9">
      <c r="A89" s="503">
        <v>44378</v>
      </c>
      <c r="B89" s="195" t="s">
        <v>235</v>
      </c>
      <c r="C89" s="195">
        <v>1.0014E-2</v>
      </c>
      <c r="D89" s="195">
        <v>1</v>
      </c>
      <c r="E89" s="195">
        <v>81</v>
      </c>
      <c r="F89" s="195" t="s">
        <v>1108</v>
      </c>
      <c r="G89" s="195">
        <v>-0.31882184885381948</v>
      </c>
      <c r="H89" s="195">
        <v>0.14958098955343813</v>
      </c>
      <c r="I89" s="185">
        <v>7.5188122969948373E-6</v>
      </c>
    </row>
    <row r="90" spans="1:9">
      <c r="A90" s="503">
        <v>44378</v>
      </c>
      <c r="B90" s="195" t="s">
        <v>225</v>
      </c>
      <c r="C90" s="195">
        <v>6.7896999999999999E-2</v>
      </c>
      <c r="D90" s="195">
        <v>5</v>
      </c>
      <c r="E90" s="195">
        <v>56</v>
      </c>
      <c r="F90" s="195" t="s">
        <v>1110</v>
      </c>
      <c r="G90" s="195">
        <v>1.079285845531941</v>
      </c>
      <c r="H90" s="195">
        <v>1.424200228506141</v>
      </c>
      <c r="I90" s="185">
        <v>5.0979109100165609E-5</v>
      </c>
    </row>
    <row r="91" spans="1:9">
      <c r="A91" s="503">
        <v>44378</v>
      </c>
      <c r="B91" s="195" t="s">
        <v>176</v>
      </c>
      <c r="C91" s="195">
        <v>6.6439389999999996</v>
      </c>
      <c r="D91" s="195">
        <v>11</v>
      </c>
      <c r="E91" s="195">
        <v>82</v>
      </c>
      <c r="F91" s="195" t="s">
        <v>1103</v>
      </c>
      <c r="G91" s="195">
        <v>5.7575855977348045E-2</v>
      </c>
      <c r="H91" s="195">
        <v>-0.14784619483026229</v>
      </c>
      <c r="I91" s="185">
        <v>4.9884691685324126E-3</v>
      </c>
    </row>
    <row r="92" spans="1:9">
      <c r="A92" s="503">
        <v>44378</v>
      </c>
      <c r="B92" s="195" t="s">
        <v>172</v>
      </c>
      <c r="C92" s="195">
        <v>17.761825999999999</v>
      </c>
      <c r="D92" s="195">
        <v>10</v>
      </c>
      <c r="E92" s="195">
        <v>83</v>
      </c>
      <c r="F92" s="195" t="s">
        <v>1104</v>
      </c>
      <c r="G92" s="195">
        <v>1.4894154736362797E-2</v>
      </c>
      <c r="H92" s="195">
        <v>0.10737530901697379</v>
      </c>
      <c r="I92" s="185">
        <v>1.3336113016365348E-2</v>
      </c>
    </row>
    <row r="93" spans="1:9">
      <c r="A93" s="503">
        <v>44378</v>
      </c>
      <c r="B93" s="195" t="s">
        <v>251</v>
      </c>
      <c r="C93" s="195">
        <v>5.0030510000000001</v>
      </c>
      <c r="D93" s="195">
        <v>9</v>
      </c>
      <c r="E93" s="195">
        <v>84</v>
      </c>
      <c r="F93" s="195" t="s">
        <v>1106</v>
      </c>
      <c r="G93" s="195">
        <v>-1.0803739966028014E-2</v>
      </c>
      <c r="H93" s="195">
        <v>0.38738784956798122</v>
      </c>
      <c r="I93" s="185">
        <v>3.7564411205604472E-3</v>
      </c>
    </row>
    <row r="94" spans="1:9">
      <c r="A94" s="503">
        <v>44378</v>
      </c>
      <c r="B94" s="195" t="s">
        <v>165</v>
      </c>
      <c r="C94" s="195">
        <v>16.368238999999999</v>
      </c>
      <c r="D94" s="195">
        <v>6</v>
      </c>
      <c r="E94" s="195">
        <v>85</v>
      </c>
      <c r="F94" s="195" t="s">
        <v>1114</v>
      </c>
      <c r="G94" s="195">
        <v>-4.9657680291698814E-2</v>
      </c>
      <c r="H94" s="195">
        <v>0.56333033400129806</v>
      </c>
      <c r="I94" s="185">
        <v>1.2289765994942128E-2</v>
      </c>
    </row>
    <row r="95" spans="1:9">
      <c r="A95" s="503">
        <v>44378</v>
      </c>
      <c r="B95" s="195" t="s">
        <v>167</v>
      </c>
      <c r="C95" s="195">
        <v>4.0035340000000001</v>
      </c>
      <c r="D95" s="195">
        <v>11</v>
      </c>
      <c r="E95" s="195">
        <v>86</v>
      </c>
      <c r="F95" s="195" t="s">
        <v>1103</v>
      </c>
      <c r="G95" s="195">
        <v>6.0888971565184358E-2</v>
      </c>
      <c r="H95" s="195">
        <v>5.6046623396423856E-2</v>
      </c>
      <c r="I95" s="185">
        <v>3.0059737038782633E-3</v>
      </c>
    </row>
    <row r="96" spans="1:9">
      <c r="A96" s="503">
        <v>44378</v>
      </c>
      <c r="B96" s="195" t="s">
        <v>245</v>
      </c>
      <c r="C96" s="195">
        <v>2.5981019999999999</v>
      </c>
      <c r="D96" s="195">
        <v>6</v>
      </c>
      <c r="E96" s="195">
        <v>87</v>
      </c>
      <c r="F96" s="195" t="s">
        <v>1114</v>
      </c>
      <c r="G96" s="195">
        <v>-1.9898892846108684E-2</v>
      </c>
      <c r="H96" s="195">
        <v>-0.21270948514494459</v>
      </c>
      <c r="I96" s="185">
        <v>1.9507331003042619E-3</v>
      </c>
    </row>
    <row r="97" spans="1:9">
      <c r="A97" s="503">
        <v>44378</v>
      </c>
      <c r="B97" s="195" t="s">
        <v>236</v>
      </c>
      <c r="C97" s="195">
        <v>0.155748</v>
      </c>
      <c r="D97" s="195">
        <v>11</v>
      </c>
      <c r="E97" s="195">
        <v>89</v>
      </c>
      <c r="F97" s="195" t="s">
        <v>1103</v>
      </c>
      <c r="G97" s="195">
        <v>0.46306820850516184</v>
      </c>
      <c r="H97" s="195">
        <v>1.7486234646336296</v>
      </c>
      <c r="I97" s="185">
        <v>1.1694028136931813E-4</v>
      </c>
    </row>
    <row r="98" spans="1:9">
      <c r="A98" s="503">
        <v>44378</v>
      </c>
      <c r="B98" s="195" t="s">
        <v>200</v>
      </c>
      <c r="C98" s="195">
        <v>8.1056860000000004</v>
      </c>
      <c r="D98" s="195">
        <v>7</v>
      </c>
      <c r="E98" s="195">
        <v>88</v>
      </c>
      <c r="F98" s="195" t="s">
        <v>1105</v>
      </c>
      <c r="G98" s="195">
        <v>-4.1656873998490163E-3</v>
      </c>
      <c r="H98" s="195">
        <v>8.6218335663044376E-2</v>
      </c>
      <c r="I98" s="185">
        <v>6.0859927673635799E-3</v>
      </c>
    </row>
    <row r="99" spans="1:9">
      <c r="A99" s="503">
        <v>44378</v>
      </c>
      <c r="B99" s="195" t="s">
        <v>220</v>
      </c>
      <c r="C99" s="195">
        <v>12.666002000000001</v>
      </c>
      <c r="D99" s="195">
        <v>7</v>
      </c>
      <c r="E99" s="195">
        <v>90</v>
      </c>
      <c r="F99" s="195" t="s">
        <v>1105</v>
      </c>
      <c r="G99" s="195">
        <v>-6.3329982669275697E-3</v>
      </c>
      <c r="H99" s="195">
        <v>2.271017692830156</v>
      </c>
      <c r="I99" s="185">
        <v>9.5100151379429992E-3</v>
      </c>
    </row>
    <row r="100" spans="1:9">
      <c r="A100" s="503">
        <v>44378</v>
      </c>
      <c r="B100" s="195" t="s">
        <v>190</v>
      </c>
      <c r="C100" s="195">
        <v>17.312123</v>
      </c>
      <c r="D100" s="195">
        <v>2</v>
      </c>
      <c r="E100" s="195">
        <v>91</v>
      </c>
      <c r="F100" s="195" t="s">
        <v>1112</v>
      </c>
      <c r="G100" s="195">
        <v>3.0288493011441764E-2</v>
      </c>
      <c r="H100" s="195">
        <v>0.16167998453430554</v>
      </c>
      <c r="I100" s="185">
        <v>1.2998462482473251E-2</v>
      </c>
    </row>
    <row r="101" spans="1:9">
      <c r="A101" s="503">
        <v>44378</v>
      </c>
      <c r="B101" s="195" t="s">
        <v>175</v>
      </c>
      <c r="C101" s="195">
        <v>5.5399799999999999</v>
      </c>
      <c r="D101" s="195">
        <v>11</v>
      </c>
      <c r="E101" s="195">
        <v>92</v>
      </c>
      <c r="F101" s="195" t="s">
        <v>1103</v>
      </c>
      <c r="G101" s="195">
        <v>-5.1098203640199236E-2</v>
      </c>
      <c r="H101" s="195">
        <v>0.25880828144328105</v>
      </c>
      <c r="I101" s="185">
        <v>4.1595835579294445E-3</v>
      </c>
    </row>
    <row r="102" spans="1:9">
      <c r="A102" s="503">
        <v>44378</v>
      </c>
      <c r="B102" s="195" t="s">
        <v>271</v>
      </c>
      <c r="C102" s="195">
        <v>41.954765999999999</v>
      </c>
      <c r="D102" s="195">
        <v>3</v>
      </c>
      <c r="E102" s="195">
        <v>93</v>
      </c>
      <c r="F102" s="195" t="s">
        <v>1102</v>
      </c>
      <c r="G102" s="195">
        <v>6.8650556671927543E-3</v>
      </c>
      <c r="H102" s="195">
        <v>0.40721335787833901</v>
      </c>
      <c r="I102" s="185">
        <v>3.1500899792125114E-2</v>
      </c>
    </row>
    <row r="103" spans="1:9">
      <c r="A103" s="503">
        <v>44378</v>
      </c>
      <c r="B103" s="195" t="s">
        <v>263</v>
      </c>
      <c r="C103" s="195">
        <v>10.381494999999999</v>
      </c>
      <c r="D103" s="195">
        <v>10</v>
      </c>
      <c r="E103" s="195">
        <v>94</v>
      </c>
      <c r="F103" s="195" t="s">
        <v>1104</v>
      </c>
      <c r="G103" s="195">
        <v>-4.181726874733438E-2</v>
      </c>
      <c r="H103" s="195">
        <v>0.20256099338084321</v>
      </c>
      <c r="I103" s="185">
        <v>7.794738592689276E-3</v>
      </c>
    </row>
    <row r="104" spans="1:9">
      <c r="A104" s="503">
        <v>44378</v>
      </c>
      <c r="B104" s="195" t="s">
        <v>173</v>
      </c>
      <c r="C104" s="195">
        <v>2.1766130000000001</v>
      </c>
      <c r="D104" s="195">
        <v>10</v>
      </c>
      <c r="E104" s="195">
        <v>95</v>
      </c>
      <c r="F104" s="195" t="s">
        <v>1104</v>
      </c>
      <c r="G104" s="195">
        <v>-5.2636549921916687E-2</v>
      </c>
      <c r="H104" s="195">
        <v>0.26865315838310933</v>
      </c>
      <c r="I104" s="185">
        <v>1.6342664859395669E-3</v>
      </c>
    </row>
    <row r="105" spans="1:9">
      <c r="A105" s="503">
        <v>44378</v>
      </c>
      <c r="B105" s="195" t="s">
        <v>206</v>
      </c>
      <c r="C105" s="195">
        <v>19.212036999999999</v>
      </c>
      <c r="D105" s="195">
        <v>5</v>
      </c>
      <c r="E105" s="195">
        <v>96</v>
      </c>
      <c r="F105" s="195" t="s">
        <v>1110</v>
      </c>
      <c r="G105" s="195">
        <v>1.2025176895992029E-2</v>
      </c>
      <c r="H105" s="195">
        <v>0.45724434956715454</v>
      </c>
      <c r="I105" s="185">
        <v>1.4424975039536627E-2</v>
      </c>
    </row>
    <row r="106" spans="1:9">
      <c r="A106" s="503">
        <v>44378</v>
      </c>
      <c r="B106" s="195" t="s">
        <v>155</v>
      </c>
      <c r="C106" s="195">
        <v>20.040085000000001</v>
      </c>
      <c r="D106" s="195">
        <v>12</v>
      </c>
      <c r="E106" s="195">
        <v>97</v>
      </c>
      <c r="F106" s="195" t="s">
        <v>1111</v>
      </c>
      <c r="G106" s="195">
        <v>1.3792425565996247E-2</v>
      </c>
      <c r="H106" s="195">
        <v>0.1485608433197716</v>
      </c>
      <c r="I106" s="185">
        <v>1.5046698375356679E-2</v>
      </c>
    </row>
    <row r="107" spans="1:9">
      <c r="A107" s="503">
        <v>44378</v>
      </c>
      <c r="B107" s="195" t="s">
        <v>157</v>
      </c>
      <c r="C107" s="195">
        <v>43.514431000000002</v>
      </c>
      <c r="D107" s="195">
        <v>12</v>
      </c>
      <c r="E107" s="195">
        <v>98</v>
      </c>
      <c r="F107" s="195"/>
      <c r="G107" s="195">
        <v>-3.1025730405498497E-2</v>
      </c>
      <c r="H107" s="195">
        <v>9.3386696695765492E-2</v>
      </c>
      <c r="I107" s="185">
        <v>3.2671943169516014E-2</v>
      </c>
    </row>
    <row r="108" spans="1:9">
      <c r="A108" s="503">
        <v>44378</v>
      </c>
      <c r="B108" s="195" t="s">
        <v>268</v>
      </c>
      <c r="C108" s="195">
        <v>0.99477199999999999</v>
      </c>
      <c r="D108" s="195">
        <v>6</v>
      </c>
      <c r="E108" s="195">
        <v>99</v>
      </c>
      <c r="F108" s="195" t="s">
        <v>1114</v>
      </c>
      <c r="G108" s="195">
        <v>-2.6765675598994232E-2</v>
      </c>
      <c r="H108" s="195">
        <v>0.2181100395272404</v>
      </c>
      <c r="I108" s="185">
        <v>7.4690472801139884E-4</v>
      </c>
    </row>
    <row r="109" spans="1:9">
      <c r="A109" s="503">
        <v>44378</v>
      </c>
      <c r="B109" s="195" t="s">
        <v>274</v>
      </c>
      <c r="C109" s="195">
        <v>4.0573980000000001</v>
      </c>
      <c r="D109" s="195">
        <v>8</v>
      </c>
      <c r="E109" s="195">
        <v>100</v>
      </c>
      <c r="F109" s="195" t="s">
        <v>1109</v>
      </c>
      <c r="G109" s="195">
        <v>-7.114551755493248E-2</v>
      </c>
      <c r="H109" s="195">
        <v>-1.8741006411295169E-2</v>
      </c>
      <c r="I109" s="185">
        <v>3.0464164146397302E-3</v>
      </c>
    </row>
    <row r="110" spans="1:9">
      <c r="A110" s="503">
        <v>44378</v>
      </c>
      <c r="B110" s="195" t="s">
        <v>166</v>
      </c>
      <c r="C110" s="195">
        <v>34.413545999999997</v>
      </c>
      <c r="D110" s="195">
        <v>12</v>
      </c>
      <c r="E110" s="195">
        <v>101</v>
      </c>
      <c r="F110" s="195" t="s">
        <v>1111</v>
      </c>
      <c r="G110" s="195">
        <v>1.3531474566971902E-2</v>
      </c>
      <c r="H110" s="195">
        <v>0.2708252899415402</v>
      </c>
      <c r="I110" s="185">
        <v>2.5838725069702161E-2</v>
      </c>
    </row>
    <row r="111" spans="1:9">
      <c r="A111" s="503">
        <v>44378</v>
      </c>
      <c r="B111" s="195" t="s">
        <v>248</v>
      </c>
      <c r="C111" s="195">
        <v>2.8167170000000001</v>
      </c>
      <c r="D111" s="195">
        <v>7</v>
      </c>
      <c r="E111" s="195">
        <v>102</v>
      </c>
      <c r="F111" s="195" t="s">
        <v>1105</v>
      </c>
      <c r="G111" s="195">
        <v>-3.644861603425753E-2</v>
      </c>
      <c r="H111" s="195">
        <v>0.68726612064116566</v>
      </c>
      <c r="I111" s="185">
        <v>2.1148758155336935E-3</v>
      </c>
    </row>
    <row r="112" spans="1:9">
      <c r="A112" s="503">
        <v>44378</v>
      </c>
      <c r="B112" s="195" t="s">
        <v>201</v>
      </c>
      <c r="C112" s="195">
        <v>8.7938000000000002E-2</v>
      </c>
      <c r="D112" s="195">
        <v>6</v>
      </c>
      <c r="E112" s="195">
        <v>103</v>
      </c>
      <c r="F112" s="195" t="s">
        <v>1114</v>
      </c>
      <c r="G112" s="195">
        <v>0.27638759869948903</v>
      </c>
      <c r="H112" s="195">
        <v>-0.74862647571677665</v>
      </c>
      <c r="I112" s="185">
        <v>6.6026494485034145E-5</v>
      </c>
    </row>
    <row r="113" spans="1:9">
      <c r="A113" s="503">
        <v>44378</v>
      </c>
      <c r="B113" s="195" t="s">
        <v>221</v>
      </c>
      <c r="C113" s="195">
        <v>0.262021</v>
      </c>
      <c r="D113" s="195">
        <v>1</v>
      </c>
      <c r="E113" s="195">
        <v>104</v>
      </c>
      <c r="F113" s="195" t="s">
        <v>1108</v>
      </c>
      <c r="G113" s="195">
        <v>-3.1048343854121696E-2</v>
      </c>
      <c r="H113" s="195">
        <v>0.38414279827999698</v>
      </c>
      <c r="I113" s="185">
        <v>1.9673324514388698E-4</v>
      </c>
    </row>
    <row r="114" spans="1:9">
      <c r="A114" s="503">
        <v>44378</v>
      </c>
      <c r="B114" s="195" t="s">
        <v>260</v>
      </c>
      <c r="C114" s="195">
        <v>10.379868</v>
      </c>
      <c r="D114" s="195">
        <v>4</v>
      </c>
      <c r="E114" s="195">
        <v>105</v>
      </c>
      <c r="F114" s="195" t="s">
        <v>1107</v>
      </c>
      <c r="G114" s="195">
        <v>-4.1522008660148657E-3</v>
      </c>
      <c r="H114" s="195">
        <v>0.31665348093739309</v>
      </c>
      <c r="I114" s="185">
        <v>7.7935169921692837E-3</v>
      </c>
    </row>
    <row r="115" spans="1:9">
      <c r="A115" s="503">
        <v>44378</v>
      </c>
      <c r="B115" s="195" t="s">
        <v>183</v>
      </c>
      <c r="C115" s="195">
        <v>0.74570099999999995</v>
      </c>
      <c r="D115" s="195">
        <v>7</v>
      </c>
      <c r="E115" s="195">
        <v>106</v>
      </c>
      <c r="F115" s="195" t="s">
        <v>1105</v>
      </c>
      <c r="G115" s="195">
        <v>-0.25987950850586594</v>
      </c>
      <c r="H115" s="195">
        <v>9.8209906997636098E-2</v>
      </c>
      <c r="I115" s="185">
        <v>5.5989473224299445E-4</v>
      </c>
    </row>
    <row r="116" spans="1:9">
      <c r="A116" s="503">
        <v>44378</v>
      </c>
      <c r="B116" s="195" t="s">
        <v>266</v>
      </c>
      <c r="C116" s="195">
        <v>0.158474</v>
      </c>
      <c r="D116" s="195">
        <v>5</v>
      </c>
      <c r="E116" s="195">
        <v>107</v>
      </c>
      <c r="F116" s="195" t="s">
        <v>1110</v>
      </c>
      <c r="G116" s="195">
        <v>0.20921750410133155</v>
      </c>
      <c r="H116" s="195">
        <v>-4.0325071306159255E-2</v>
      </c>
      <c r="I116" s="185">
        <v>1.1898704413360892E-4</v>
      </c>
    </row>
    <row r="117" spans="1:9">
      <c r="A117" s="503">
        <v>44378</v>
      </c>
      <c r="B117" s="195" t="s">
        <v>170</v>
      </c>
      <c r="C117" s="195">
        <v>5.2409489999999996</v>
      </c>
      <c r="D117" s="195">
        <v>6</v>
      </c>
      <c r="E117" s="195">
        <v>108</v>
      </c>
      <c r="F117" s="195" t="s">
        <v>1114</v>
      </c>
      <c r="G117" s="195">
        <v>-4.1751762839206896E-2</v>
      </c>
      <c r="H117" s="195">
        <v>-0.10284314700557085</v>
      </c>
      <c r="I117" s="185">
        <v>3.935062091983502E-3</v>
      </c>
    </row>
    <row r="118" spans="1:9">
      <c r="A118" s="503">
        <v>44378</v>
      </c>
      <c r="B118" s="195" t="s">
        <v>196</v>
      </c>
      <c r="C118" s="195">
        <v>2.8752870000000001</v>
      </c>
      <c r="D118" s="195">
        <v>2</v>
      </c>
      <c r="E118" s="195">
        <v>109</v>
      </c>
      <c r="F118" s="195" t="s">
        <v>1112</v>
      </c>
      <c r="G118" s="195">
        <v>-5.9524366354416158E-2</v>
      </c>
      <c r="H118" s="195">
        <v>-1.2660945100473331E-3</v>
      </c>
      <c r="I118" s="185">
        <v>2.1588519325933088E-3</v>
      </c>
    </row>
    <row r="119" spans="1:9">
      <c r="A119" s="503">
        <v>44378</v>
      </c>
      <c r="B119" s="195" t="s">
        <v>238</v>
      </c>
      <c r="C119" s="195">
        <v>13.742538</v>
      </c>
      <c r="D119" s="195">
        <v>7</v>
      </c>
      <c r="E119" s="195">
        <v>110</v>
      </c>
      <c r="F119" s="195" t="s">
        <v>1105</v>
      </c>
      <c r="G119" s="195">
        <v>-8.3325284450198156E-2</v>
      </c>
      <c r="H119" s="195">
        <v>0.30760678220007898</v>
      </c>
      <c r="I119" s="185">
        <v>1.031831073560204E-2</v>
      </c>
    </row>
    <row r="120" spans="1:9">
      <c r="A120" s="503">
        <v>44378</v>
      </c>
      <c r="B120" s="195" t="s">
        <v>269</v>
      </c>
      <c r="C120" s="195">
        <v>6.0430970000000004</v>
      </c>
      <c r="D120" s="195">
        <v>3</v>
      </c>
      <c r="E120" s="195">
        <v>111</v>
      </c>
      <c r="F120" s="195" t="s">
        <v>1102</v>
      </c>
      <c r="G120" s="195">
        <v>-2.1976726465047225E-3</v>
      </c>
      <c r="H120" s="195">
        <v>0.20887809991338169</v>
      </c>
      <c r="I120" s="185">
        <v>4.5373389290525876E-3</v>
      </c>
    </row>
    <row r="121" spans="1:9">
      <c r="A121" s="503">
        <v>44378</v>
      </c>
      <c r="B121" s="195" t="s">
        <v>261</v>
      </c>
      <c r="C121" s="195">
        <v>0.108917</v>
      </c>
      <c r="D121" s="195">
        <v>5</v>
      </c>
      <c r="E121" s="195">
        <v>112</v>
      </c>
      <c r="F121" s="195" t="s">
        <v>1110</v>
      </c>
      <c r="G121" s="195">
        <v>-0.17694754898626952</v>
      </c>
      <c r="H121" s="195">
        <v>3.2914499605988965</v>
      </c>
      <c r="I121" s="185">
        <v>8.1778158473316015E-5</v>
      </c>
    </row>
    <row r="122" spans="1:9">
      <c r="A122" s="503">
        <v>44378</v>
      </c>
      <c r="B122" s="195" t="s">
        <v>262</v>
      </c>
      <c r="C122" s="195">
        <v>3.6830319999999999</v>
      </c>
      <c r="D122" s="195">
        <v>11</v>
      </c>
      <c r="E122" s="195">
        <v>114</v>
      </c>
      <c r="F122" s="195" t="s">
        <v>1103</v>
      </c>
      <c r="G122" s="195">
        <v>-3.9247673590903087E-3</v>
      </c>
      <c r="H122" s="195">
        <v>0.41476163989539372</v>
      </c>
      <c r="I122" s="185">
        <v>2.7653311655507777E-3</v>
      </c>
    </row>
    <row r="123" spans="1:9">
      <c r="A123" s="503">
        <v>44378</v>
      </c>
      <c r="B123" s="195" t="s">
        <v>215</v>
      </c>
      <c r="C123" s="195">
        <v>0.62206399999999995</v>
      </c>
      <c r="D123" s="195">
        <v>1</v>
      </c>
      <c r="E123" s="195">
        <v>115</v>
      </c>
      <c r="F123" s="195" t="s">
        <v>1108</v>
      </c>
      <c r="G123" s="195">
        <v>0.12246006384011432</v>
      </c>
      <c r="H123" s="195">
        <v>0.52840151055397611</v>
      </c>
      <c r="I123" s="185">
        <v>4.6706435517453524E-4</v>
      </c>
    </row>
    <row r="124" spans="1:9">
      <c r="A124" s="503">
        <v>44378</v>
      </c>
      <c r="B124" s="195" t="s">
        <v>189</v>
      </c>
      <c r="C124" s="195">
        <v>14.243683000000001</v>
      </c>
      <c r="D124" s="195">
        <v>2</v>
      </c>
      <c r="E124" s="195">
        <v>116</v>
      </c>
      <c r="F124" s="195" t="s">
        <v>1112</v>
      </c>
      <c r="G124" s="195">
        <v>6.802096798865076E-2</v>
      </c>
      <c r="H124" s="195">
        <v>0.55307487647033748</v>
      </c>
      <c r="I124" s="185">
        <v>1.0694585469831867E-2</v>
      </c>
    </row>
    <row r="125" spans="1:9">
      <c r="A125" s="503">
        <v>44378</v>
      </c>
      <c r="B125" s="195" t="s">
        <v>230</v>
      </c>
      <c r="C125" s="195">
        <v>7.0779709999999998</v>
      </c>
      <c r="D125" s="195">
        <v>8</v>
      </c>
      <c r="E125" s="195">
        <v>68</v>
      </c>
      <c r="F125" s="195" t="s">
        <v>1109</v>
      </c>
      <c r="G125" s="195">
        <v>-0.15320527115727334</v>
      </c>
      <c r="H125" s="195">
        <v>0.12492987039572334</v>
      </c>
      <c r="I125" s="185">
        <v>5.3143534444350746E-3</v>
      </c>
    </row>
    <row r="126" spans="1:9">
      <c r="A126" s="503">
        <v>44378</v>
      </c>
      <c r="B126" s="195" t="s">
        <v>254</v>
      </c>
      <c r="C126" s="195">
        <v>6.7567060000000003</v>
      </c>
      <c r="D126" s="195">
        <v>3</v>
      </c>
      <c r="E126" s="195">
        <v>118</v>
      </c>
      <c r="F126" s="195" t="s">
        <v>1102</v>
      </c>
      <c r="G126" s="195">
        <v>1.4109295030543256E-2</v>
      </c>
      <c r="H126" s="195">
        <v>0.11173075891554074</v>
      </c>
      <c r="I126" s="185">
        <v>5.0731380227660074E-3</v>
      </c>
    </row>
    <row r="127" spans="1:9">
      <c r="A127" s="503">
        <v>44378</v>
      </c>
      <c r="B127" s="195" t="s">
        <v>276</v>
      </c>
      <c r="C127" s="195">
        <v>14.455577999999999</v>
      </c>
      <c r="D127" s="195">
        <v>11</v>
      </c>
      <c r="E127" s="195">
        <v>119</v>
      </c>
      <c r="F127" s="195" t="s">
        <v>1103</v>
      </c>
      <c r="G127" s="195">
        <v>-2.1654247146853933E-2</v>
      </c>
      <c r="H127" s="195">
        <v>0.57438414417318717</v>
      </c>
      <c r="I127" s="185">
        <v>1.0853682607006993E-2</v>
      </c>
    </row>
    <row r="128" spans="1:9">
      <c r="A128" s="503">
        <v>44378</v>
      </c>
      <c r="B128" s="195" t="s">
        <v>154</v>
      </c>
      <c r="C128" s="195">
        <v>104.409243</v>
      </c>
      <c r="D128" s="195">
        <v>12</v>
      </c>
      <c r="E128" s="195">
        <v>120</v>
      </c>
      <c r="F128" s="195" t="s">
        <v>1111</v>
      </c>
      <c r="G128" s="195">
        <v>-2.2424715319745658E-2</v>
      </c>
      <c r="H128" s="195">
        <v>0.1934707224969332</v>
      </c>
      <c r="I128" s="185">
        <v>7.839359898025984E-2</v>
      </c>
    </row>
    <row r="129" spans="1:9">
      <c r="A129" s="503">
        <v>44378</v>
      </c>
      <c r="B129" s="195" t="s">
        <v>161</v>
      </c>
      <c r="C129" s="195">
        <v>3.8438409999999998</v>
      </c>
      <c r="D129" s="195">
        <v>6</v>
      </c>
      <c r="E129" s="195">
        <v>121</v>
      </c>
      <c r="F129" s="195" t="s">
        <v>1114</v>
      </c>
      <c r="G129" s="195">
        <v>-3.0038262586367215E-2</v>
      </c>
      <c r="H129" s="195">
        <v>6.9689955184704333E-2</v>
      </c>
      <c r="I129" s="185">
        <v>2.8860713978922439E-3</v>
      </c>
    </row>
    <row r="130" spans="1:9">
      <c r="A130" s="503">
        <v>44378</v>
      </c>
      <c r="B130" s="195" t="s">
        <v>202</v>
      </c>
      <c r="C130" s="195">
        <v>2.3431850000000001</v>
      </c>
      <c r="D130" s="195">
        <v>6</v>
      </c>
      <c r="E130" s="195">
        <v>122</v>
      </c>
      <c r="F130" s="195" t="s">
        <v>1114</v>
      </c>
      <c r="G130" s="195">
        <v>7.9843091784946196E-2</v>
      </c>
      <c r="H130" s="195">
        <v>0.24831852570464763</v>
      </c>
      <c r="I130" s="185">
        <v>1.7593337519606399E-3</v>
      </c>
    </row>
    <row r="131" spans="1:9">
      <c r="A131" s="503">
        <v>44378</v>
      </c>
      <c r="B131" s="195" t="s">
        <v>162</v>
      </c>
      <c r="C131" s="195">
        <v>1.5542309999999999</v>
      </c>
      <c r="D131" s="195">
        <v>4</v>
      </c>
      <c r="E131" s="195">
        <v>123</v>
      </c>
      <c r="F131" s="195" t="s">
        <v>1107</v>
      </c>
      <c r="G131" s="195">
        <v>7.0889367525042157E-2</v>
      </c>
      <c r="H131" s="195">
        <v>0.3608215198484932</v>
      </c>
      <c r="I131" s="185">
        <v>1.1669633668035331E-3</v>
      </c>
    </row>
    <row r="132" spans="1:9">
      <c r="A132" s="503">
        <v>44378</v>
      </c>
      <c r="B132" s="195" t="s">
        <v>158</v>
      </c>
      <c r="C132" s="195">
        <v>17.130680000000002</v>
      </c>
      <c r="D132" s="195">
        <v>6</v>
      </c>
      <c r="E132" s="195">
        <v>23</v>
      </c>
      <c r="F132" s="195" t="s">
        <v>1114</v>
      </c>
      <c r="G132" s="195">
        <v>-1.273640509004359E-2</v>
      </c>
      <c r="H132" s="195">
        <v>0.31765906890352658</v>
      </c>
      <c r="I132" s="185">
        <v>1.2862229622516829E-2</v>
      </c>
    </row>
    <row r="133" spans="1:9">
      <c r="A133" s="503">
        <v>44378</v>
      </c>
      <c r="B133" s="195" t="s">
        <v>239</v>
      </c>
      <c r="C133" s="195">
        <v>21.630876000000001</v>
      </c>
      <c r="D133" s="195">
        <v>12</v>
      </c>
      <c r="E133" s="195">
        <v>124</v>
      </c>
      <c r="F133" s="195" t="s">
        <v>1111</v>
      </c>
      <c r="G133" s="195">
        <v>1.2095809728078777E-2</v>
      </c>
      <c r="H133" s="195">
        <v>0.44113751312911065</v>
      </c>
      <c r="I133" s="185">
        <v>1.6241112089431846E-2</v>
      </c>
    </row>
  </sheetData>
  <mergeCells count="1">
    <mergeCell ref="H1:I1"/>
  </mergeCells>
  <hyperlinks>
    <hyperlink ref="H1:I1" location="Index!A1" display="Regresar al Índice" xr:uid="{3A5EDB67-E27E-402E-88FA-38E2554FD03B}"/>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D4825-2D70-451E-97FB-6AF52B855186}">
  <sheetPr codeName="Hoja52"/>
  <dimension ref="A1:I1"/>
  <sheetViews>
    <sheetView workbookViewId="0"/>
  </sheetViews>
  <sheetFormatPr baseColWidth="10" defaultRowHeight="14.25"/>
  <cols>
    <col min="1" max="16384" width="11.42578125" style="20"/>
  </cols>
  <sheetData>
    <row r="1" spans="1:9">
      <c r="A1" s="20" t="s">
        <v>1576</v>
      </c>
      <c r="H1" s="554" t="s">
        <v>38</v>
      </c>
      <c r="I1" s="554"/>
    </row>
  </sheetData>
  <mergeCells count="1">
    <mergeCell ref="H1:I1"/>
  </mergeCells>
  <hyperlinks>
    <hyperlink ref="H1:I1" location="Index!A1" display="Regresar al Índice" xr:uid="{AAC9C7CA-3909-4477-9528-78EADF7F7CF6}"/>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2B7B5-0AE6-4322-9AFC-6E1186C5DDDE}">
  <sheetPr codeName="Hoja3"/>
  <dimension ref="A1:I13"/>
  <sheetViews>
    <sheetView workbookViewId="0"/>
  </sheetViews>
  <sheetFormatPr baseColWidth="10" defaultRowHeight="14.25"/>
  <cols>
    <col min="1" max="1" width="45.85546875" style="384" bestFit="1" customWidth="1"/>
    <col min="2" max="2" width="10.42578125" style="384" bestFit="1" customWidth="1"/>
    <col min="3" max="3" width="9" style="384" bestFit="1" customWidth="1"/>
    <col min="4" max="4" width="11.85546875" style="384" bestFit="1" customWidth="1"/>
    <col min="5" max="5" width="11.5703125" style="384" bestFit="1" customWidth="1"/>
    <col min="6" max="16384" width="11.42578125" style="384"/>
  </cols>
  <sheetData>
    <row r="1" spans="1:9">
      <c r="A1" s="20" t="s">
        <v>1730</v>
      </c>
      <c r="H1" s="545" t="s">
        <v>38</v>
      </c>
      <c r="I1" s="545"/>
    </row>
    <row r="5" spans="1:9" ht="30">
      <c r="A5" s="354" t="s">
        <v>1378</v>
      </c>
      <c r="B5" s="354" t="s">
        <v>1389</v>
      </c>
      <c r="C5" s="354" t="s">
        <v>1390</v>
      </c>
      <c r="D5" s="354" t="s">
        <v>1391</v>
      </c>
    </row>
    <row r="6" spans="1:9" ht="15.75" thickBot="1">
      <c r="A6" s="333" t="s">
        <v>1382</v>
      </c>
      <c r="B6" s="355">
        <v>3957.12</v>
      </c>
      <c r="C6" s="334">
        <v>3959.5</v>
      </c>
      <c r="D6" s="335">
        <f>C6/B6-1</f>
        <v>6.0144751738633317E-4</v>
      </c>
      <c r="E6" s="539">
        <f>(C6-B6)/B6</f>
        <v>6.0144751738640961E-4</v>
      </c>
    </row>
    <row r="7" spans="1:9" ht="15">
      <c r="A7" s="336" t="s">
        <v>1383</v>
      </c>
      <c r="B7" s="356">
        <v>3824.7</v>
      </c>
      <c r="C7" s="337">
        <v>3825.4169999999999</v>
      </c>
      <c r="D7" s="338">
        <f t="shared" ref="D7:D12" si="0">C7/B7-1</f>
        <v>1.8746568358296578E-4</v>
      </c>
      <c r="E7" s="539">
        <f t="shared" ref="E7:E12" si="1">(C7-B7)/B7</f>
        <v>1.8746568358305181E-4</v>
      </c>
    </row>
    <row r="8" spans="1:9" ht="30">
      <c r="A8" s="336" t="s">
        <v>1384</v>
      </c>
      <c r="B8" s="357">
        <v>2734.9830000000002</v>
      </c>
      <c r="C8" s="339">
        <v>2755.4070000000002</v>
      </c>
      <c r="D8" s="340">
        <f t="shared" si="0"/>
        <v>7.4676880989754668E-3</v>
      </c>
      <c r="E8" s="539">
        <f t="shared" si="1"/>
        <v>7.4676880989753783E-3</v>
      </c>
    </row>
    <row r="9" spans="1:9" ht="15">
      <c r="A9" s="336" t="s">
        <v>1385</v>
      </c>
      <c r="B9" s="356">
        <v>242.40899999999999</v>
      </c>
      <c r="C9" s="337">
        <v>261.517</v>
      </c>
      <c r="D9" s="338">
        <f t="shared" si="0"/>
        <v>7.8825456150555473E-2</v>
      </c>
      <c r="E9" s="539">
        <f t="shared" si="1"/>
        <v>7.8825456150555487E-2</v>
      </c>
    </row>
    <row r="10" spans="1:9" ht="15">
      <c r="A10" s="336" t="s">
        <v>1386</v>
      </c>
      <c r="B10" s="357">
        <v>758.31399999999996</v>
      </c>
      <c r="C10" s="339">
        <v>721.33399999999995</v>
      </c>
      <c r="D10" s="340">
        <f t="shared" si="0"/>
        <v>-4.8766078431889737E-2</v>
      </c>
      <c r="E10" s="539">
        <f t="shared" si="1"/>
        <v>-4.8766078431889716E-2</v>
      </c>
    </row>
    <row r="11" spans="1:9" ht="15.75" thickBot="1">
      <c r="A11" s="333" t="s">
        <v>1387</v>
      </c>
      <c r="B11" s="358">
        <v>88.994</v>
      </c>
      <c r="C11" s="341">
        <v>87.159000000000006</v>
      </c>
      <c r="D11" s="342">
        <f t="shared" si="0"/>
        <v>-2.0619367597815463E-2</v>
      </c>
      <c r="E11" s="539">
        <f t="shared" si="1"/>
        <v>-2.0619367597815512E-2</v>
      </c>
    </row>
    <row r="12" spans="1:9" ht="15">
      <c r="A12" s="336" t="s">
        <v>1388</v>
      </c>
      <c r="B12" s="357">
        <v>132.41900000000001</v>
      </c>
      <c r="C12" s="339">
        <v>134.083</v>
      </c>
      <c r="D12" s="340">
        <f t="shared" si="0"/>
        <v>1.256617252811143E-2</v>
      </c>
      <c r="E12" s="539">
        <f t="shared" si="1"/>
        <v>1.2566172528111428E-2</v>
      </c>
    </row>
    <row r="13" spans="1:9" ht="15.75" thickBot="1">
      <c r="A13" s="333" t="s">
        <v>1392</v>
      </c>
      <c r="B13" s="359">
        <v>3.3500000000000002E-2</v>
      </c>
      <c r="C13" s="359">
        <v>3.3863619143831292E-2</v>
      </c>
      <c r="D13" s="360">
        <f>(C13-B13)*100</f>
        <v>3.6361914383128968E-2</v>
      </c>
      <c r="E13" s="539">
        <f>C13-B13</f>
        <v>3.6361914383128968E-4</v>
      </c>
    </row>
  </sheetData>
  <mergeCells count="1">
    <mergeCell ref="H1:I1"/>
  </mergeCells>
  <hyperlinks>
    <hyperlink ref="H1:I1" location="Index!A1" display="Regresar al Índice" xr:uid="{DC6D8C2C-8819-454F-A985-DAF705885D1F}"/>
  </hyperlink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D1EB9-B2D0-4A04-B315-E6669A4C96B8}">
  <sheetPr codeName="Hoja53"/>
  <dimension ref="A1:U29"/>
  <sheetViews>
    <sheetView workbookViewId="0"/>
  </sheetViews>
  <sheetFormatPr baseColWidth="10" defaultRowHeight="14.25"/>
  <cols>
    <col min="1" max="2" width="11.5703125" style="2" bestFit="1" customWidth="1"/>
    <col min="3" max="3" width="11" style="2" bestFit="1" customWidth="1"/>
    <col min="4" max="4" width="11.5703125" style="2" bestFit="1" customWidth="1"/>
    <col min="5" max="5" width="11.42578125" style="2"/>
    <col min="6" max="6" width="18" style="2" bestFit="1" customWidth="1"/>
    <col min="7" max="7" width="14.85546875" style="2" bestFit="1" customWidth="1"/>
    <col min="8" max="18" width="11.42578125" style="2"/>
    <col min="19" max="19" width="11.5703125" style="2" bestFit="1" customWidth="1"/>
    <col min="20" max="20" width="11.42578125" style="2"/>
    <col min="21" max="21" width="11.5703125" style="2" bestFit="1" customWidth="1"/>
    <col min="22" max="16384" width="11.42578125" style="2"/>
  </cols>
  <sheetData>
    <row r="1" spans="1:21">
      <c r="A1" s="20" t="s">
        <v>1577</v>
      </c>
      <c r="H1" s="545" t="s">
        <v>38</v>
      </c>
      <c r="I1" s="545"/>
      <c r="J1" s="474"/>
    </row>
    <row r="3" spans="1:21">
      <c r="J3" s="20"/>
      <c r="K3" s="20"/>
      <c r="L3" s="20"/>
      <c r="M3" s="20"/>
      <c r="N3" s="20"/>
      <c r="O3" s="20"/>
    </row>
    <row r="4" spans="1:21">
      <c r="J4" s="20"/>
      <c r="K4" s="20"/>
      <c r="L4" s="20"/>
      <c r="M4" s="20"/>
      <c r="N4" s="20"/>
      <c r="O4" s="20"/>
    </row>
    <row r="5" spans="1:21">
      <c r="J5" s="20"/>
      <c r="K5" s="20"/>
      <c r="L5" s="20"/>
      <c r="M5" s="20"/>
      <c r="N5" s="20"/>
      <c r="O5" s="20"/>
    </row>
    <row r="6" spans="1:21">
      <c r="A6" s="501">
        <v>2018</v>
      </c>
      <c r="B6" s="496">
        <v>2019</v>
      </c>
      <c r="C6" s="496">
        <v>2020</v>
      </c>
      <c r="D6" s="2">
        <v>2021</v>
      </c>
      <c r="F6" s="2" t="s">
        <v>1125</v>
      </c>
      <c r="G6" s="2" t="s">
        <v>1126</v>
      </c>
      <c r="J6" s="20"/>
      <c r="K6" s="20"/>
      <c r="L6" s="20"/>
      <c r="M6" s="20"/>
      <c r="N6" s="20"/>
      <c r="O6" s="20"/>
      <c r="R6" s="2" t="s">
        <v>1123</v>
      </c>
      <c r="S6" s="2">
        <v>57.024551000000017</v>
      </c>
      <c r="T6" s="2" t="s">
        <v>1123</v>
      </c>
      <c r="U6" s="2">
        <v>170.24694411048694</v>
      </c>
    </row>
    <row r="7" spans="1:21">
      <c r="A7" s="478" t="s">
        <v>1128</v>
      </c>
      <c r="B7" s="478" t="s">
        <v>1128</v>
      </c>
      <c r="C7" s="478" t="s">
        <v>1128</v>
      </c>
      <c r="D7" s="478" t="s">
        <v>1128</v>
      </c>
      <c r="J7" s="20"/>
      <c r="K7" s="20"/>
      <c r="L7" s="20"/>
      <c r="M7" s="20"/>
      <c r="N7" s="20"/>
      <c r="O7" s="20"/>
      <c r="R7" s="2" t="s">
        <v>1124</v>
      </c>
      <c r="S7" s="2">
        <v>11.762253000000003</v>
      </c>
      <c r="T7" s="2" t="s">
        <v>1124</v>
      </c>
      <c r="U7" s="2">
        <v>16.05118534</v>
      </c>
    </row>
    <row r="8" spans="1:21">
      <c r="A8" s="502">
        <v>218.49857800000007</v>
      </c>
      <c r="B8" s="502">
        <v>161.55413062048706</v>
      </c>
      <c r="C8" s="502">
        <v>60.750413400000006</v>
      </c>
      <c r="D8" s="502">
        <v>209.42123798999998</v>
      </c>
      <c r="F8" s="487">
        <v>2.4472397185366308</v>
      </c>
      <c r="G8" s="490">
        <v>-100.80371722048704</v>
      </c>
      <c r="H8" s="499"/>
      <c r="J8" s="20"/>
      <c r="K8" s="20"/>
      <c r="L8" s="20"/>
      <c r="M8" s="20"/>
      <c r="N8" s="20"/>
      <c r="O8" s="20"/>
      <c r="R8" s="2" t="s">
        <v>1127</v>
      </c>
      <c r="S8" s="2">
        <v>149.71177400000002</v>
      </c>
      <c r="T8" s="2" t="s">
        <v>1127</v>
      </c>
      <c r="U8" s="2">
        <v>-24.743998830000027</v>
      </c>
    </row>
    <row r="9" spans="1:21">
      <c r="J9" s="20"/>
      <c r="K9" s="20"/>
      <c r="L9" s="20"/>
      <c r="M9" s="20"/>
      <c r="N9" s="20"/>
      <c r="O9" s="20"/>
      <c r="P9" s="499"/>
      <c r="Q9" s="499"/>
      <c r="R9" s="2" t="s">
        <v>53</v>
      </c>
      <c r="S9" s="2">
        <v>218.49857800000007</v>
      </c>
      <c r="T9" s="2" t="s">
        <v>1129</v>
      </c>
      <c r="U9" s="2">
        <v>161.55413062048706</v>
      </c>
    </row>
    <row r="10" spans="1:21" ht="15">
      <c r="A10" s="1" t="s">
        <v>1130</v>
      </c>
      <c r="J10" s="20"/>
      <c r="K10" s="20"/>
      <c r="L10" s="20"/>
      <c r="M10" s="20"/>
      <c r="N10" s="20"/>
      <c r="O10" s="20"/>
      <c r="P10" s="499"/>
      <c r="Q10" s="499"/>
    </row>
    <row r="11" spans="1:21">
      <c r="J11" s="20"/>
      <c r="K11" s="20"/>
      <c r="L11" s="20"/>
      <c r="M11" s="20"/>
      <c r="N11" s="20"/>
      <c r="O11" s="20"/>
      <c r="P11" s="499"/>
      <c r="Q11" s="499"/>
    </row>
    <row r="12" spans="1:21">
      <c r="J12" s="20"/>
      <c r="K12" s="20"/>
      <c r="L12" s="20"/>
      <c r="M12" s="20"/>
      <c r="N12" s="20"/>
      <c r="O12" s="20"/>
      <c r="P12" s="499"/>
      <c r="Q12" s="499"/>
    </row>
    <row r="13" spans="1:21">
      <c r="J13" s="20"/>
      <c r="K13" s="20"/>
      <c r="L13" s="20"/>
      <c r="M13" s="20"/>
      <c r="N13" s="20"/>
      <c r="O13" s="20"/>
    </row>
    <row r="14" spans="1:21">
      <c r="J14" s="20"/>
      <c r="K14" s="20"/>
      <c r="L14" s="20"/>
      <c r="M14" s="20"/>
      <c r="N14" s="20"/>
      <c r="O14" s="20"/>
    </row>
    <row r="15" spans="1:21">
      <c r="J15" s="20"/>
      <c r="K15" s="20"/>
      <c r="L15" s="20"/>
      <c r="M15" s="20"/>
      <c r="N15" s="20"/>
      <c r="O15" s="20"/>
    </row>
    <row r="16" spans="1:21">
      <c r="J16" s="20"/>
      <c r="K16" s="20"/>
      <c r="L16" s="20"/>
      <c r="M16" s="20"/>
      <c r="N16" s="20"/>
      <c r="O16" s="20"/>
    </row>
    <row r="17" spans="1:15">
      <c r="J17" s="20"/>
      <c r="K17" s="20"/>
      <c r="L17" s="20"/>
      <c r="M17" s="20"/>
      <c r="N17" s="20"/>
      <c r="O17" s="20"/>
    </row>
    <row r="18" spans="1:15">
      <c r="J18" s="20"/>
      <c r="K18" s="20"/>
      <c r="L18" s="20"/>
      <c r="M18" s="20"/>
      <c r="N18" s="20"/>
      <c r="O18" s="20"/>
    </row>
    <row r="19" spans="1:15">
      <c r="J19" s="20"/>
      <c r="K19" s="20"/>
      <c r="L19" s="20"/>
      <c r="M19" s="20"/>
      <c r="N19" s="20"/>
      <c r="O19" s="20"/>
    </row>
    <row r="20" spans="1:15">
      <c r="J20" s="20"/>
      <c r="K20" s="20"/>
      <c r="L20" s="20"/>
      <c r="M20" s="20"/>
      <c r="N20" s="20"/>
      <c r="O20" s="20"/>
    </row>
    <row r="21" spans="1:15">
      <c r="J21" s="20"/>
      <c r="K21" s="20"/>
      <c r="L21" s="20"/>
      <c r="M21" s="20"/>
      <c r="N21" s="20"/>
      <c r="O21" s="20"/>
    </row>
    <row r="22" spans="1:15">
      <c r="J22" s="20"/>
      <c r="K22" s="20"/>
      <c r="L22" s="20"/>
      <c r="M22" s="20"/>
      <c r="N22" s="20"/>
      <c r="O22" s="20"/>
    </row>
    <row r="23" spans="1:15">
      <c r="A23" s="20"/>
      <c r="B23" s="20"/>
      <c r="C23" s="20"/>
      <c r="J23" s="20"/>
      <c r="K23" s="20"/>
      <c r="L23" s="20"/>
      <c r="M23" s="20"/>
      <c r="N23" s="20"/>
      <c r="O23" s="20"/>
    </row>
    <row r="24" spans="1:15">
      <c r="A24" s="20"/>
      <c r="B24" s="20"/>
      <c r="C24" s="20"/>
      <c r="J24" s="20"/>
      <c r="K24" s="20"/>
      <c r="L24" s="20"/>
      <c r="M24" s="20"/>
      <c r="N24" s="20"/>
      <c r="O24" s="20"/>
    </row>
    <row r="25" spans="1:15">
      <c r="A25" s="20"/>
      <c r="B25" s="20"/>
      <c r="C25" s="20"/>
      <c r="D25" s="499"/>
      <c r="J25" s="20"/>
      <c r="K25" s="20"/>
      <c r="L25" s="20"/>
      <c r="M25" s="20"/>
      <c r="N25" s="20"/>
      <c r="O25" s="20"/>
    </row>
    <row r="26" spans="1:15">
      <c r="A26" s="20"/>
      <c r="B26" s="20"/>
      <c r="C26" s="20"/>
      <c r="J26" s="20"/>
      <c r="K26" s="20"/>
      <c r="L26" s="20"/>
      <c r="M26" s="20"/>
      <c r="N26" s="20"/>
      <c r="O26" s="20"/>
    </row>
    <row r="27" spans="1:15">
      <c r="A27" s="20"/>
      <c r="B27" s="20"/>
      <c r="C27" s="20"/>
      <c r="J27" s="20"/>
      <c r="K27" s="20"/>
      <c r="L27" s="20"/>
      <c r="M27" s="20"/>
      <c r="N27" s="20"/>
      <c r="O27" s="20"/>
    </row>
    <row r="28" spans="1:15">
      <c r="A28" s="20"/>
      <c r="B28" s="20"/>
      <c r="C28" s="20"/>
    </row>
    <row r="29" spans="1:15">
      <c r="A29" s="20"/>
      <c r="B29" s="20"/>
      <c r="C29" s="20"/>
    </row>
  </sheetData>
  <mergeCells count="1">
    <mergeCell ref="H1:I1"/>
  </mergeCells>
  <hyperlinks>
    <hyperlink ref="H1:I1" location="Index!A1" display="Regresar al Índice" xr:uid="{7B52E5B3-DE74-4B4E-8277-940F6AAB84FD}"/>
  </hyperlinks>
  <pageMargins left="0.7" right="0.7" top="0.75" bottom="0.75" header="0.3" footer="0.3"/>
  <pageSetup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C124D-986E-4C15-8883-CB10DCB65CF4}">
  <sheetPr codeName="Hoja54"/>
  <dimension ref="A1:Q26"/>
  <sheetViews>
    <sheetView workbookViewId="0"/>
  </sheetViews>
  <sheetFormatPr baseColWidth="10" defaultRowHeight="14.25"/>
  <cols>
    <col min="1" max="16384" width="11.42578125" style="2"/>
  </cols>
  <sheetData>
    <row r="1" spans="1:17">
      <c r="A1" s="20" t="s">
        <v>1578</v>
      </c>
      <c r="H1" s="545" t="s">
        <v>38</v>
      </c>
      <c r="I1" s="545"/>
      <c r="J1" s="474"/>
    </row>
    <row r="3" spans="1:17">
      <c r="J3" s="20"/>
      <c r="K3" s="20"/>
      <c r="L3" s="20"/>
      <c r="M3" s="20"/>
      <c r="N3" s="20"/>
      <c r="O3" s="20"/>
    </row>
    <row r="4" spans="1:17">
      <c r="J4" s="20"/>
      <c r="K4" s="20"/>
      <c r="L4" s="20"/>
      <c r="M4" s="20"/>
      <c r="N4" s="20"/>
      <c r="O4" s="20"/>
    </row>
    <row r="5" spans="1:17">
      <c r="C5" s="495"/>
      <c r="D5" s="495"/>
      <c r="E5" s="495"/>
      <c r="J5" s="20"/>
      <c r="K5" s="20"/>
      <c r="L5" s="20"/>
      <c r="M5" s="20"/>
      <c r="N5" s="20"/>
      <c r="O5" s="20"/>
    </row>
    <row r="6" spans="1:17">
      <c r="C6" s="496" t="s">
        <v>1123</v>
      </c>
      <c r="D6" s="496" t="s">
        <v>1124</v>
      </c>
      <c r="E6" s="496" t="s">
        <v>1127</v>
      </c>
      <c r="J6" s="20"/>
      <c r="K6" s="20"/>
      <c r="L6" s="20"/>
      <c r="M6" s="20"/>
      <c r="N6" s="20"/>
      <c r="O6" s="20"/>
      <c r="P6" s="478"/>
    </row>
    <row r="7" spans="1:17">
      <c r="A7" s="2">
        <v>2018</v>
      </c>
      <c r="B7" s="497" t="s">
        <v>1131</v>
      </c>
      <c r="C7" s="476">
        <v>57.024551000000017</v>
      </c>
      <c r="D7" s="476">
        <v>11.762253000000003</v>
      </c>
      <c r="E7" s="476">
        <v>149.71177400000002</v>
      </c>
      <c r="F7" s="498">
        <v>218.49857800000004</v>
      </c>
      <c r="I7" s="493"/>
      <c r="J7" s="20"/>
      <c r="K7" s="20"/>
      <c r="L7" s="20"/>
      <c r="M7" s="20"/>
      <c r="N7" s="20"/>
      <c r="O7" s="20"/>
    </row>
    <row r="8" spans="1:17">
      <c r="A8" s="2">
        <v>2019</v>
      </c>
      <c r="B8" s="497" t="s">
        <v>1131</v>
      </c>
      <c r="C8" s="495">
        <v>170.24694411048694</v>
      </c>
      <c r="D8" s="495">
        <v>16.05118534</v>
      </c>
      <c r="E8" s="495">
        <v>-24.743998830000027</v>
      </c>
      <c r="F8" s="498">
        <v>161.55413062048689</v>
      </c>
      <c r="H8" s="232"/>
      <c r="I8" s="493"/>
      <c r="J8" s="20"/>
      <c r="K8" s="20"/>
      <c r="L8" s="20"/>
      <c r="M8" s="20"/>
      <c r="N8" s="20"/>
      <c r="O8" s="20"/>
    </row>
    <row r="9" spans="1:17">
      <c r="A9" s="2">
        <v>2020</v>
      </c>
      <c r="B9" s="497" t="s">
        <v>1131</v>
      </c>
      <c r="C9" s="495">
        <v>103.46581482999999</v>
      </c>
      <c r="D9" s="495">
        <v>34.037625399999996</v>
      </c>
      <c r="E9" s="495">
        <v>-76.753026829999982</v>
      </c>
      <c r="F9" s="498">
        <v>60.750413399999985</v>
      </c>
      <c r="H9" s="232"/>
      <c r="I9" s="493"/>
      <c r="J9" s="20"/>
      <c r="K9" s="20"/>
      <c r="L9" s="20"/>
      <c r="M9" s="20"/>
      <c r="N9" s="20"/>
      <c r="O9" s="20"/>
      <c r="Q9" s="499"/>
    </row>
    <row r="10" spans="1:17">
      <c r="A10" s="2">
        <v>2021</v>
      </c>
      <c r="B10" s="497" t="s">
        <v>1131</v>
      </c>
      <c r="C10" s="495">
        <v>69.49121122999999</v>
      </c>
      <c r="D10" s="495">
        <v>-9.691763739999999</v>
      </c>
      <c r="E10" s="495">
        <v>149.62179049999992</v>
      </c>
      <c r="F10" s="498">
        <v>209.4212379899999</v>
      </c>
      <c r="H10" s="232"/>
      <c r="I10" s="500"/>
      <c r="J10" s="20"/>
      <c r="K10" s="20"/>
      <c r="L10" s="20"/>
      <c r="M10" s="20"/>
      <c r="N10" s="20"/>
      <c r="O10" s="20"/>
    </row>
    <row r="11" spans="1:17">
      <c r="B11" s="498"/>
      <c r="C11" s="498"/>
      <c r="D11" s="498"/>
      <c r="E11" s="498"/>
      <c r="F11" s="498"/>
      <c r="J11" s="20"/>
      <c r="K11" s="20"/>
      <c r="L11" s="20"/>
      <c r="M11" s="20"/>
      <c r="N11" s="20"/>
      <c r="O11" s="20"/>
    </row>
    <row r="12" spans="1:17">
      <c r="J12" s="20"/>
      <c r="K12" s="20"/>
      <c r="L12" s="20"/>
      <c r="M12" s="20"/>
      <c r="N12" s="20"/>
      <c r="O12" s="20"/>
      <c r="Q12" s="499"/>
    </row>
    <row r="13" spans="1:17">
      <c r="J13" s="20"/>
      <c r="K13" s="20"/>
      <c r="L13" s="20"/>
      <c r="M13" s="20"/>
      <c r="N13" s="20"/>
      <c r="O13" s="20"/>
    </row>
    <row r="14" spans="1:17">
      <c r="J14" s="20"/>
      <c r="K14" s="20"/>
      <c r="L14" s="20"/>
      <c r="M14" s="20"/>
      <c r="N14" s="20"/>
      <c r="O14" s="20"/>
    </row>
    <row r="15" spans="1:17">
      <c r="J15" s="20"/>
      <c r="K15" s="20"/>
      <c r="L15" s="20"/>
      <c r="M15" s="20"/>
      <c r="N15" s="20"/>
      <c r="O15" s="20"/>
    </row>
    <row r="16" spans="1:17">
      <c r="J16" s="20"/>
      <c r="K16" s="20"/>
      <c r="L16" s="20"/>
      <c r="M16" s="20"/>
      <c r="N16" s="20"/>
      <c r="O16" s="20"/>
    </row>
    <row r="17" spans="10:15">
      <c r="J17" s="20"/>
      <c r="K17" s="20"/>
      <c r="L17" s="20"/>
      <c r="M17" s="20"/>
      <c r="N17" s="20"/>
      <c r="O17" s="20"/>
    </row>
    <row r="18" spans="10:15">
      <c r="J18" s="20"/>
      <c r="K18" s="20"/>
      <c r="L18" s="20"/>
      <c r="M18" s="20"/>
      <c r="N18" s="20"/>
      <c r="O18" s="20"/>
    </row>
    <row r="19" spans="10:15">
      <c r="J19" s="20"/>
      <c r="K19" s="20"/>
      <c r="L19" s="20"/>
      <c r="M19" s="20"/>
      <c r="N19" s="20"/>
      <c r="O19" s="20"/>
    </row>
    <row r="20" spans="10:15">
      <c r="J20" s="20"/>
      <c r="K20" s="20"/>
      <c r="L20" s="20"/>
      <c r="M20" s="20"/>
      <c r="N20" s="20"/>
      <c r="O20" s="20"/>
    </row>
    <row r="21" spans="10:15">
      <c r="J21" s="20"/>
      <c r="K21" s="20"/>
      <c r="L21" s="20"/>
      <c r="M21" s="20"/>
      <c r="N21" s="20"/>
      <c r="O21" s="20"/>
    </row>
    <row r="22" spans="10:15">
      <c r="J22" s="20"/>
      <c r="K22" s="20"/>
      <c r="L22" s="20"/>
      <c r="M22" s="20"/>
      <c r="N22" s="20"/>
      <c r="O22" s="20"/>
    </row>
    <row r="23" spans="10:15">
      <c r="J23" s="20"/>
      <c r="K23" s="20"/>
      <c r="L23" s="20"/>
      <c r="M23" s="20"/>
      <c r="N23" s="20"/>
      <c r="O23" s="20"/>
    </row>
    <row r="24" spans="10:15">
      <c r="J24" s="20"/>
      <c r="K24" s="20"/>
      <c r="L24" s="20"/>
      <c r="M24" s="20"/>
      <c r="N24" s="20"/>
      <c r="O24" s="20"/>
    </row>
    <row r="25" spans="10:15">
      <c r="J25" s="20"/>
      <c r="K25" s="20"/>
      <c r="L25" s="20"/>
      <c r="M25" s="20"/>
      <c r="N25" s="20"/>
      <c r="O25" s="20"/>
    </row>
    <row r="26" spans="10:15">
      <c r="J26" s="20"/>
      <c r="K26" s="20"/>
      <c r="L26" s="20"/>
      <c r="M26" s="20"/>
      <c r="N26" s="20"/>
      <c r="O26" s="20"/>
    </row>
  </sheetData>
  <mergeCells count="1">
    <mergeCell ref="H1:I1"/>
  </mergeCells>
  <conditionalFormatting sqref="C9:D9">
    <cfRule type="cellIs" dxfId="1" priority="4" operator="lessThan">
      <formula>0</formula>
    </cfRule>
  </conditionalFormatting>
  <conditionalFormatting sqref="C8:D8">
    <cfRule type="cellIs" dxfId="0" priority="3" operator="lessThan">
      <formula>0</formula>
    </cfRule>
  </conditionalFormatting>
  <hyperlinks>
    <hyperlink ref="H1:I1" location="Index!A1" display="Regresar al Índice" xr:uid="{8F695647-C7DC-4612-B0BD-D21ED2E460D4}"/>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F5C92-AC9B-4239-A0C9-60C52642B193}">
  <sheetPr codeName="Hoja55"/>
  <dimension ref="A1:AV41"/>
  <sheetViews>
    <sheetView workbookViewId="0"/>
  </sheetViews>
  <sheetFormatPr baseColWidth="10" defaultRowHeight="14.25"/>
  <cols>
    <col min="1" max="8" width="11.42578125" style="2"/>
    <col min="9" max="10" width="15.85546875" style="2" bestFit="1" customWidth="1"/>
    <col min="11" max="16" width="11.42578125" style="2"/>
    <col min="17" max="17" width="11.85546875" style="2" bestFit="1" customWidth="1"/>
    <col min="18" max="20" width="11.42578125" style="2"/>
    <col min="21" max="21" width="11.85546875" style="2" bestFit="1" customWidth="1"/>
    <col min="22" max="22" width="11.42578125" style="2"/>
    <col min="23" max="23" width="12.5703125" style="2" bestFit="1" customWidth="1"/>
    <col min="24" max="24" width="11.5703125" style="2" bestFit="1" customWidth="1"/>
    <col min="25" max="25" width="12.5703125" style="2" bestFit="1" customWidth="1"/>
    <col min="26" max="26" width="11.85546875" style="2" bestFit="1" customWidth="1"/>
    <col min="27" max="27" width="11.42578125" style="2"/>
    <col min="28" max="28" width="12.5703125" style="2" bestFit="1" customWidth="1"/>
    <col min="29" max="29" width="12" style="2" bestFit="1" customWidth="1"/>
    <col min="30" max="30" width="12.5703125" style="2" bestFit="1" customWidth="1"/>
    <col min="31" max="32" width="11.85546875" style="2" bestFit="1" customWidth="1"/>
    <col min="33" max="36" width="11.42578125" style="2"/>
    <col min="37" max="37" width="11.85546875" style="2" bestFit="1" customWidth="1"/>
    <col min="38" max="16384" width="11.42578125" style="2"/>
  </cols>
  <sheetData>
    <row r="1" spans="1:48">
      <c r="A1" s="20" t="s">
        <v>1579</v>
      </c>
      <c r="G1" s="474"/>
      <c r="H1" s="545" t="s">
        <v>38</v>
      </c>
      <c r="I1" s="545"/>
      <c r="J1" s="474"/>
    </row>
    <row r="2" spans="1:48">
      <c r="G2" s="474"/>
      <c r="H2" s="474"/>
      <c r="I2" s="474"/>
      <c r="J2" s="474"/>
    </row>
    <row r="6" spans="1:48">
      <c r="A6" s="2" t="s">
        <v>671</v>
      </c>
      <c r="B6" s="478" t="s">
        <v>1132</v>
      </c>
      <c r="C6" s="478" t="s">
        <v>1133</v>
      </c>
      <c r="D6" s="2" t="s">
        <v>1134</v>
      </c>
      <c r="E6" s="2" t="s">
        <v>1135</v>
      </c>
      <c r="W6" s="478"/>
      <c r="X6" s="478"/>
      <c r="Y6" s="478"/>
      <c r="Z6" s="492"/>
      <c r="AB6" s="478"/>
      <c r="AC6" s="478"/>
      <c r="AD6" s="478"/>
      <c r="AE6" s="20"/>
      <c r="AF6" s="20"/>
      <c r="AG6" s="20"/>
      <c r="AH6" s="20"/>
      <c r="AI6" s="20"/>
      <c r="AJ6" s="20"/>
      <c r="AK6" s="20"/>
      <c r="AL6" s="20"/>
      <c r="AM6" s="20"/>
      <c r="AN6" s="20"/>
      <c r="AO6" s="20"/>
      <c r="AP6" s="20"/>
      <c r="AQ6" s="20"/>
      <c r="AR6" s="20"/>
      <c r="AS6" s="20"/>
      <c r="AT6" s="20"/>
      <c r="AU6" s="20"/>
      <c r="AV6" s="20"/>
    </row>
    <row r="7" spans="1:48">
      <c r="A7" s="476" t="s">
        <v>12</v>
      </c>
      <c r="B7" s="476">
        <v>207.44724283000002</v>
      </c>
      <c r="C7" s="476">
        <v>-87.844201909999981</v>
      </c>
      <c r="D7" s="476">
        <f t="shared" ref="D7:D38" si="0">C7-B7</f>
        <v>-295.29144473999997</v>
      </c>
      <c r="E7" s="480">
        <f t="shared" ref="E7:E38" si="1">C7/B7-1</f>
        <v>-1.4234532149554142</v>
      </c>
      <c r="F7" s="481" t="str">
        <f t="shared" ref="F7:F38" si="2">IF( MIN(B7,C7)&lt;=0,"--",(B7/C7)-1)</f>
        <v>--</v>
      </c>
      <c r="H7" s="233"/>
      <c r="I7" s="234"/>
      <c r="W7" s="493"/>
      <c r="X7" s="493"/>
      <c r="Y7" s="493"/>
      <c r="Z7" s="493"/>
      <c r="AA7" s="482"/>
      <c r="AB7" s="482"/>
      <c r="AC7" s="482"/>
      <c r="AD7" s="482"/>
      <c r="AE7" s="20"/>
      <c r="AF7" s="20"/>
      <c r="AG7" s="20"/>
      <c r="AH7" s="20"/>
      <c r="AI7" s="20"/>
      <c r="AJ7" s="20"/>
      <c r="AK7" s="20"/>
      <c r="AL7" s="20"/>
      <c r="AM7" s="20"/>
      <c r="AN7" s="20"/>
      <c r="AO7" s="20"/>
      <c r="AP7" s="20"/>
      <c r="AQ7" s="20"/>
      <c r="AR7" s="20"/>
      <c r="AS7" s="20"/>
      <c r="AT7" s="20"/>
      <c r="AU7" s="20"/>
      <c r="AV7" s="20"/>
    </row>
    <row r="8" spans="1:48">
      <c r="A8" s="494" t="s">
        <v>3</v>
      </c>
      <c r="B8" s="476">
        <v>120.58821870999996</v>
      </c>
      <c r="C8" s="476">
        <v>-40.754215129999984</v>
      </c>
      <c r="D8" s="476">
        <f t="shared" si="0"/>
        <v>-161.34243383999996</v>
      </c>
      <c r="E8" s="480">
        <f t="shared" si="1"/>
        <v>-1.3379618304836969</v>
      </c>
      <c r="F8" s="481" t="str">
        <f t="shared" si="2"/>
        <v>--</v>
      </c>
      <c r="H8" s="233"/>
      <c r="I8" s="234"/>
      <c r="W8" s="493"/>
      <c r="X8" s="493"/>
      <c r="Y8" s="493"/>
      <c r="Z8" s="493"/>
      <c r="AA8" s="482"/>
      <c r="AB8" s="482"/>
      <c r="AC8" s="482"/>
      <c r="AD8" s="482"/>
      <c r="AE8" s="20"/>
      <c r="AF8" s="20"/>
      <c r="AG8" s="20"/>
      <c r="AH8" s="20"/>
      <c r="AI8" s="20"/>
      <c r="AJ8" s="20"/>
      <c r="AK8" s="20"/>
      <c r="AL8" s="20"/>
      <c r="AM8" s="20"/>
      <c r="AN8" s="20"/>
      <c r="AO8" s="20"/>
      <c r="AP8" s="20"/>
      <c r="AQ8" s="20"/>
      <c r="AR8" s="20"/>
      <c r="AS8" s="20"/>
      <c r="AT8" s="20"/>
      <c r="AU8" s="20"/>
      <c r="AV8" s="20"/>
    </row>
    <row r="9" spans="1:48">
      <c r="A9" s="476" t="s">
        <v>27</v>
      </c>
      <c r="B9" s="476">
        <v>-4.3135029600000276</v>
      </c>
      <c r="C9" s="476">
        <v>-35.94037462</v>
      </c>
      <c r="D9" s="476">
        <f t="shared" si="0"/>
        <v>-31.626871659999971</v>
      </c>
      <c r="E9" s="480">
        <f t="shared" si="1"/>
        <v>7.3320621205739869</v>
      </c>
      <c r="F9" s="481" t="str">
        <f t="shared" si="2"/>
        <v>--</v>
      </c>
      <c r="H9" s="233"/>
      <c r="I9" s="234"/>
      <c r="W9" s="493"/>
      <c r="X9" s="493"/>
      <c r="Y9" s="493"/>
      <c r="Z9" s="493"/>
      <c r="AA9" s="482"/>
      <c r="AB9" s="482"/>
      <c r="AC9" s="482"/>
      <c r="AD9" s="482"/>
      <c r="AE9" s="20"/>
      <c r="AF9" s="20"/>
      <c r="AG9" s="20"/>
      <c r="AH9" s="20"/>
      <c r="AI9" s="20"/>
      <c r="AJ9" s="20"/>
      <c r="AK9" s="20"/>
      <c r="AL9" s="20"/>
      <c r="AM9" s="20"/>
      <c r="AN9" s="20"/>
      <c r="AO9" s="20"/>
      <c r="AP9" s="20"/>
      <c r="AQ9" s="20"/>
      <c r="AR9" s="20"/>
      <c r="AS9" s="20"/>
      <c r="AT9" s="20"/>
      <c r="AU9" s="20"/>
      <c r="AV9" s="20"/>
    </row>
    <row r="10" spans="1:48">
      <c r="A10" s="476" t="s">
        <v>7</v>
      </c>
      <c r="B10" s="476">
        <v>26.545279239999967</v>
      </c>
      <c r="C10" s="476">
        <v>-13.328815760000003</v>
      </c>
      <c r="D10" s="476">
        <f t="shared" si="0"/>
        <v>-39.874094999999969</v>
      </c>
      <c r="E10" s="480">
        <f t="shared" si="1"/>
        <v>-1.5021162384276361</v>
      </c>
      <c r="F10" s="481" t="str">
        <f t="shared" si="2"/>
        <v>--</v>
      </c>
      <c r="H10" s="233"/>
      <c r="I10" s="234"/>
      <c r="W10" s="493"/>
      <c r="X10" s="493"/>
      <c r="Y10" s="493"/>
      <c r="Z10" s="493"/>
      <c r="AA10" s="482"/>
      <c r="AB10" s="482"/>
      <c r="AC10" s="482"/>
      <c r="AD10" s="482"/>
      <c r="AE10" s="20"/>
      <c r="AF10" s="20"/>
      <c r="AG10" s="20"/>
      <c r="AH10" s="20"/>
      <c r="AI10" s="20"/>
      <c r="AJ10" s="20"/>
      <c r="AK10" s="20"/>
      <c r="AL10" s="20"/>
      <c r="AM10" s="20"/>
      <c r="AN10" s="20"/>
      <c r="AO10" s="20"/>
      <c r="AP10" s="20"/>
      <c r="AQ10" s="20"/>
      <c r="AR10" s="20"/>
      <c r="AS10" s="20"/>
      <c r="AT10" s="20"/>
      <c r="AU10" s="20"/>
      <c r="AV10" s="20"/>
    </row>
    <row r="11" spans="1:48">
      <c r="A11" s="476" t="s">
        <v>21</v>
      </c>
      <c r="B11" s="476">
        <v>-0.17786015000000222</v>
      </c>
      <c r="C11" s="476">
        <v>-12.064437789999987</v>
      </c>
      <c r="D11" s="476">
        <f t="shared" si="0"/>
        <v>-11.886577639999985</v>
      </c>
      <c r="E11" s="480">
        <f t="shared" si="1"/>
        <v>66.83103348332854</v>
      </c>
      <c r="F11" s="481" t="str">
        <f t="shared" si="2"/>
        <v>--</v>
      </c>
      <c r="H11" s="233"/>
      <c r="I11" s="234"/>
      <c r="W11" s="493"/>
      <c r="X11" s="493"/>
      <c r="Y11" s="493"/>
      <c r="Z11" s="493"/>
      <c r="AA11" s="482"/>
      <c r="AB11" s="482"/>
      <c r="AC11" s="482"/>
      <c r="AD11" s="482"/>
      <c r="AE11" s="20"/>
      <c r="AF11" s="20"/>
      <c r="AG11" s="20"/>
      <c r="AH11" s="20"/>
      <c r="AI11" s="20"/>
      <c r="AJ11" s="20"/>
      <c r="AK11" s="20"/>
      <c r="AL11" s="20"/>
      <c r="AM11" s="20"/>
      <c r="AN11" s="20"/>
      <c r="AO11" s="20"/>
      <c r="AP11" s="20"/>
      <c r="AQ11" s="20"/>
      <c r="AR11" s="20"/>
      <c r="AS11" s="20"/>
      <c r="AT11" s="20"/>
      <c r="AU11" s="20"/>
      <c r="AV11" s="20"/>
    </row>
    <row r="12" spans="1:48">
      <c r="A12" s="494" t="s">
        <v>17</v>
      </c>
      <c r="B12" s="476">
        <v>15.682072060000003</v>
      </c>
      <c r="C12" s="476">
        <v>-10.506001300000007</v>
      </c>
      <c r="D12" s="476">
        <f t="shared" si="0"/>
        <v>-26.188073360000011</v>
      </c>
      <c r="E12" s="480">
        <f t="shared" si="1"/>
        <v>-1.6699370631510799</v>
      </c>
      <c r="F12" s="481" t="str">
        <f t="shared" si="2"/>
        <v>--</v>
      </c>
      <c r="H12" s="233"/>
      <c r="I12" s="234"/>
      <c r="W12" s="493"/>
      <c r="X12" s="493"/>
      <c r="Y12" s="493"/>
      <c r="Z12" s="493"/>
      <c r="AA12" s="482"/>
      <c r="AB12" s="482"/>
      <c r="AC12" s="482"/>
      <c r="AD12" s="482"/>
      <c r="AE12" s="20"/>
      <c r="AF12" s="20"/>
      <c r="AG12" s="20"/>
      <c r="AH12" s="20"/>
      <c r="AI12" s="20"/>
      <c r="AJ12" s="20"/>
      <c r="AK12" s="20"/>
      <c r="AL12" s="20"/>
      <c r="AM12" s="20"/>
      <c r="AN12" s="20"/>
      <c r="AO12" s="20"/>
      <c r="AP12" s="20"/>
      <c r="AQ12" s="20"/>
      <c r="AR12" s="20"/>
      <c r="AS12" s="20"/>
      <c r="AT12" s="20"/>
      <c r="AU12" s="20"/>
      <c r="AV12" s="20"/>
    </row>
    <row r="13" spans="1:48">
      <c r="A13" s="494" t="s">
        <v>11</v>
      </c>
      <c r="B13" s="476">
        <v>14.244784010000002</v>
      </c>
      <c r="C13" s="476">
        <v>-9.9086768500000009</v>
      </c>
      <c r="D13" s="476">
        <f t="shared" si="0"/>
        <v>-24.153460860000003</v>
      </c>
      <c r="E13" s="480">
        <f t="shared" si="1"/>
        <v>-1.695600357509387</v>
      </c>
      <c r="F13" s="481" t="str">
        <f t="shared" si="2"/>
        <v>--</v>
      </c>
      <c r="H13" s="233"/>
      <c r="I13" s="234"/>
      <c r="W13" s="493"/>
      <c r="X13" s="493"/>
      <c r="Y13" s="493"/>
      <c r="Z13" s="493"/>
      <c r="AA13" s="482"/>
      <c r="AB13" s="482"/>
      <c r="AC13" s="482"/>
      <c r="AD13" s="482"/>
      <c r="AE13" s="20"/>
      <c r="AF13" s="20"/>
      <c r="AG13" s="20"/>
      <c r="AH13" s="20"/>
      <c r="AI13" s="20"/>
      <c r="AJ13" s="20"/>
      <c r="AK13" s="20"/>
      <c r="AL13" s="20"/>
      <c r="AM13" s="20"/>
      <c r="AN13" s="20"/>
      <c r="AO13" s="20"/>
      <c r="AP13" s="20"/>
      <c r="AQ13" s="20"/>
      <c r="AR13" s="20"/>
      <c r="AS13" s="20"/>
      <c r="AT13" s="20"/>
      <c r="AU13" s="20"/>
      <c r="AV13" s="20"/>
    </row>
    <row r="14" spans="1:48">
      <c r="A14" s="494" t="s">
        <v>30</v>
      </c>
      <c r="B14" s="476">
        <v>-12.196597270000003</v>
      </c>
      <c r="C14" s="476">
        <v>9.465017929999993</v>
      </c>
      <c r="D14" s="476">
        <f t="shared" si="0"/>
        <v>21.661615199999996</v>
      </c>
      <c r="E14" s="480">
        <f t="shared" si="1"/>
        <v>-1.7760375882280806</v>
      </c>
      <c r="F14" s="481" t="str">
        <f t="shared" si="2"/>
        <v>--</v>
      </c>
      <c r="H14" s="233"/>
      <c r="I14" s="234"/>
      <c r="W14" s="493"/>
      <c r="X14" s="493"/>
      <c r="Y14" s="493"/>
      <c r="Z14" s="493"/>
      <c r="AA14" s="482"/>
      <c r="AB14" s="482"/>
      <c r="AC14" s="482"/>
      <c r="AD14" s="482"/>
      <c r="AE14" s="20"/>
      <c r="AF14" s="20"/>
      <c r="AG14" s="20"/>
      <c r="AH14" s="20"/>
      <c r="AI14" s="20"/>
      <c r="AJ14" s="20"/>
      <c r="AK14" s="20"/>
      <c r="AL14" s="20"/>
      <c r="AM14" s="20"/>
      <c r="AN14" s="20"/>
      <c r="AO14" s="20"/>
      <c r="AP14" s="20"/>
      <c r="AQ14" s="20"/>
      <c r="AR14" s="20"/>
      <c r="AS14" s="20"/>
      <c r="AT14" s="20"/>
      <c r="AU14" s="20"/>
      <c r="AV14" s="20"/>
    </row>
    <row r="15" spans="1:48">
      <c r="A15" s="476" t="s">
        <v>32</v>
      </c>
      <c r="B15" s="476">
        <v>11.634313979999995</v>
      </c>
      <c r="C15" s="476">
        <v>12.415764430000005</v>
      </c>
      <c r="D15" s="476">
        <f t="shared" si="0"/>
        <v>0.78145045000001012</v>
      </c>
      <c r="E15" s="480">
        <f t="shared" si="1"/>
        <v>6.7167729128108977E-2</v>
      </c>
      <c r="F15" s="481">
        <f t="shared" si="2"/>
        <v>-6.2940180156109027E-2</v>
      </c>
      <c r="H15" s="233"/>
      <c r="I15" s="234"/>
      <c r="W15" s="493"/>
      <c r="X15" s="493"/>
      <c r="Y15" s="493"/>
      <c r="Z15" s="493"/>
      <c r="AA15" s="482"/>
      <c r="AB15" s="482"/>
      <c r="AC15" s="482"/>
      <c r="AD15" s="482"/>
      <c r="AE15" s="20"/>
      <c r="AF15" s="20"/>
      <c r="AG15" s="20"/>
      <c r="AH15" s="20"/>
      <c r="AI15" s="20"/>
      <c r="AJ15" s="20"/>
      <c r="AK15" s="20"/>
      <c r="AL15" s="20"/>
      <c r="AM15" s="20"/>
      <c r="AN15" s="20"/>
      <c r="AO15" s="20"/>
      <c r="AP15" s="20"/>
      <c r="AQ15" s="20"/>
      <c r="AR15" s="20"/>
      <c r="AS15" s="20"/>
      <c r="AT15" s="20"/>
      <c r="AU15" s="20"/>
      <c r="AV15" s="20"/>
    </row>
    <row r="16" spans="1:48">
      <c r="A16" s="476" t="s">
        <v>19</v>
      </c>
      <c r="B16" s="476">
        <v>105.61645689000001</v>
      </c>
      <c r="C16" s="476">
        <v>40.068196999999998</v>
      </c>
      <c r="D16" s="476">
        <f t="shared" si="0"/>
        <v>-65.548259890000011</v>
      </c>
      <c r="E16" s="480">
        <f t="shared" si="1"/>
        <v>-0.62062543868773035</v>
      </c>
      <c r="F16" s="481">
        <f t="shared" si="2"/>
        <v>1.6359173808095235</v>
      </c>
      <c r="H16" s="233"/>
      <c r="I16" s="234"/>
      <c r="W16" s="493"/>
      <c r="X16" s="493"/>
      <c r="Y16" s="493"/>
      <c r="Z16" s="493"/>
      <c r="AA16" s="482"/>
      <c r="AB16" s="482"/>
      <c r="AC16" s="482"/>
      <c r="AD16" s="482"/>
      <c r="AE16" s="20"/>
      <c r="AF16" s="20"/>
      <c r="AG16" s="20"/>
      <c r="AH16" s="20"/>
      <c r="AI16" s="20"/>
      <c r="AJ16" s="20"/>
      <c r="AK16" s="20"/>
      <c r="AL16" s="20"/>
      <c r="AM16" s="20"/>
      <c r="AN16" s="20"/>
      <c r="AO16" s="20"/>
      <c r="AP16" s="20"/>
      <c r="AQ16" s="20"/>
      <c r="AR16" s="20"/>
      <c r="AS16" s="20"/>
      <c r="AT16" s="20"/>
      <c r="AU16" s="20"/>
      <c r="AV16" s="20"/>
    </row>
    <row r="17" spans="1:48">
      <c r="A17" s="476" t="s">
        <v>24</v>
      </c>
      <c r="B17" s="476">
        <v>56.454751279999982</v>
      </c>
      <c r="C17" s="476">
        <v>42.063530349999972</v>
      </c>
      <c r="D17" s="476">
        <f t="shared" si="0"/>
        <v>-14.39122093000001</v>
      </c>
      <c r="E17" s="480">
        <f t="shared" si="1"/>
        <v>-0.25491602750357589</v>
      </c>
      <c r="F17" s="481">
        <f t="shared" si="2"/>
        <v>0.34213060126561667</v>
      </c>
      <c r="H17" s="233"/>
      <c r="I17" s="234"/>
      <c r="W17" s="493"/>
      <c r="X17" s="493"/>
      <c r="Y17" s="493"/>
      <c r="Z17" s="493"/>
      <c r="AA17" s="482"/>
      <c r="AB17" s="482"/>
      <c r="AC17" s="482"/>
      <c r="AD17" s="482"/>
      <c r="AE17" s="20"/>
      <c r="AF17" s="20"/>
      <c r="AG17" s="20"/>
      <c r="AH17" s="20"/>
      <c r="AI17" s="20"/>
      <c r="AJ17" s="20"/>
      <c r="AK17" s="20"/>
      <c r="AL17" s="20"/>
      <c r="AM17" s="20"/>
      <c r="AN17" s="20"/>
      <c r="AO17" s="20"/>
      <c r="AP17" s="20"/>
      <c r="AQ17" s="20"/>
      <c r="AR17" s="20"/>
      <c r="AS17" s="20"/>
      <c r="AT17" s="20"/>
      <c r="AU17" s="20"/>
      <c r="AV17" s="20"/>
    </row>
    <row r="18" spans="1:48">
      <c r="A18" s="476" t="s">
        <v>28</v>
      </c>
      <c r="B18" s="476">
        <v>26.73974724</v>
      </c>
      <c r="C18" s="476">
        <v>48.75459356999999</v>
      </c>
      <c r="D18" s="476">
        <f t="shared" si="0"/>
        <v>22.01484632999999</v>
      </c>
      <c r="E18" s="480">
        <f t="shared" si="1"/>
        <v>0.8233004647503912</v>
      </c>
      <c r="F18" s="481">
        <f t="shared" si="2"/>
        <v>-0.45154404370927448</v>
      </c>
      <c r="H18" s="233"/>
      <c r="I18" s="234"/>
      <c r="W18" s="493"/>
      <c r="X18" s="493"/>
      <c r="Y18" s="493"/>
      <c r="Z18" s="493"/>
      <c r="AA18" s="482"/>
      <c r="AB18" s="482"/>
      <c r="AC18" s="482"/>
      <c r="AD18" s="482"/>
      <c r="AE18" s="20"/>
      <c r="AF18" s="20"/>
      <c r="AG18" s="20"/>
      <c r="AH18" s="20"/>
      <c r="AI18" s="20"/>
      <c r="AJ18" s="20"/>
      <c r="AK18" s="20"/>
      <c r="AL18" s="20"/>
      <c r="AM18" s="20"/>
      <c r="AN18" s="20"/>
      <c r="AO18" s="20"/>
      <c r="AP18" s="20"/>
      <c r="AQ18" s="20"/>
      <c r="AR18" s="20"/>
      <c r="AS18" s="20"/>
      <c r="AT18" s="20"/>
      <c r="AU18" s="20"/>
      <c r="AV18" s="20"/>
    </row>
    <row r="19" spans="1:48">
      <c r="A19" s="476" t="s">
        <v>18</v>
      </c>
      <c r="B19" s="476">
        <v>41.740409400000004</v>
      </c>
      <c r="C19" s="476">
        <v>55.181271949999996</v>
      </c>
      <c r="D19" s="476">
        <f t="shared" si="0"/>
        <v>13.440862549999991</v>
      </c>
      <c r="E19" s="480">
        <f t="shared" si="1"/>
        <v>0.32201079824578782</v>
      </c>
      <c r="F19" s="481">
        <f t="shared" si="2"/>
        <v>-0.24357652651027728</v>
      </c>
      <c r="H19" s="233"/>
      <c r="I19" s="234"/>
      <c r="W19" s="493"/>
      <c r="X19" s="493"/>
      <c r="Y19" s="493"/>
      <c r="Z19" s="493"/>
      <c r="AA19" s="482"/>
      <c r="AB19" s="482"/>
      <c r="AC19" s="482"/>
      <c r="AD19" s="482"/>
      <c r="AE19" s="20"/>
      <c r="AF19" s="20"/>
      <c r="AG19" s="20"/>
      <c r="AH19" s="20"/>
      <c r="AI19" s="20"/>
      <c r="AJ19" s="20"/>
      <c r="AK19" s="20"/>
      <c r="AL19" s="20"/>
      <c r="AM19" s="20"/>
      <c r="AN19" s="20"/>
      <c r="AO19" s="20"/>
      <c r="AP19" s="20"/>
      <c r="AQ19" s="20"/>
      <c r="AR19" s="20"/>
      <c r="AS19" s="20"/>
      <c r="AT19" s="20"/>
      <c r="AU19" s="20"/>
      <c r="AV19" s="20"/>
    </row>
    <row r="20" spans="1:48">
      <c r="A20" s="476" t="s">
        <v>16</v>
      </c>
      <c r="B20" s="476">
        <v>16.388467500000001</v>
      </c>
      <c r="C20" s="476">
        <v>56.991909540000023</v>
      </c>
      <c r="D20" s="476">
        <f t="shared" si="0"/>
        <v>40.603442040000019</v>
      </c>
      <c r="E20" s="480">
        <f t="shared" si="1"/>
        <v>2.4775618611075148</v>
      </c>
      <c r="F20" s="481">
        <f t="shared" si="2"/>
        <v>-0.71244221096859928</v>
      </c>
      <c r="H20" s="233"/>
      <c r="I20" s="234"/>
      <c r="W20" s="493"/>
      <c r="X20" s="493"/>
      <c r="Y20" s="493"/>
      <c r="Z20" s="493"/>
      <c r="AA20" s="482"/>
      <c r="AB20" s="482"/>
      <c r="AC20" s="482"/>
      <c r="AD20" s="482"/>
      <c r="AE20" s="20"/>
      <c r="AF20" s="20"/>
      <c r="AG20" s="20"/>
      <c r="AH20" s="20"/>
      <c r="AI20" s="20"/>
      <c r="AJ20" s="20"/>
      <c r="AK20" s="20"/>
      <c r="AL20" s="20"/>
      <c r="AM20" s="20"/>
      <c r="AN20" s="20"/>
      <c r="AO20" s="20"/>
      <c r="AP20" s="20"/>
      <c r="AQ20" s="20"/>
      <c r="AR20" s="20"/>
      <c r="AS20" s="20"/>
      <c r="AT20" s="20"/>
      <c r="AU20" s="20"/>
      <c r="AV20" s="20"/>
    </row>
    <row r="21" spans="1:48">
      <c r="A21" s="476" t="s">
        <v>6</v>
      </c>
      <c r="B21" s="476">
        <v>14.090497820000003</v>
      </c>
      <c r="C21" s="476">
        <v>80.709263880000009</v>
      </c>
      <c r="D21" s="476">
        <f t="shared" si="0"/>
        <v>66.618766060000013</v>
      </c>
      <c r="E21" s="480">
        <f t="shared" si="1"/>
        <v>4.7279213914955909</v>
      </c>
      <c r="F21" s="481">
        <f t="shared" si="2"/>
        <v>-0.82541659850906324</v>
      </c>
      <c r="H21" s="233"/>
      <c r="I21" s="234"/>
      <c r="W21" s="493"/>
      <c r="X21" s="493"/>
      <c r="Y21" s="493"/>
      <c r="Z21" s="493"/>
      <c r="AA21" s="482"/>
      <c r="AB21" s="482"/>
      <c r="AC21" s="482"/>
      <c r="AD21" s="482"/>
      <c r="AE21" s="20"/>
      <c r="AF21" s="20"/>
      <c r="AG21" s="20"/>
      <c r="AH21" s="20"/>
      <c r="AI21" s="20"/>
      <c r="AJ21" s="20"/>
      <c r="AK21" s="20"/>
      <c r="AL21" s="20"/>
      <c r="AM21" s="20"/>
      <c r="AN21" s="20"/>
      <c r="AO21" s="20"/>
      <c r="AP21" s="20"/>
      <c r="AQ21" s="20"/>
      <c r="AR21" s="20"/>
      <c r="AS21" s="20"/>
      <c r="AT21" s="20"/>
      <c r="AU21" s="20"/>
      <c r="AV21" s="20"/>
    </row>
    <row r="22" spans="1:48">
      <c r="A22" s="476" t="s">
        <v>8</v>
      </c>
      <c r="B22" s="476">
        <v>-71.421405899999982</v>
      </c>
      <c r="C22" s="476">
        <v>98.767005609999998</v>
      </c>
      <c r="D22" s="476">
        <f t="shared" si="0"/>
        <v>170.18841150999998</v>
      </c>
      <c r="E22" s="480">
        <f t="shared" si="1"/>
        <v>-2.3828768051456128</v>
      </c>
      <c r="F22" s="481" t="str">
        <f t="shared" si="2"/>
        <v>--</v>
      </c>
      <c r="H22" s="233"/>
      <c r="I22" s="234"/>
      <c r="W22" s="493"/>
      <c r="X22" s="493"/>
      <c r="Y22" s="493"/>
      <c r="Z22" s="493"/>
      <c r="AA22" s="482"/>
      <c r="AB22" s="482"/>
      <c r="AC22" s="482"/>
      <c r="AD22" s="482"/>
      <c r="AE22" s="20"/>
      <c r="AF22" s="20"/>
      <c r="AG22" s="20"/>
      <c r="AH22" s="20"/>
      <c r="AI22" s="20"/>
      <c r="AJ22" s="20"/>
      <c r="AK22" s="20"/>
      <c r="AL22" s="20"/>
      <c r="AM22" s="20"/>
      <c r="AN22" s="20"/>
      <c r="AO22" s="20"/>
      <c r="AP22" s="20"/>
      <c r="AQ22" s="20"/>
      <c r="AR22" s="20"/>
      <c r="AS22" s="20"/>
      <c r="AT22" s="20"/>
      <c r="AU22" s="20"/>
      <c r="AV22" s="20"/>
    </row>
    <row r="23" spans="1:48">
      <c r="A23" s="494" t="s">
        <v>10</v>
      </c>
      <c r="B23" s="476">
        <v>37.986190210000018</v>
      </c>
      <c r="C23" s="476">
        <v>116.7637089199999</v>
      </c>
      <c r="D23" s="476">
        <f t="shared" si="0"/>
        <v>78.777518709999882</v>
      </c>
      <c r="E23" s="480">
        <f t="shared" si="1"/>
        <v>2.0738462655636729</v>
      </c>
      <c r="F23" s="481">
        <f t="shared" si="2"/>
        <v>-0.67467468649847295</v>
      </c>
      <c r="H23" s="233"/>
      <c r="I23" s="234"/>
      <c r="W23" s="493"/>
      <c r="X23" s="493"/>
      <c r="Y23" s="493"/>
      <c r="Z23" s="493"/>
      <c r="AA23" s="482"/>
      <c r="AB23" s="482"/>
      <c r="AC23" s="482"/>
      <c r="AD23" s="482"/>
      <c r="AE23" s="20"/>
      <c r="AF23" s="20"/>
      <c r="AG23" s="20"/>
      <c r="AH23" s="20"/>
      <c r="AI23" s="20"/>
      <c r="AJ23" s="20"/>
      <c r="AK23" s="20"/>
      <c r="AL23" s="20"/>
      <c r="AM23" s="20"/>
      <c r="AN23" s="20"/>
      <c r="AO23" s="20"/>
      <c r="AP23" s="20"/>
      <c r="AQ23" s="20"/>
      <c r="AR23" s="20"/>
      <c r="AS23" s="20"/>
      <c r="AT23" s="20"/>
      <c r="AU23" s="20"/>
      <c r="AV23" s="20"/>
    </row>
    <row r="24" spans="1:48">
      <c r="A24" s="476" t="s">
        <v>33</v>
      </c>
      <c r="B24" s="476">
        <v>-156.47697639999996</v>
      </c>
      <c r="C24" s="476">
        <v>118.81974351999999</v>
      </c>
      <c r="D24" s="476">
        <f t="shared" si="0"/>
        <v>275.29671991999993</v>
      </c>
      <c r="E24" s="480">
        <f t="shared" si="1"/>
        <v>-1.7593432992740268</v>
      </c>
      <c r="F24" s="481" t="str">
        <f t="shared" si="2"/>
        <v>--</v>
      </c>
      <c r="H24" s="233"/>
      <c r="I24" s="234"/>
      <c r="W24" s="493"/>
      <c r="X24" s="493"/>
      <c r="Y24" s="493"/>
      <c r="Z24" s="493"/>
      <c r="AA24" s="482"/>
      <c r="AB24" s="482"/>
      <c r="AC24" s="482"/>
      <c r="AD24" s="482"/>
      <c r="AE24" s="20"/>
      <c r="AF24" s="20"/>
      <c r="AG24" s="20"/>
      <c r="AH24" s="20"/>
      <c r="AI24" s="20"/>
      <c r="AJ24" s="20"/>
      <c r="AK24" s="20"/>
      <c r="AL24" s="20"/>
      <c r="AM24" s="20"/>
      <c r="AN24" s="20"/>
      <c r="AO24" s="20"/>
      <c r="AP24" s="20"/>
      <c r="AQ24" s="20"/>
      <c r="AR24" s="20"/>
      <c r="AS24" s="20"/>
      <c r="AT24" s="20"/>
      <c r="AU24" s="20"/>
      <c r="AV24" s="20"/>
    </row>
    <row r="25" spans="1:48">
      <c r="A25" s="476" t="s">
        <v>26</v>
      </c>
      <c r="B25" s="476">
        <v>27.512997670000019</v>
      </c>
      <c r="C25" s="476">
        <v>139.85332639999999</v>
      </c>
      <c r="D25" s="476">
        <f t="shared" si="0"/>
        <v>112.34032872999997</v>
      </c>
      <c r="E25" s="480">
        <f t="shared" si="1"/>
        <v>4.0831729816375146</v>
      </c>
      <c r="F25" s="481">
        <f t="shared" si="2"/>
        <v>-0.80327248283455899</v>
      </c>
      <c r="H25" s="233"/>
      <c r="I25" s="234"/>
      <c r="W25" s="493"/>
      <c r="X25" s="493"/>
      <c r="Y25" s="493"/>
      <c r="Z25" s="493"/>
      <c r="AA25" s="482"/>
      <c r="AB25" s="482"/>
      <c r="AC25" s="482"/>
      <c r="AD25" s="482"/>
      <c r="AE25" s="20"/>
      <c r="AF25" s="20"/>
      <c r="AG25" s="20"/>
      <c r="AH25" s="20"/>
      <c r="AI25" s="20"/>
      <c r="AJ25" s="20"/>
      <c r="AK25" s="20"/>
      <c r="AL25" s="20"/>
      <c r="AM25" s="20"/>
      <c r="AN25" s="20"/>
      <c r="AO25" s="20"/>
      <c r="AP25" s="20"/>
      <c r="AQ25" s="20"/>
      <c r="AR25" s="20"/>
      <c r="AS25" s="20"/>
      <c r="AT25" s="20"/>
      <c r="AU25" s="20"/>
      <c r="AV25" s="20"/>
    </row>
    <row r="26" spans="1:48">
      <c r="A26" s="476" t="s">
        <v>25</v>
      </c>
      <c r="B26" s="476">
        <v>-66.68512124999998</v>
      </c>
      <c r="C26" s="476">
        <v>204.47518815999993</v>
      </c>
      <c r="D26" s="476">
        <f t="shared" si="0"/>
        <v>271.16030940999991</v>
      </c>
      <c r="E26" s="480">
        <f t="shared" si="1"/>
        <v>-4.0662790188748437</v>
      </c>
      <c r="F26" s="481" t="str">
        <f t="shared" si="2"/>
        <v>--</v>
      </c>
      <c r="H26" s="233"/>
      <c r="I26" s="234"/>
      <c r="W26" s="493"/>
      <c r="X26" s="493"/>
      <c r="Y26" s="493"/>
      <c r="Z26" s="493"/>
      <c r="AA26" s="482"/>
      <c r="AB26" s="482"/>
      <c r="AC26" s="482"/>
      <c r="AD26" s="482"/>
      <c r="AE26" s="20"/>
      <c r="AF26" s="20"/>
      <c r="AG26" s="20"/>
      <c r="AH26" s="20"/>
      <c r="AI26" s="20"/>
      <c r="AJ26" s="20"/>
      <c r="AK26" s="20"/>
      <c r="AL26" s="20"/>
      <c r="AM26" s="20"/>
      <c r="AN26" s="20"/>
      <c r="AO26" s="20"/>
      <c r="AP26" s="20"/>
      <c r="AQ26" s="20"/>
      <c r="AR26" s="20"/>
      <c r="AS26" s="20"/>
      <c r="AT26" s="20"/>
      <c r="AU26" s="20"/>
      <c r="AV26" s="20"/>
    </row>
    <row r="27" spans="1:48">
      <c r="A27" s="476" t="s">
        <v>23</v>
      </c>
      <c r="B27" s="476">
        <v>90.740833370000018</v>
      </c>
      <c r="C27" s="476">
        <v>207.62833137000001</v>
      </c>
      <c r="D27" s="476">
        <f t="shared" si="0"/>
        <v>116.88749799999999</v>
      </c>
      <c r="E27" s="480">
        <f t="shared" si="1"/>
        <v>1.2881466221870115</v>
      </c>
      <c r="F27" s="481">
        <f t="shared" si="2"/>
        <v>-0.56296506950057268</v>
      </c>
      <c r="H27" s="233"/>
      <c r="I27" s="234"/>
      <c r="W27" s="493"/>
      <c r="X27" s="493"/>
      <c r="Y27" s="493"/>
      <c r="Z27" s="493"/>
      <c r="AA27" s="482"/>
      <c r="AB27" s="482"/>
      <c r="AC27" s="482"/>
      <c r="AD27" s="482"/>
      <c r="AE27" s="20"/>
      <c r="AF27" s="20"/>
      <c r="AG27" s="20"/>
      <c r="AH27" s="20"/>
      <c r="AI27" s="20"/>
      <c r="AJ27" s="20"/>
      <c r="AK27" s="20"/>
      <c r="AL27" s="20"/>
      <c r="AM27" s="20"/>
      <c r="AN27" s="20"/>
      <c r="AO27" s="20"/>
      <c r="AP27" s="20"/>
      <c r="AQ27" s="20"/>
      <c r="AR27" s="20"/>
      <c r="AS27" s="20"/>
      <c r="AT27" s="20"/>
      <c r="AU27" s="20"/>
      <c r="AV27" s="20"/>
    </row>
    <row r="28" spans="1:48">
      <c r="A28" s="476" t="s">
        <v>0</v>
      </c>
      <c r="B28" s="476">
        <v>60.750413400000049</v>
      </c>
      <c r="C28" s="476">
        <v>209.42123798999995</v>
      </c>
      <c r="D28" s="476">
        <f t="shared" si="0"/>
        <v>148.67082458999991</v>
      </c>
      <c r="E28" s="480">
        <f t="shared" si="1"/>
        <v>2.4472397185366277</v>
      </c>
      <c r="F28" s="481">
        <f t="shared" si="2"/>
        <v>-0.70991283413719031</v>
      </c>
      <c r="H28" s="233"/>
      <c r="I28" s="234"/>
      <c r="W28" s="493"/>
      <c r="X28" s="493"/>
      <c r="Y28" s="493"/>
      <c r="Z28" s="493"/>
      <c r="AA28" s="482"/>
      <c r="AB28" s="482"/>
      <c r="AC28" s="482"/>
      <c r="AD28" s="482"/>
      <c r="AE28" s="20"/>
      <c r="AF28" s="20"/>
      <c r="AG28" s="20"/>
      <c r="AH28" s="20"/>
      <c r="AI28" s="20"/>
      <c r="AJ28" s="20"/>
      <c r="AK28" s="20"/>
      <c r="AL28" s="20"/>
      <c r="AM28" s="20"/>
      <c r="AN28" s="20"/>
      <c r="AO28" s="20"/>
      <c r="AP28" s="20"/>
      <c r="AQ28" s="20"/>
      <c r="AR28" s="20"/>
      <c r="AS28" s="20"/>
      <c r="AT28" s="20"/>
      <c r="AU28" s="20"/>
      <c r="AV28" s="20"/>
    </row>
    <row r="29" spans="1:48">
      <c r="A29" s="476" t="s">
        <v>22</v>
      </c>
      <c r="B29" s="476">
        <v>-68.348839479999953</v>
      </c>
      <c r="C29" s="476">
        <v>217.42891875999979</v>
      </c>
      <c r="D29" s="476">
        <f t="shared" si="0"/>
        <v>285.77775823999974</v>
      </c>
      <c r="E29" s="480">
        <f t="shared" si="1"/>
        <v>-4.1811647485781123</v>
      </c>
      <c r="F29" s="481" t="str">
        <f t="shared" si="2"/>
        <v>--</v>
      </c>
      <c r="H29" s="233"/>
      <c r="I29" s="234"/>
      <c r="W29" s="493"/>
      <c r="X29" s="493"/>
      <c r="Y29" s="493"/>
      <c r="Z29" s="493"/>
      <c r="AA29" s="482"/>
      <c r="AB29" s="482"/>
      <c r="AC29" s="482"/>
      <c r="AD29" s="482"/>
      <c r="AE29" s="20"/>
      <c r="AF29" s="20"/>
      <c r="AG29" s="20"/>
      <c r="AH29" s="20"/>
      <c r="AI29" s="20"/>
      <c r="AJ29" s="20"/>
      <c r="AK29" s="20"/>
      <c r="AL29" s="20"/>
      <c r="AM29" s="20"/>
      <c r="AN29" s="20"/>
      <c r="AO29" s="20"/>
      <c r="AP29" s="20"/>
      <c r="AQ29" s="20"/>
      <c r="AR29" s="20"/>
      <c r="AS29" s="20"/>
      <c r="AT29" s="20"/>
      <c r="AU29" s="20"/>
      <c r="AV29" s="20"/>
    </row>
    <row r="30" spans="1:48">
      <c r="A30" s="476" t="s">
        <v>15</v>
      </c>
      <c r="B30" s="476">
        <v>22.039985800000018</v>
      </c>
      <c r="C30" s="476">
        <v>265.90151282000011</v>
      </c>
      <c r="D30" s="476">
        <f t="shared" si="0"/>
        <v>243.8615270200001</v>
      </c>
      <c r="E30" s="480">
        <f t="shared" si="1"/>
        <v>11.064504724862386</v>
      </c>
      <c r="F30" s="481">
        <f t="shared" si="2"/>
        <v>-0.91711222111428969</v>
      </c>
      <c r="H30" s="233"/>
      <c r="I30" s="234"/>
      <c r="W30" s="493"/>
      <c r="X30" s="493"/>
      <c r="Y30" s="493"/>
      <c r="Z30" s="493"/>
      <c r="AA30" s="482"/>
      <c r="AB30" s="482"/>
      <c r="AC30" s="482"/>
      <c r="AD30" s="482"/>
      <c r="AE30" s="20"/>
      <c r="AF30" s="20"/>
      <c r="AG30" s="20"/>
      <c r="AH30" s="20"/>
      <c r="AI30" s="20"/>
      <c r="AJ30" s="20"/>
      <c r="AK30" s="20"/>
      <c r="AL30" s="20"/>
      <c r="AM30" s="20"/>
      <c r="AN30" s="20"/>
      <c r="AO30" s="20"/>
      <c r="AP30" s="20"/>
      <c r="AQ30" s="20"/>
      <c r="AR30" s="20"/>
      <c r="AS30" s="20"/>
      <c r="AT30" s="20"/>
      <c r="AU30" s="20"/>
      <c r="AV30" s="20"/>
    </row>
    <row r="31" spans="1:48">
      <c r="A31" s="476" t="s">
        <v>4</v>
      </c>
      <c r="B31" s="476">
        <v>16.961768420000041</v>
      </c>
      <c r="C31" s="476">
        <v>276.89461222</v>
      </c>
      <c r="D31" s="476">
        <f t="shared" si="0"/>
        <v>259.93284379999994</v>
      </c>
      <c r="E31" s="480">
        <f t="shared" si="1"/>
        <v>15.324631097634061</v>
      </c>
      <c r="F31" s="481">
        <f t="shared" si="2"/>
        <v>-0.93874287302302772</v>
      </c>
      <c r="H31" s="233"/>
      <c r="I31" s="234"/>
      <c r="W31" s="493"/>
      <c r="X31" s="493"/>
      <c r="Y31" s="493"/>
      <c r="Z31" s="493"/>
      <c r="AA31" s="482"/>
      <c r="AB31" s="482"/>
      <c r="AC31" s="482"/>
      <c r="AD31" s="482"/>
      <c r="AE31" s="20"/>
      <c r="AF31" s="20"/>
      <c r="AG31" s="20"/>
      <c r="AH31" s="20"/>
      <c r="AI31" s="20"/>
      <c r="AJ31" s="20"/>
      <c r="AK31" s="20"/>
      <c r="AL31" s="20"/>
      <c r="AM31" s="20"/>
      <c r="AN31" s="20"/>
      <c r="AO31" s="20"/>
      <c r="AP31" s="20"/>
      <c r="AQ31" s="20"/>
      <c r="AR31" s="20"/>
      <c r="AS31" s="20"/>
      <c r="AT31" s="20"/>
      <c r="AU31" s="20"/>
      <c r="AV31" s="20"/>
    </row>
    <row r="32" spans="1:48">
      <c r="A32" s="476" t="s">
        <v>5</v>
      </c>
      <c r="B32" s="476">
        <v>129.68176446999999</v>
      </c>
      <c r="C32" s="476">
        <v>307.22706576999991</v>
      </c>
      <c r="D32" s="476">
        <f t="shared" si="0"/>
        <v>177.54530129999992</v>
      </c>
      <c r="E32" s="480">
        <f t="shared" si="1"/>
        <v>1.3690845588476894</v>
      </c>
      <c r="F32" s="481">
        <f t="shared" si="2"/>
        <v>-0.5778960289680859</v>
      </c>
      <c r="H32" s="233"/>
      <c r="I32" s="234"/>
      <c r="W32" s="493"/>
      <c r="X32" s="493"/>
      <c r="Y32" s="493"/>
      <c r="Z32" s="493"/>
      <c r="AA32" s="482"/>
      <c r="AB32" s="482"/>
      <c r="AC32" s="482"/>
      <c r="AD32" s="482"/>
      <c r="AE32" s="20"/>
      <c r="AF32" s="20"/>
      <c r="AG32" s="20"/>
      <c r="AH32" s="20"/>
      <c r="AI32" s="20"/>
      <c r="AJ32" s="20"/>
      <c r="AK32" s="20"/>
      <c r="AL32" s="20"/>
      <c r="AM32" s="20"/>
      <c r="AN32" s="20"/>
      <c r="AO32" s="20"/>
      <c r="AP32" s="20"/>
      <c r="AQ32" s="20"/>
      <c r="AR32" s="20"/>
      <c r="AS32" s="20"/>
      <c r="AT32" s="20"/>
      <c r="AU32" s="20"/>
      <c r="AV32" s="20"/>
    </row>
    <row r="33" spans="1:48">
      <c r="A33" s="476" t="s">
        <v>13</v>
      </c>
      <c r="B33" s="476">
        <v>194.21990769999994</v>
      </c>
      <c r="C33" s="476">
        <v>339.13355841000021</v>
      </c>
      <c r="D33" s="476">
        <f t="shared" si="0"/>
        <v>144.91365071000027</v>
      </c>
      <c r="E33" s="480">
        <f t="shared" si="1"/>
        <v>0.74613180711546767</v>
      </c>
      <c r="F33" s="481">
        <f t="shared" si="2"/>
        <v>-0.427305547081262</v>
      </c>
      <c r="H33" s="233"/>
      <c r="I33" s="234"/>
      <c r="W33" s="493"/>
      <c r="X33" s="493"/>
      <c r="Y33" s="493"/>
      <c r="Z33" s="493"/>
      <c r="AA33" s="482"/>
      <c r="AB33" s="482"/>
      <c r="AC33" s="482"/>
      <c r="AD33" s="482"/>
      <c r="AE33" s="20"/>
      <c r="AF33" s="20"/>
      <c r="AG33" s="20"/>
      <c r="AH33" s="20"/>
      <c r="AI33" s="20"/>
      <c r="AJ33" s="20"/>
      <c r="AK33" s="20"/>
      <c r="AL33" s="20"/>
      <c r="AM33" s="20"/>
      <c r="AN33" s="20"/>
      <c r="AO33" s="20"/>
      <c r="AP33" s="20"/>
      <c r="AQ33" s="20"/>
      <c r="AR33" s="20"/>
      <c r="AS33" s="20"/>
      <c r="AT33" s="20"/>
      <c r="AU33" s="20"/>
      <c r="AV33" s="20"/>
    </row>
    <row r="34" spans="1:48">
      <c r="A34" s="494" t="s">
        <v>31</v>
      </c>
      <c r="B34" s="476">
        <v>195.74191341000008</v>
      </c>
      <c r="C34" s="476">
        <v>376.18667966999988</v>
      </c>
      <c r="D34" s="476">
        <f t="shared" si="0"/>
        <v>180.4447662599998</v>
      </c>
      <c r="E34" s="480">
        <f t="shared" si="1"/>
        <v>0.92185042598434719</v>
      </c>
      <c r="F34" s="481">
        <f t="shared" si="2"/>
        <v>-0.47966814353525311</v>
      </c>
      <c r="H34" s="233"/>
      <c r="I34" s="234"/>
      <c r="W34" s="493"/>
      <c r="X34" s="493"/>
      <c r="Y34" s="493"/>
      <c r="Z34" s="493"/>
      <c r="AA34" s="482"/>
      <c r="AB34" s="482"/>
      <c r="AC34" s="482"/>
      <c r="AD34" s="482"/>
      <c r="AE34" s="20"/>
      <c r="AF34" s="20"/>
      <c r="AG34" s="20"/>
      <c r="AH34" s="20"/>
      <c r="AI34" s="20"/>
      <c r="AJ34" s="20"/>
      <c r="AK34" s="20"/>
      <c r="AL34" s="20"/>
      <c r="AM34" s="20"/>
      <c r="AN34" s="20"/>
      <c r="AO34" s="20"/>
      <c r="AP34" s="20"/>
      <c r="AQ34" s="20"/>
      <c r="AR34" s="20"/>
      <c r="AS34" s="20"/>
      <c r="AT34" s="20"/>
      <c r="AU34" s="20"/>
      <c r="AV34" s="20"/>
    </row>
    <row r="35" spans="1:48">
      <c r="A35" s="476" t="s">
        <v>29</v>
      </c>
      <c r="B35" s="476">
        <v>243.22999135000006</v>
      </c>
      <c r="C35" s="476">
        <v>528.58835390999957</v>
      </c>
      <c r="D35" s="476">
        <f t="shared" si="0"/>
        <v>285.35836255999948</v>
      </c>
      <c r="E35" s="480">
        <f t="shared" si="1"/>
        <v>1.1732038511212135</v>
      </c>
      <c r="F35" s="481">
        <f t="shared" si="2"/>
        <v>-0.53984988592576189</v>
      </c>
      <c r="H35" s="233"/>
      <c r="I35" s="234"/>
      <c r="W35" s="493"/>
      <c r="X35" s="493"/>
      <c r="Y35" s="493"/>
      <c r="Z35" s="493"/>
      <c r="AA35" s="482"/>
      <c r="AB35" s="482"/>
      <c r="AC35" s="482"/>
      <c r="AD35" s="482"/>
      <c r="AE35" s="20"/>
      <c r="AF35" s="20"/>
      <c r="AG35" s="20"/>
      <c r="AH35" s="20"/>
      <c r="AI35" s="20"/>
      <c r="AJ35" s="20"/>
      <c r="AK35" s="20"/>
      <c r="AL35" s="20"/>
      <c r="AM35" s="20"/>
      <c r="AN35" s="20"/>
      <c r="AO35" s="20"/>
      <c r="AP35" s="20"/>
      <c r="AQ35" s="20"/>
      <c r="AR35" s="20"/>
      <c r="AS35" s="20"/>
      <c r="AT35" s="20"/>
      <c r="AU35" s="20"/>
      <c r="AV35" s="20"/>
    </row>
    <row r="36" spans="1:48">
      <c r="A36" s="476" t="s">
        <v>14</v>
      </c>
      <c r="B36" s="476">
        <v>52.828582609999977</v>
      </c>
      <c r="C36" s="476">
        <v>592.47335078999981</v>
      </c>
      <c r="D36" s="476">
        <f t="shared" si="0"/>
        <v>539.6447681799998</v>
      </c>
      <c r="E36" s="480">
        <f t="shared" si="1"/>
        <v>10.215015083101054</v>
      </c>
      <c r="F36" s="481">
        <f t="shared" si="2"/>
        <v>-0.91083382477953023</v>
      </c>
      <c r="H36" s="233"/>
      <c r="I36" s="234"/>
      <c r="W36" s="493"/>
      <c r="X36" s="493"/>
      <c r="Y36" s="493"/>
      <c r="Z36" s="493"/>
      <c r="AA36" s="482"/>
      <c r="AB36" s="482"/>
      <c r="AC36" s="482"/>
      <c r="AD36" s="482"/>
      <c r="AE36" s="20"/>
      <c r="AF36" s="20"/>
      <c r="AG36" s="20"/>
      <c r="AH36" s="20"/>
      <c r="AI36" s="20"/>
      <c r="AJ36" s="20"/>
      <c r="AK36" s="20"/>
      <c r="AL36" s="20"/>
      <c r="AM36" s="20"/>
      <c r="AN36" s="20"/>
      <c r="AO36" s="20"/>
      <c r="AP36" s="20"/>
      <c r="AQ36" s="20"/>
      <c r="AR36" s="20"/>
      <c r="AS36" s="20"/>
      <c r="AT36" s="20"/>
      <c r="AU36" s="20"/>
      <c r="AV36" s="20"/>
    </row>
    <row r="37" spans="1:48">
      <c r="A37" s="476" t="s">
        <v>9</v>
      </c>
      <c r="B37" s="476">
        <v>734.27725050999993</v>
      </c>
      <c r="C37" s="476">
        <v>597.14273818000015</v>
      </c>
      <c r="D37" s="476">
        <f t="shared" si="0"/>
        <v>-137.13451232999978</v>
      </c>
      <c r="E37" s="480">
        <f t="shared" si="1"/>
        <v>-0.18676121619558761</v>
      </c>
      <c r="F37" s="481">
        <f t="shared" si="2"/>
        <v>0.22965114295447142</v>
      </c>
      <c r="H37" s="233"/>
      <c r="I37" s="234"/>
      <c r="W37" s="493"/>
      <c r="X37" s="493"/>
      <c r="Y37" s="493"/>
      <c r="Z37" s="493"/>
      <c r="AA37" s="482"/>
      <c r="AB37" s="482"/>
      <c r="AC37" s="482"/>
      <c r="AD37" s="482"/>
      <c r="AE37" s="20"/>
      <c r="AF37" s="20"/>
      <c r="AG37" s="20"/>
      <c r="AH37" s="20"/>
      <c r="AI37" s="20"/>
      <c r="AJ37" s="20"/>
      <c r="AK37" s="20"/>
      <c r="AL37" s="20"/>
      <c r="AM37" s="20"/>
      <c r="AN37" s="20"/>
      <c r="AO37" s="20"/>
      <c r="AP37" s="20"/>
      <c r="AQ37" s="20"/>
      <c r="AR37" s="20"/>
      <c r="AS37" s="20"/>
      <c r="AT37" s="20"/>
      <c r="AU37" s="20"/>
      <c r="AV37" s="20"/>
    </row>
    <row r="38" spans="1:48">
      <c r="A38" s="476" t="s">
        <v>20</v>
      </c>
      <c r="B38" s="476">
        <v>353.16436023000011</v>
      </c>
      <c r="C38" s="476">
        <v>714.34008058999962</v>
      </c>
      <c r="D38" s="476">
        <f t="shared" si="0"/>
        <v>361.1757203599995</v>
      </c>
      <c r="E38" s="480">
        <f t="shared" si="1"/>
        <v>1.0226845090619618</v>
      </c>
      <c r="F38" s="481">
        <f t="shared" si="2"/>
        <v>-0.50560752528640318</v>
      </c>
      <c r="H38" s="233"/>
      <c r="I38" s="234"/>
      <c r="W38" s="493"/>
      <c r="X38" s="493"/>
      <c r="Y38" s="493"/>
      <c r="Z38" s="493"/>
      <c r="AA38" s="482"/>
      <c r="AB38" s="482"/>
      <c r="AC38" s="482"/>
      <c r="AD38" s="482"/>
      <c r="AE38" s="20"/>
      <c r="AF38" s="20"/>
      <c r="AG38" s="20"/>
      <c r="AH38" s="20"/>
      <c r="AI38" s="20"/>
      <c r="AJ38" s="20"/>
      <c r="AK38" s="20"/>
      <c r="AL38" s="20"/>
      <c r="AM38" s="20"/>
      <c r="AN38" s="20"/>
      <c r="AO38" s="20"/>
      <c r="AP38" s="20"/>
      <c r="AQ38" s="20"/>
      <c r="AR38" s="20"/>
      <c r="AS38" s="20"/>
      <c r="AT38" s="20"/>
      <c r="AU38" s="20"/>
      <c r="AV38" s="20"/>
    </row>
    <row r="39" spans="1:48">
      <c r="I39" s="234"/>
      <c r="W39" s="493"/>
      <c r="X39" s="493"/>
      <c r="Y39" s="493"/>
      <c r="Z39" s="493"/>
      <c r="AA39" s="482"/>
      <c r="AB39" s="482"/>
      <c r="AC39" s="482"/>
      <c r="AD39" s="482"/>
      <c r="AE39" s="20"/>
      <c r="AF39" s="20"/>
      <c r="AG39" s="20"/>
      <c r="AH39" s="20"/>
      <c r="AI39" s="20"/>
      <c r="AJ39" s="20"/>
      <c r="AK39" s="20"/>
      <c r="AL39" s="20"/>
      <c r="AM39" s="20"/>
      <c r="AN39" s="20"/>
      <c r="AO39" s="20"/>
      <c r="AP39" s="20"/>
      <c r="AQ39" s="20"/>
      <c r="AR39" s="20"/>
      <c r="AS39" s="20"/>
      <c r="AT39" s="20"/>
      <c r="AU39" s="20"/>
      <c r="AV39" s="20"/>
    </row>
    <row r="40" spans="1:48">
      <c r="AE40" s="20"/>
      <c r="AF40" s="20"/>
      <c r="AG40" s="20"/>
      <c r="AH40" s="20"/>
      <c r="AI40" s="20"/>
      <c r="AJ40" s="20"/>
      <c r="AK40" s="20"/>
      <c r="AL40" s="20"/>
      <c r="AM40" s="20"/>
      <c r="AN40" s="20"/>
      <c r="AO40" s="20"/>
      <c r="AP40" s="20"/>
      <c r="AQ40" s="20"/>
      <c r="AR40" s="20"/>
      <c r="AS40" s="20"/>
      <c r="AT40" s="20"/>
      <c r="AU40" s="20"/>
      <c r="AV40" s="20"/>
    </row>
    <row r="41" spans="1:48">
      <c r="AE41" s="20"/>
      <c r="AF41" s="20"/>
      <c r="AG41" s="20"/>
      <c r="AH41" s="20"/>
      <c r="AI41" s="20"/>
      <c r="AJ41" s="20"/>
      <c r="AK41" s="20"/>
      <c r="AL41" s="20"/>
      <c r="AM41" s="20"/>
      <c r="AN41" s="20"/>
      <c r="AO41" s="20"/>
      <c r="AP41" s="20"/>
      <c r="AQ41" s="20"/>
      <c r="AR41" s="20"/>
      <c r="AS41" s="20"/>
      <c r="AT41" s="20"/>
      <c r="AU41" s="20"/>
      <c r="AV41" s="20"/>
    </row>
  </sheetData>
  <autoFilter ref="A6:F6" xr:uid="{2B6504AE-5C7D-4EF1-AFCB-C91A4C017646}">
    <sortState ref="A7:F38">
      <sortCondition ref="C6"/>
    </sortState>
  </autoFilter>
  <mergeCells count="1">
    <mergeCell ref="H1:I1"/>
  </mergeCells>
  <hyperlinks>
    <hyperlink ref="H1:I1" location="Index!A1" display="Regresar al Índice" xr:uid="{0D98759E-2B6D-4131-9DD2-1A6129B50EC1}"/>
  </hyperlinks>
  <pageMargins left="0.7" right="0.7" top="0.75" bottom="0.75" header="0.3" footer="0.3"/>
  <pageSetup orientation="portrait" horizontalDpi="4294967295" verticalDpi="4294967295"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D0F5C-58DE-4685-8C1A-1B684B8CD10E}">
  <sheetPr codeName="Hoja56"/>
  <dimension ref="A1:U26"/>
  <sheetViews>
    <sheetView workbookViewId="0"/>
  </sheetViews>
  <sheetFormatPr baseColWidth="10" defaultRowHeight="14.25"/>
  <cols>
    <col min="1" max="2" width="11.5703125" style="474" bestFit="1" customWidth="1"/>
    <col min="3" max="3" width="11" style="474" bestFit="1" customWidth="1"/>
    <col min="4" max="4" width="11.5703125" style="474" bestFit="1" customWidth="1"/>
    <col min="5" max="5" width="11.42578125" style="474"/>
    <col min="6" max="6" width="18" style="474" bestFit="1" customWidth="1"/>
    <col min="7" max="7" width="14.140625" style="474" bestFit="1" customWidth="1"/>
    <col min="8" max="18" width="11.42578125" style="474"/>
    <col min="19" max="19" width="11.5703125" style="474" bestFit="1" customWidth="1"/>
    <col min="20" max="20" width="11.42578125" style="474"/>
    <col min="21" max="21" width="11.5703125" style="474" bestFit="1" customWidth="1"/>
    <col min="22" max="16384" width="11.42578125" style="474"/>
  </cols>
  <sheetData>
    <row r="1" spans="1:21">
      <c r="A1" s="20" t="s">
        <v>1580</v>
      </c>
      <c r="H1" s="545" t="s">
        <v>38</v>
      </c>
      <c r="I1" s="545"/>
    </row>
    <row r="3" spans="1:21">
      <c r="J3" s="20"/>
      <c r="K3" s="20"/>
      <c r="L3" s="20"/>
      <c r="M3" s="20"/>
      <c r="N3" s="20"/>
      <c r="O3" s="20"/>
      <c r="P3" s="20"/>
    </row>
    <row r="4" spans="1:21">
      <c r="J4" s="20"/>
      <c r="K4" s="20"/>
      <c r="L4" s="20"/>
      <c r="M4" s="20"/>
      <c r="N4" s="20"/>
      <c r="O4" s="20"/>
      <c r="P4" s="20"/>
    </row>
    <row r="5" spans="1:21">
      <c r="J5" s="20"/>
      <c r="K5" s="20"/>
      <c r="L5" s="20"/>
      <c r="M5" s="20"/>
      <c r="N5" s="20"/>
      <c r="O5" s="20"/>
      <c r="P5" s="20"/>
    </row>
    <row r="6" spans="1:21">
      <c r="A6" s="488">
        <v>2018</v>
      </c>
      <c r="B6" s="483">
        <v>2019</v>
      </c>
      <c r="C6" s="483">
        <v>2020</v>
      </c>
      <c r="D6" s="474">
        <v>2021</v>
      </c>
      <c r="F6" s="474" t="s">
        <v>1125</v>
      </c>
      <c r="G6" s="474" t="s">
        <v>1126</v>
      </c>
      <c r="J6" s="20"/>
      <c r="K6" s="20"/>
      <c r="L6" s="20"/>
      <c r="M6" s="20"/>
      <c r="N6" s="20"/>
      <c r="O6" s="20"/>
      <c r="P6" s="20"/>
      <c r="R6" s="474" t="s">
        <v>1123</v>
      </c>
      <c r="S6" s="474">
        <v>57.024551000000017</v>
      </c>
      <c r="T6" s="474" t="s">
        <v>1123</v>
      </c>
      <c r="U6" s="474">
        <v>170.24694411048694</v>
      </c>
    </row>
    <row r="7" spans="1:21">
      <c r="A7" s="474" t="s">
        <v>1213</v>
      </c>
      <c r="B7" s="474" t="s">
        <v>1213</v>
      </c>
      <c r="C7" s="474" t="s">
        <v>1213</v>
      </c>
      <c r="D7" s="474" t="s">
        <v>1213</v>
      </c>
      <c r="J7" s="20"/>
      <c r="K7" s="20"/>
      <c r="L7" s="20"/>
      <c r="M7" s="20"/>
      <c r="N7" s="20"/>
      <c r="O7" s="20"/>
      <c r="P7" s="20"/>
      <c r="R7" s="474" t="s">
        <v>1124</v>
      </c>
      <c r="S7" s="474">
        <v>11.762253000000003</v>
      </c>
      <c r="T7" s="474" t="s">
        <v>1124</v>
      </c>
      <c r="U7" s="474">
        <v>16.05118534</v>
      </c>
    </row>
    <row r="8" spans="1:21">
      <c r="A8" s="489">
        <v>713.09701800000005</v>
      </c>
      <c r="B8" s="489">
        <v>1292.048745980487</v>
      </c>
      <c r="C8" s="484">
        <v>1842.9403893799995</v>
      </c>
      <c r="D8" s="484">
        <v>1192.3107052000003</v>
      </c>
      <c r="F8" s="487">
        <v>-0.35303891972267398</v>
      </c>
      <c r="G8" s="490">
        <v>550.89164339951253</v>
      </c>
      <c r="H8" s="491"/>
      <c r="J8" s="20"/>
      <c r="K8" s="20"/>
      <c r="L8" s="20"/>
      <c r="M8" s="20"/>
      <c r="N8" s="20"/>
      <c r="O8" s="20"/>
      <c r="P8" s="20"/>
      <c r="R8" s="474" t="s">
        <v>1127</v>
      </c>
      <c r="S8" s="474">
        <v>149.71177400000002</v>
      </c>
      <c r="T8" s="474" t="s">
        <v>1127</v>
      </c>
      <c r="U8" s="474">
        <v>-24.743998830000027</v>
      </c>
    </row>
    <row r="9" spans="1:21">
      <c r="J9" s="20"/>
      <c r="K9" s="20"/>
      <c r="L9" s="20"/>
      <c r="M9" s="20"/>
      <c r="N9" s="20"/>
      <c r="O9" s="20"/>
      <c r="P9" s="20"/>
      <c r="Q9" s="491"/>
      <c r="R9" s="474" t="s">
        <v>53</v>
      </c>
      <c r="S9" s="474">
        <v>218.49857800000007</v>
      </c>
      <c r="T9" s="474" t="s">
        <v>1129</v>
      </c>
      <c r="U9" s="474">
        <v>161.55413062048706</v>
      </c>
    </row>
    <row r="10" spans="1:21" ht="15">
      <c r="A10" s="3" t="s">
        <v>1130</v>
      </c>
      <c r="J10" s="20"/>
      <c r="K10" s="20"/>
      <c r="L10" s="20"/>
      <c r="M10" s="20"/>
      <c r="N10" s="20"/>
      <c r="O10" s="20"/>
      <c r="P10" s="20"/>
      <c r="Q10" s="491"/>
    </row>
    <row r="11" spans="1:21">
      <c r="J11" s="20"/>
      <c r="K11" s="20"/>
      <c r="L11" s="20"/>
      <c r="M11" s="20"/>
      <c r="N11" s="20"/>
      <c r="O11" s="20"/>
      <c r="P11" s="20"/>
      <c r="Q11" s="491"/>
    </row>
    <row r="12" spans="1:21">
      <c r="J12" s="20"/>
      <c r="K12" s="20"/>
      <c r="L12" s="20"/>
      <c r="M12" s="20"/>
      <c r="N12" s="20"/>
      <c r="O12" s="20"/>
      <c r="P12" s="20"/>
      <c r="Q12" s="491"/>
    </row>
    <row r="13" spans="1:21">
      <c r="J13" s="20"/>
      <c r="K13" s="20"/>
      <c r="L13" s="20"/>
      <c r="M13" s="20"/>
      <c r="N13" s="20"/>
      <c r="O13" s="20"/>
      <c r="P13" s="20"/>
    </row>
    <row r="14" spans="1:21">
      <c r="J14" s="20"/>
      <c r="K14" s="20"/>
      <c r="L14" s="20"/>
      <c r="M14" s="20"/>
      <c r="N14" s="20"/>
      <c r="O14" s="20"/>
      <c r="P14" s="20"/>
    </row>
    <row r="15" spans="1:21">
      <c r="J15" s="20"/>
      <c r="K15" s="20"/>
      <c r="L15" s="20"/>
      <c r="M15" s="20"/>
      <c r="N15" s="20"/>
      <c r="O15" s="20"/>
      <c r="P15" s="20"/>
    </row>
    <row r="16" spans="1:21">
      <c r="J16" s="20"/>
      <c r="K16" s="20"/>
      <c r="L16" s="20"/>
      <c r="M16" s="20"/>
      <c r="N16" s="20"/>
      <c r="O16" s="20"/>
      <c r="P16" s="20"/>
    </row>
    <row r="17" spans="2:16">
      <c r="J17" s="20"/>
      <c r="K17" s="20"/>
      <c r="L17" s="20"/>
      <c r="M17" s="20"/>
      <c r="N17" s="20"/>
      <c r="O17" s="20"/>
      <c r="P17" s="20"/>
    </row>
    <row r="18" spans="2:16">
      <c r="J18" s="20"/>
      <c r="K18" s="20"/>
      <c r="L18" s="20"/>
      <c r="M18" s="20"/>
      <c r="N18" s="20"/>
      <c r="O18" s="20"/>
      <c r="P18" s="20"/>
    </row>
    <row r="19" spans="2:16">
      <c r="J19" s="20"/>
      <c r="K19" s="20"/>
      <c r="L19" s="20"/>
      <c r="M19" s="20"/>
      <c r="N19" s="20"/>
      <c r="O19" s="20"/>
      <c r="P19" s="20"/>
    </row>
    <row r="20" spans="2:16">
      <c r="J20" s="20"/>
      <c r="K20" s="20"/>
      <c r="L20" s="20"/>
      <c r="M20" s="20"/>
      <c r="N20" s="20"/>
      <c r="O20" s="20"/>
      <c r="P20" s="20"/>
    </row>
    <row r="21" spans="2:16">
      <c r="J21" s="20"/>
      <c r="K21" s="20"/>
      <c r="L21" s="20"/>
      <c r="M21" s="20"/>
      <c r="N21" s="20"/>
      <c r="O21" s="20"/>
      <c r="P21" s="20"/>
    </row>
    <row r="22" spans="2:16">
      <c r="J22" s="20"/>
      <c r="K22" s="20"/>
      <c r="L22" s="20"/>
      <c r="M22" s="20"/>
      <c r="N22" s="20"/>
      <c r="O22" s="20"/>
      <c r="P22" s="20"/>
    </row>
    <row r="23" spans="2:16">
      <c r="J23" s="20"/>
      <c r="K23" s="20"/>
      <c r="L23" s="20"/>
      <c r="M23" s="20"/>
      <c r="N23" s="20"/>
      <c r="O23" s="20"/>
      <c r="P23" s="20"/>
    </row>
    <row r="24" spans="2:16">
      <c r="J24" s="20"/>
      <c r="K24" s="20"/>
      <c r="L24" s="20"/>
      <c r="M24" s="20"/>
      <c r="N24" s="20"/>
      <c r="O24" s="20"/>
      <c r="P24" s="20"/>
    </row>
    <row r="25" spans="2:16">
      <c r="J25" s="20"/>
      <c r="K25" s="20"/>
      <c r="L25" s="20"/>
      <c r="M25" s="20"/>
      <c r="N25" s="20"/>
      <c r="O25" s="20"/>
      <c r="P25" s="20"/>
    </row>
    <row r="26" spans="2:16">
      <c r="B26" s="487"/>
      <c r="C26" s="487"/>
    </row>
  </sheetData>
  <mergeCells count="1">
    <mergeCell ref="H1:I1"/>
  </mergeCells>
  <hyperlinks>
    <hyperlink ref="H1:I1" location="Index!A1" display="Regresar al Índice" xr:uid="{21F94DC2-5932-4368-82F1-102E73E1C64A}"/>
  </hyperlinks>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F09FD-EA7B-4CB3-858F-D72FF38647FB}">
  <sheetPr codeName="Hoja60"/>
  <dimension ref="A1:P26"/>
  <sheetViews>
    <sheetView topLeftCell="A7" workbookViewId="0"/>
  </sheetViews>
  <sheetFormatPr baseColWidth="10" defaultRowHeight="14.25"/>
  <cols>
    <col min="1" max="16384" width="11.42578125" style="474"/>
  </cols>
  <sheetData>
    <row r="1" spans="1:16">
      <c r="A1" s="20" t="s">
        <v>1581</v>
      </c>
      <c r="H1" s="545" t="s">
        <v>38</v>
      </c>
      <c r="I1" s="545"/>
    </row>
    <row r="3" spans="1:16">
      <c r="J3" s="20"/>
      <c r="K3" s="20"/>
      <c r="L3" s="20"/>
      <c r="M3" s="20"/>
      <c r="N3" s="20"/>
      <c r="O3" s="20"/>
      <c r="P3" s="20"/>
    </row>
    <row r="4" spans="1:16">
      <c r="J4" s="20"/>
      <c r="K4" s="20"/>
      <c r="L4" s="20"/>
      <c r="M4" s="20"/>
      <c r="N4" s="20"/>
      <c r="O4" s="20"/>
      <c r="P4" s="20"/>
    </row>
    <row r="5" spans="1:16">
      <c r="J5" s="20"/>
      <c r="K5" s="20"/>
      <c r="L5" s="20"/>
      <c r="M5" s="20"/>
      <c r="N5" s="20"/>
      <c r="O5" s="20"/>
      <c r="P5" s="20"/>
    </row>
    <row r="6" spans="1:16">
      <c r="C6" s="483" t="s">
        <v>1123</v>
      </c>
      <c r="D6" s="483" t="s">
        <v>1124</v>
      </c>
      <c r="E6" s="483" t="s">
        <v>1127</v>
      </c>
      <c r="J6" s="20"/>
      <c r="K6" s="20"/>
      <c r="L6" s="20"/>
      <c r="M6" s="20"/>
      <c r="N6" s="20"/>
      <c r="O6" s="20"/>
      <c r="P6" s="20"/>
    </row>
    <row r="7" spans="1:16">
      <c r="A7" s="474">
        <v>2018</v>
      </c>
      <c r="B7" s="484" t="s">
        <v>1213</v>
      </c>
      <c r="C7" s="479">
        <v>116.78299000000001</v>
      </c>
      <c r="D7" s="479">
        <v>494.19588600000003</v>
      </c>
      <c r="E7" s="479">
        <v>102.11814199999995</v>
      </c>
      <c r="F7" s="479">
        <v>713.09701799999993</v>
      </c>
      <c r="I7" s="482"/>
      <c r="J7" s="20"/>
      <c r="K7" s="20"/>
      <c r="L7" s="20"/>
      <c r="M7" s="20"/>
      <c r="N7" s="20"/>
      <c r="O7" s="20"/>
      <c r="P7" s="20"/>
    </row>
    <row r="8" spans="1:16">
      <c r="A8" s="474">
        <v>2019</v>
      </c>
      <c r="B8" s="484" t="s">
        <v>1213</v>
      </c>
      <c r="C8" s="479">
        <v>373.98036874048682</v>
      </c>
      <c r="D8" s="479">
        <v>783.81736885999965</v>
      </c>
      <c r="E8" s="479">
        <v>134.25100838000009</v>
      </c>
      <c r="F8" s="479">
        <v>1292.0487459804865</v>
      </c>
      <c r="H8" s="232"/>
      <c r="I8" s="482"/>
      <c r="J8" s="20"/>
      <c r="K8" s="20"/>
      <c r="L8" s="20"/>
      <c r="M8" s="20"/>
      <c r="N8" s="20"/>
      <c r="O8" s="20"/>
      <c r="P8" s="20"/>
    </row>
    <row r="9" spans="1:16">
      <c r="A9" s="474">
        <v>2020</v>
      </c>
      <c r="B9" s="484" t="s">
        <v>1213</v>
      </c>
      <c r="C9" s="479">
        <v>379.70898441999992</v>
      </c>
      <c r="D9" s="479">
        <v>916.03905627000029</v>
      </c>
      <c r="E9" s="479">
        <v>547.19234869000002</v>
      </c>
      <c r="F9" s="479">
        <v>1842.9403893800002</v>
      </c>
      <c r="H9" s="232"/>
      <c r="I9" s="482"/>
      <c r="J9" s="20"/>
      <c r="K9" s="20"/>
      <c r="L9" s="20"/>
      <c r="M9" s="20"/>
      <c r="N9" s="20"/>
      <c r="O9" s="20"/>
      <c r="P9" s="20"/>
    </row>
    <row r="10" spans="1:16">
      <c r="A10" s="474">
        <v>2021</v>
      </c>
      <c r="B10" s="484" t="s">
        <v>1213</v>
      </c>
      <c r="C10" s="479">
        <v>204.48959175000002</v>
      </c>
      <c r="D10" s="479">
        <v>606.96858287999964</v>
      </c>
      <c r="E10" s="479">
        <v>380.85253056999949</v>
      </c>
      <c r="F10" s="485">
        <v>1192.3107051999991</v>
      </c>
      <c r="H10" s="232"/>
      <c r="I10" s="486"/>
      <c r="J10" s="20"/>
      <c r="K10" s="20"/>
      <c r="L10" s="20"/>
      <c r="M10" s="20"/>
      <c r="N10" s="20"/>
      <c r="O10" s="20"/>
      <c r="P10" s="20"/>
    </row>
    <row r="11" spans="1:16">
      <c r="B11" s="484"/>
      <c r="C11" s="484"/>
      <c r="D11" s="484"/>
      <c r="E11" s="484"/>
      <c r="F11" s="487"/>
      <c r="J11" s="20"/>
      <c r="K11" s="20"/>
      <c r="L11" s="20"/>
      <c r="M11" s="20"/>
      <c r="N11" s="20"/>
      <c r="O11" s="20"/>
      <c r="P11" s="20"/>
    </row>
    <row r="12" spans="1:16">
      <c r="J12" s="20"/>
      <c r="K12" s="20"/>
      <c r="L12" s="20"/>
      <c r="M12" s="20"/>
      <c r="N12" s="20"/>
      <c r="O12" s="20"/>
      <c r="P12" s="20"/>
    </row>
    <row r="13" spans="1:16">
      <c r="J13" s="20"/>
      <c r="K13" s="20"/>
      <c r="L13" s="20"/>
      <c r="M13" s="20"/>
      <c r="N13" s="20"/>
      <c r="O13" s="20"/>
      <c r="P13" s="20"/>
    </row>
    <row r="14" spans="1:16">
      <c r="J14" s="20"/>
      <c r="K14" s="20"/>
      <c r="L14" s="20"/>
      <c r="M14" s="20"/>
      <c r="N14" s="20"/>
      <c r="O14" s="20"/>
      <c r="P14" s="20"/>
    </row>
    <row r="15" spans="1:16">
      <c r="J15" s="20"/>
      <c r="K15" s="20"/>
      <c r="L15" s="20"/>
      <c r="M15" s="20"/>
      <c r="N15" s="20"/>
      <c r="O15" s="20"/>
      <c r="P15" s="20"/>
    </row>
    <row r="16" spans="1:16">
      <c r="J16" s="20"/>
      <c r="K16" s="20"/>
      <c r="L16" s="20"/>
      <c r="M16" s="20"/>
      <c r="N16" s="20"/>
      <c r="O16" s="20"/>
      <c r="P16" s="20"/>
    </row>
    <row r="17" spans="10:16">
      <c r="J17" s="20"/>
      <c r="K17" s="20"/>
      <c r="L17" s="20"/>
      <c r="M17" s="20"/>
      <c r="N17" s="20"/>
      <c r="O17" s="20"/>
      <c r="P17" s="20"/>
    </row>
    <row r="18" spans="10:16">
      <c r="J18" s="20"/>
      <c r="K18" s="20"/>
      <c r="L18" s="20"/>
      <c r="M18" s="20"/>
      <c r="N18" s="20"/>
      <c r="O18" s="20"/>
      <c r="P18" s="20"/>
    </row>
    <row r="19" spans="10:16">
      <c r="J19" s="20"/>
      <c r="K19" s="20"/>
      <c r="L19" s="20"/>
      <c r="M19" s="20"/>
      <c r="N19" s="20"/>
      <c r="O19" s="20"/>
      <c r="P19" s="20"/>
    </row>
    <row r="20" spans="10:16">
      <c r="J20" s="20"/>
      <c r="K20" s="20"/>
      <c r="L20" s="20"/>
      <c r="M20" s="20"/>
      <c r="N20" s="20"/>
      <c r="O20" s="20"/>
      <c r="P20" s="20"/>
    </row>
    <row r="21" spans="10:16">
      <c r="J21" s="20"/>
      <c r="K21" s="20"/>
      <c r="L21" s="20"/>
      <c r="M21" s="20"/>
      <c r="N21" s="20"/>
      <c r="O21" s="20"/>
      <c r="P21" s="20"/>
    </row>
    <row r="22" spans="10:16">
      <c r="J22" s="20"/>
      <c r="K22" s="20"/>
      <c r="L22" s="20"/>
      <c r="M22" s="20"/>
      <c r="N22" s="20"/>
      <c r="O22" s="20"/>
      <c r="P22" s="20"/>
    </row>
    <row r="23" spans="10:16">
      <c r="J23" s="20"/>
      <c r="K23" s="20"/>
      <c r="L23" s="20"/>
      <c r="M23" s="20"/>
      <c r="N23" s="20"/>
      <c r="O23" s="20"/>
      <c r="P23" s="20"/>
    </row>
    <row r="24" spans="10:16">
      <c r="J24" s="20"/>
      <c r="K24" s="20"/>
      <c r="L24" s="20"/>
      <c r="M24" s="20"/>
      <c r="N24" s="20"/>
      <c r="O24" s="20"/>
      <c r="P24" s="20"/>
    </row>
    <row r="25" spans="10:16">
      <c r="J25" s="20"/>
      <c r="K25" s="20"/>
      <c r="L25" s="20"/>
      <c r="M25" s="20"/>
      <c r="N25" s="20"/>
      <c r="O25" s="20"/>
      <c r="P25" s="20"/>
    </row>
    <row r="26" spans="10:16">
      <c r="J26" s="20"/>
      <c r="K26" s="20"/>
      <c r="L26" s="20"/>
      <c r="M26" s="20"/>
      <c r="N26" s="20"/>
      <c r="O26" s="20"/>
      <c r="P26" s="20"/>
    </row>
  </sheetData>
  <mergeCells count="1">
    <mergeCell ref="H1:I1"/>
  </mergeCells>
  <hyperlinks>
    <hyperlink ref="H1:I1" location="Index!A1" display="Regresar al Índice" xr:uid="{06CF1BAB-7489-4BA9-995A-9F0A085E9043}"/>
  </hyperlinks>
  <pageMargins left="0.7" right="0.7" top="0.75" bottom="0.75" header="0.3" footer="0.3"/>
  <pageSetup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C3723-5F78-4229-925F-5AC120531C4E}">
  <sheetPr codeName="Hoja62"/>
  <dimension ref="A1:AB39"/>
  <sheetViews>
    <sheetView workbookViewId="0"/>
  </sheetViews>
  <sheetFormatPr baseColWidth="10" defaultRowHeight="14.25"/>
  <cols>
    <col min="1" max="7" width="11.42578125" style="474"/>
    <col min="8" max="9" width="15.85546875" style="474" bestFit="1" customWidth="1"/>
    <col min="10" max="15" width="11.42578125" style="474"/>
    <col min="16" max="16" width="11.85546875" style="474" bestFit="1" customWidth="1"/>
    <col min="17" max="19" width="11.42578125" style="474"/>
    <col min="20" max="20" width="11.85546875" style="474" bestFit="1" customWidth="1"/>
    <col min="21" max="27" width="11.42578125" style="474"/>
    <col min="28" max="28" width="11.85546875" style="474" bestFit="1" customWidth="1"/>
    <col min="29" max="16384" width="11.42578125" style="474"/>
  </cols>
  <sheetData>
    <row r="1" spans="1:28">
      <c r="A1" s="20" t="s">
        <v>1582</v>
      </c>
      <c r="H1" s="545" t="s">
        <v>38</v>
      </c>
      <c r="I1" s="545"/>
    </row>
    <row r="6" spans="1:28">
      <c r="A6" s="474" t="s">
        <v>671</v>
      </c>
      <c r="B6" s="474" t="s">
        <v>1214</v>
      </c>
      <c r="C6" s="474" t="s">
        <v>1215</v>
      </c>
      <c r="D6" s="474" t="s">
        <v>1134</v>
      </c>
      <c r="E6" s="474" t="s">
        <v>1135</v>
      </c>
      <c r="G6" s="2"/>
      <c r="H6" s="478"/>
      <c r="I6" s="478"/>
      <c r="J6" s="478"/>
      <c r="L6" s="2"/>
      <c r="M6" s="478"/>
      <c r="N6" s="478"/>
      <c r="O6" s="478"/>
      <c r="P6" s="20"/>
      <c r="Q6" s="20"/>
      <c r="R6" s="20"/>
      <c r="S6" s="20"/>
      <c r="T6" s="20"/>
      <c r="U6" s="20"/>
      <c r="V6" s="20"/>
      <c r="W6" s="20"/>
      <c r="X6" s="20"/>
      <c r="Y6" s="20"/>
      <c r="Z6" s="20"/>
      <c r="AA6" s="20"/>
      <c r="AB6" s="20"/>
    </row>
    <row r="7" spans="1:28">
      <c r="A7" s="474" t="s">
        <v>11</v>
      </c>
      <c r="B7" s="479">
        <v>105.83448957000004</v>
      </c>
      <c r="C7" s="479">
        <v>19.842319999999997</v>
      </c>
      <c r="D7" s="479">
        <f t="shared" ref="D7:D38" si="0">C7-B7</f>
        <v>-85.992169570000044</v>
      </c>
      <c r="E7" s="480">
        <f t="shared" ref="E7:E38" si="1">C7/B7-1</f>
        <v>-0.81251556009181602</v>
      </c>
      <c r="F7" s="481">
        <f t="shared" ref="F7:F38" si="2">IF( MIN(B7,C7)&lt;=0,"--",(B7/C7)-1)</f>
        <v>4.3337759682335566</v>
      </c>
      <c r="G7" s="2"/>
      <c r="H7" s="2"/>
      <c r="I7" s="2"/>
      <c r="J7" s="2"/>
      <c r="L7" s="482"/>
      <c r="M7" s="482"/>
      <c r="N7" s="482"/>
      <c r="O7" s="482"/>
      <c r="P7" s="20"/>
      <c r="Q7" s="20"/>
      <c r="R7" s="20"/>
      <c r="S7" s="20"/>
      <c r="T7" s="20"/>
      <c r="U7" s="20"/>
      <c r="V7" s="20"/>
      <c r="W7" s="20"/>
      <c r="X7" s="20"/>
      <c r="Y7" s="20"/>
      <c r="Z7" s="20"/>
      <c r="AA7" s="20"/>
      <c r="AB7" s="20"/>
    </row>
    <row r="8" spans="1:28">
      <c r="A8" s="474" t="s">
        <v>32</v>
      </c>
      <c r="B8" s="479">
        <v>111.97873153000006</v>
      </c>
      <c r="C8" s="479">
        <v>66.25867468999995</v>
      </c>
      <c r="D8" s="479">
        <f t="shared" si="0"/>
        <v>-45.720056840000112</v>
      </c>
      <c r="E8" s="480">
        <f t="shared" si="1"/>
        <v>-0.40829232672412719</v>
      </c>
      <c r="F8" s="481">
        <f t="shared" si="2"/>
        <v>0.69002371468954826</v>
      </c>
      <c r="G8" s="2"/>
      <c r="H8" s="2"/>
      <c r="I8" s="2"/>
      <c r="J8" s="2"/>
      <c r="L8" s="482"/>
      <c r="M8" s="482"/>
      <c r="N8" s="482"/>
      <c r="O8" s="482"/>
      <c r="P8" s="20"/>
      <c r="Q8" s="20"/>
      <c r="R8" s="20"/>
      <c r="S8" s="20"/>
      <c r="T8" s="20"/>
      <c r="U8" s="20"/>
      <c r="V8" s="20"/>
      <c r="W8" s="20"/>
      <c r="X8" s="20"/>
      <c r="Y8" s="20"/>
      <c r="Z8" s="20"/>
      <c r="AA8" s="20"/>
      <c r="AB8" s="20"/>
    </row>
    <row r="9" spans="1:28">
      <c r="A9" s="474" t="s">
        <v>30</v>
      </c>
      <c r="B9" s="479">
        <v>320.45202495999996</v>
      </c>
      <c r="C9" s="479">
        <v>89.325150810000039</v>
      </c>
      <c r="D9" s="479">
        <f t="shared" si="0"/>
        <v>-231.12687414999994</v>
      </c>
      <c r="E9" s="480">
        <f t="shared" si="1"/>
        <v>-0.72125265608432354</v>
      </c>
      <c r="F9" s="481">
        <f t="shared" si="2"/>
        <v>2.5874781296660854</v>
      </c>
      <c r="G9" s="2"/>
      <c r="H9" s="2"/>
      <c r="I9" s="2"/>
      <c r="J9" s="2"/>
      <c r="L9" s="482"/>
      <c r="M9" s="482"/>
      <c r="N9" s="482"/>
      <c r="O9" s="482"/>
      <c r="P9" s="20"/>
      <c r="Q9" s="20"/>
      <c r="R9" s="20"/>
      <c r="S9" s="20"/>
      <c r="T9" s="20"/>
      <c r="U9" s="20"/>
      <c r="V9" s="20"/>
      <c r="W9" s="20"/>
      <c r="X9" s="20"/>
      <c r="Y9" s="20"/>
      <c r="Z9" s="20"/>
      <c r="AA9" s="20"/>
      <c r="AB9" s="20"/>
    </row>
    <row r="10" spans="1:28">
      <c r="A10" s="474" t="s">
        <v>21</v>
      </c>
      <c r="B10" s="479">
        <v>263.00068684999997</v>
      </c>
      <c r="C10" s="479">
        <v>97.279752239999937</v>
      </c>
      <c r="D10" s="479">
        <f t="shared" si="0"/>
        <v>-165.72093461000003</v>
      </c>
      <c r="E10" s="480">
        <f t="shared" si="1"/>
        <v>-0.63011597648228745</v>
      </c>
      <c r="F10" s="481">
        <f t="shared" si="2"/>
        <v>1.7035501303616409</v>
      </c>
      <c r="G10" s="2"/>
      <c r="H10" s="2"/>
      <c r="I10" s="2"/>
      <c r="J10" s="2"/>
      <c r="L10" s="482"/>
      <c r="M10" s="482"/>
      <c r="N10" s="482"/>
      <c r="O10" s="482"/>
      <c r="P10" s="20"/>
      <c r="Q10" s="20"/>
      <c r="R10" s="20"/>
      <c r="S10" s="20"/>
      <c r="T10" s="20"/>
      <c r="U10" s="20"/>
      <c r="V10" s="20"/>
      <c r="W10" s="20"/>
      <c r="X10" s="20"/>
      <c r="Y10" s="20"/>
      <c r="Z10" s="20"/>
      <c r="AA10" s="20"/>
      <c r="AB10" s="20"/>
    </row>
    <row r="11" spans="1:28">
      <c r="A11" s="474" t="s">
        <v>16</v>
      </c>
      <c r="B11" s="479">
        <v>232.13786467000006</v>
      </c>
      <c r="C11" s="479">
        <v>133.72713049000001</v>
      </c>
      <c r="D11" s="479">
        <f t="shared" si="0"/>
        <v>-98.410734180000048</v>
      </c>
      <c r="E11" s="480">
        <f t="shared" si="1"/>
        <v>-0.42393227972479919</v>
      </c>
      <c r="F11" s="481">
        <f t="shared" si="2"/>
        <v>0.73590702065770497</v>
      </c>
      <c r="G11" s="2"/>
      <c r="H11" s="2"/>
      <c r="I11" s="2"/>
      <c r="J11" s="2"/>
      <c r="L11" s="482"/>
      <c r="M11" s="482"/>
      <c r="N11" s="482"/>
      <c r="O11" s="482"/>
      <c r="P11" s="20"/>
      <c r="Q11" s="20"/>
      <c r="R11" s="20"/>
      <c r="S11" s="20"/>
      <c r="T11" s="20"/>
      <c r="U11" s="20"/>
      <c r="V11" s="20"/>
      <c r="W11" s="20"/>
      <c r="X11" s="20"/>
      <c r="Y11" s="20"/>
      <c r="Z11" s="20"/>
      <c r="AA11" s="20"/>
      <c r="AB11" s="20"/>
    </row>
    <row r="12" spans="1:28">
      <c r="A12" s="474" t="s">
        <v>3</v>
      </c>
      <c r="B12" s="479">
        <v>360.7066524899999</v>
      </c>
      <c r="C12" s="479">
        <v>169.02604659000011</v>
      </c>
      <c r="D12" s="479">
        <f t="shared" si="0"/>
        <v>-191.68060589999979</v>
      </c>
      <c r="E12" s="480">
        <f t="shared" si="1"/>
        <v>-0.53140302397199024</v>
      </c>
      <c r="F12" s="481">
        <f t="shared" si="2"/>
        <v>1.1340299898568413</v>
      </c>
      <c r="G12" s="2"/>
      <c r="H12" s="2"/>
      <c r="I12" s="2"/>
      <c r="J12" s="2"/>
      <c r="L12" s="482"/>
      <c r="M12" s="482"/>
      <c r="N12" s="482"/>
      <c r="O12" s="482"/>
      <c r="P12" s="20"/>
      <c r="Q12" s="20"/>
      <c r="R12" s="20"/>
      <c r="S12" s="20"/>
      <c r="T12" s="20"/>
      <c r="U12" s="20"/>
      <c r="V12" s="20"/>
      <c r="W12" s="20"/>
      <c r="X12" s="20"/>
      <c r="Y12" s="20"/>
      <c r="Z12" s="20"/>
      <c r="AA12" s="20"/>
      <c r="AB12" s="20"/>
    </row>
    <row r="13" spans="1:28">
      <c r="A13" s="474" t="s">
        <v>19</v>
      </c>
      <c r="B13" s="479">
        <v>765.52573755000094</v>
      </c>
      <c r="C13" s="479">
        <v>171.71824728999997</v>
      </c>
      <c r="D13" s="479">
        <f t="shared" si="0"/>
        <v>-593.80749026000103</v>
      </c>
      <c r="E13" s="480">
        <f t="shared" si="1"/>
        <v>-0.7756858602304223</v>
      </c>
      <c r="F13" s="481">
        <f t="shared" si="2"/>
        <v>3.4580337246115223</v>
      </c>
      <c r="G13" s="2"/>
      <c r="H13" s="2"/>
      <c r="I13" s="2"/>
      <c r="J13" s="2"/>
      <c r="L13" s="482"/>
      <c r="M13" s="482"/>
      <c r="N13" s="482"/>
      <c r="O13" s="482"/>
      <c r="P13" s="20"/>
      <c r="Q13" s="20"/>
      <c r="R13" s="20"/>
      <c r="S13" s="20"/>
      <c r="T13" s="20"/>
      <c r="U13" s="20"/>
      <c r="V13" s="20"/>
      <c r="W13" s="20"/>
      <c r="X13" s="20"/>
      <c r="Y13" s="20"/>
      <c r="Z13" s="20"/>
      <c r="AA13" s="20"/>
      <c r="AB13" s="20"/>
    </row>
    <row r="14" spans="1:28">
      <c r="A14" s="474" t="s">
        <v>18</v>
      </c>
      <c r="B14" s="479">
        <v>123.04912083999999</v>
      </c>
      <c r="C14" s="479">
        <v>188.22598969999999</v>
      </c>
      <c r="D14" s="479">
        <f t="shared" si="0"/>
        <v>65.176868859999999</v>
      </c>
      <c r="E14" s="480">
        <f t="shared" si="1"/>
        <v>0.52968171097093064</v>
      </c>
      <c r="F14" s="481">
        <f t="shared" si="2"/>
        <v>-0.3462692318094901</v>
      </c>
      <c r="G14" s="2"/>
      <c r="H14" s="2"/>
      <c r="I14" s="2"/>
      <c r="J14" s="2"/>
      <c r="L14" s="482"/>
      <c r="M14" s="482"/>
      <c r="N14" s="482"/>
      <c r="O14" s="482"/>
      <c r="P14" s="20"/>
      <c r="Q14" s="20"/>
      <c r="R14" s="20"/>
      <c r="S14" s="20"/>
      <c r="T14" s="20"/>
      <c r="U14" s="20"/>
      <c r="V14" s="20"/>
      <c r="W14" s="20"/>
      <c r="X14" s="20"/>
      <c r="Y14" s="20"/>
      <c r="Z14" s="20"/>
      <c r="AA14" s="20"/>
      <c r="AB14" s="20"/>
    </row>
    <row r="15" spans="1:28">
      <c r="A15" s="474" t="s">
        <v>6</v>
      </c>
      <c r="B15" s="479">
        <v>113.50766747999998</v>
      </c>
      <c r="C15" s="479">
        <v>193.18000674000001</v>
      </c>
      <c r="D15" s="479">
        <f t="shared" si="0"/>
        <v>79.67233926000003</v>
      </c>
      <c r="E15" s="480">
        <f t="shared" si="1"/>
        <v>0.70191151865611423</v>
      </c>
      <c r="F15" s="481">
        <f t="shared" si="2"/>
        <v>-0.41242538813672691</v>
      </c>
      <c r="G15" s="2"/>
      <c r="H15" s="2"/>
      <c r="I15" s="2"/>
      <c r="J15" s="2"/>
      <c r="L15" s="482"/>
      <c r="M15" s="482"/>
      <c r="N15" s="482"/>
      <c r="O15" s="482"/>
      <c r="P15" s="20"/>
      <c r="Q15" s="20"/>
      <c r="R15" s="20"/>
      <c r="S15" s="20"/>
      <c r="T15" s="20"/>
      <c r="U15" s="20"/>
      <c r="V15" s="20"/>
      <c r="W15" s="20"/>
      <c r="X15" s="20"/>
      <c r="Y15" s="20"/>
      <c r="Z15" s="20"/>
      <c r="AA15" s="20"/>
      <c r="AB15" s="20"/>
    </row>
    <row r="16" spans="1:28">
      <c r="A16" s="474" t="s">
        <v>7</v>
      </c>
      <c r="B16" s="479">
        <v>137.37505965999995</v>
      </c>
      <c r="C16" s="479">
        <v>195.73458008000011</v>
      </c>
      <c r="D16" s="479">
        <f t="shared" si="0"/>
        <v>58.359520420000166</v>
      </c>
      <c r="E16" s="480">
        <f t="shared" si="1"/>
        <v>0.42481889044808141</v>
      </c>
      <c r="F16" s="481">
        <f t="shared" si="2"/>
        <v>-0.29815641362986356</v>
      </c>
      <c r="G16" s="2"/>
      <c r="H16" s="2"/>
      <c r="I16" s="2"/>
      <c r="J16" s="2"/>
      <c r="L16" s="482"/>
      <c r="M16" s="482"/>
      <c r="N16" s="482"/>
      <c r="O16" s="482"/>
      <c r="P16" s="20"/>
      <c r="Q16" s="20"/>
      <c r="R16" s="20"/>
      <c r="S16" s="20"/>
      <c r="T16" s="20"/>
      <c r="U16" s="20"/>
      <c r="V16" s="20"/>
      <c r="W16" s="20"/>
      <c r="X16" s="20"/>
      <c r="Y16" s="20"/>
      <c r="Z16" s="20"/>
      <c r="AA16" s="20"/>
      <c r="AB16" s="20"/>
    </row>
    <row r="17" spans="1:28">
      <c r="A17" s="474" t="s">
        <v>24</v>
      </c>
      <c r="B17" s="479">
        <v>125.03135962999993</v>
      </c>
      <c r="C17" s="479">
        <v>226.19441565000028</v>
      </c>
      <c r="D17" s="479">
        <f t="shared" si="0"/>
        <v>101.16305602000035</v>
      </c>
      <c r="E17" s="480">
        <f t="shared" si="1"/>
        <v>0.80910146317986098</v>
      </c>
      <c r="F17" s="481">
        <f t="shared" si="2"/>
        <v>-0.44723940566478892</v>
      </c>
      <c r="G17" s="2"/>
      <c r="H17" s="2"/>
      <c r="I17" s="2"/>
      <c r="J17" s="2"/>
      <c r="L17" s="482"/>
      <c r="M17" s="482"/>
      <c r="N17" s="482"/>
      <c r="O17" s="482"/>
      <c r="P17" s="20"/>
      <c r="Q17" s="20"/>
      <c r="R17" s="20"/>
      <c r="S17" s="20"/>
      <c r="T17" s="20"/>
      <c r="U17" s="20"/>
      <c r="V17" s="20"/>
      <c r="W17" s="20"/>
      <c r="X17" s="20"/>
      <c r="Y17" s="20"/>
      <c r="Z17" s="20"/>
      <c r="AA17" s="20"/>
      <c r="AB17" s="20"/>
    </row>
    <row r="18" spans="1:28">
      <c r="A18" s="474" t="s">
        <v>28</v>
      </c>
      <c r="B18" s="479">
        <v>329.85864565000014</v>
      </c>
      <c r="C18" s="479">
        <v>227.03490502999989</v>
      </c>
      <c r="D18" s="479">
        <f t="shared" si="0"/>
        <v>-102.82374062000025</v>
      </c>
      <c r="E18" s="480">
        <f t="shared" si="1"/>
        <v>-0.31172061722796984</v>
      </c>
      <c r="F18" s="481">
        <f t="shared" si="2"/>
        <v>0.45289837968489177</v>
      </c>
      <c r="G18" s="2"/>
      <c r="H18" s="2"/>
      <c r="I18" s="2"/>
      <c r="J18" s="2"/>
      <c r="L18" s="482"/>
      <c r="M18" s="482"/>
      <c r="N18" s="482"/>
      <c r="O18" s="482"/>
      <c r="P18" s="20"/>
      <c r="Q18" s="20"/>
      <c r="R18" s="20"/>
      <c r="S18" s="20"/>
      <c r="T18" s="20"/>
      <c r="U18" s="20"/>
      <c r="V18" s="20"/>
      <c r="W18" s="20"/>
      <c r="X18" s="20"/>
      <c r="Y18" s="20"/>
      <c r="Z18" s="20"/>
      <c r="AA18" s="20"/>
      <c r="AB18" s="20"/>
    </row>
    <row r="19" spans="1:28">
      <c r="A19" s="474" t="s">
        <v>12</v>
      </c>
      <c r="B19" s="479">
        <v>762.85174103999998</v>
      </c>
      <c r="C19" s="479">
        <v>332.60935057000012</v>
      </c>
      <c r="D19" s="479">
        <f t="shared" si="0"/>
        <v>-430.24239046999986</v>
      </c>
      <c r="E19" s="480">
        <f t="shared" si="1"/>
        <v>-0.56399214594889435</v>
      </c>
      <c r="F19" s="481">
        <f t="shared" si="2"/>
        <v>1.2935366661601178</v>
      </c>
      <c r="G19" s="2"/>
      <c r="H19" s="2"/>
      <c r="I19" s="2"/>
      <c r="J19" s="2"/>
      <c r="L19" s="482"/>
      <c r="M19" s="482"/>
      <c r="N19" s="482"/>
      <c r="O19" s="482"/>
      <c r="P19" s="20"/>
      <c r="Q19" s="20"/>
      <c r="R19" s="20"/>
      <c r="S19" s="20"/>
      <c r="T19" s="20"/>
      <c r="U19" s="20"/>
      <c r="V19" s="20"/>
      <c r="W19" s="20"/>
      <c r="X19" s="20"/>
      <c r="Y19" s="20"/>
      <c r="Z19" s="20"/>
      <c r="AA19" s="20"/>
      <c r="AB19" s="20"/>
    </row>
    <row r="20" spans="1:28">
      <c r="A20" s="474" t="s">
        <v>26</v>
      </c>
      <c r="B20" s="479">
        <v>731.75545961999944</v>
      </c>
      <c r="C20" s="479">
        <v>336.7895112999999</v>
      </c>
      <c r="D20" s="479">
        <f t="shared" si="0"/>
        <v>-394.96594831999954</v>
      </c>
      <c r="E20" s="480">
        <f t="shared" si="1"/>
        <v>-0.53975128320204857</v>
      </c>
      <c r="F20" s="481">
        <f t="shared" si="2"/>
        <v>1.1727382684675658</v>
      </c>
      <c r="G20" s="2"/>
      <c r="H20" s="2"/>
      <c r="I20" s="2"/>
      <c r="J20" s="2"/>
      <c r="L20" s="482"/>
      <c r="M20" s="482"/>
      <c r="N20" s="482"/>
      <c r="O20" s="482"/>
      <c r="P20" s="20"/>
      <c r="Q20" s="20"/>
      <c r="R20" s="20"/>
      <c r="S20" s="20"/>
      <c r="T20" s="20"/>
      <c r="U20" s="20"/>
      <c r="V20" s="20"/>
      <c r="W20" s="20"/>
      <c r="X20" s="20"/>
      <c r="Y20" s="20"/>
      <c r="Z20" s="20"/>
      <c r="AA20" s="20"/>
      <c r="AB20" s="20"/>
    </row>
    <row r="21" spans="1:28">
      <c r="A21" s="474" t="s">
        <v>22</v>
      </c>
      <c r="B21" s="479">
        <v>535.20476298999995</v>
      </c>
      <c r="C21" s="479">
        <v>450.34672748999981</v>
      </c>
      <c r="D21" s="479">
        <f t="shared" si="0"/>
        <v>-84.858035500000142</v>
      </c>
      <c r="E21" s="480">
        <f t="shared" si="1"/>
        <v>-0.15855246695849323</v>
      </c>
      <c r="F21" s="481">
        <f t="shared" si="2"/>
        <v>0.18842822723050534</v>
      </c>
      <c r="G21" s="2"/>
      <c r="H21" s="2"/>
      <c r="I21" s="2"/>
      <c r="J21" s="2"/>
      <c r="L21" s="482"/>
      <c r="M21" s="482"/>
      <c r="N21" s="482"/>
      <c r="O21" s="482"/>
      <c r="P21" s="20"/>
      <c r="Q21" s="20"/>
      <c r="R21" s="20"/>
      <c r="S21" s="20"/>
      <c r="T21" s="20"/>
      <c r="U21" s="20"/>
      <c r="V21" s="20"/>
      <c r="W21" s="20"/>
      <c r="X21" s="20"/>
      <c r="Y21" s="20"/>
      <c r="Z21" s="20"/>
      <c r="AA21" s="20"/>
      <c r="AB21" s="20"/>
    </row>
    <row r="22" spans="1:28">
      <c r="A22" s="474" t="s">
        <v>15</v>
      </c>
      <c r="B22" s="479">
        <v>291.45273847999965</v>
      </c>
      <c r="C22" s="479">
        <v>504.91823241999998</v>
      </c>
      <c r="D22" s="479">
        <f t="shared" si="0"/>
        <v>213.46549394000033</v>
      </c>
      <c r="E22" s="480">
        <f t="shared" si="1"/>
        <v>0.73241889938408988</v>
      </c>
      <c r="F22" s="481">
        <f t="shared" si="2"/>
        <v>-0.4227724020122845</v>
      </c>
      <c r="G22" s="2"/>
      <c r="H22" s="2"/>
      <c r="I22" s="2"/>
      <c r="J22" s="2"/>
      <c r="L22" s="482"/>
      <c r="M22" s="482"/>
      <c r="N22" s="482"/>
      <c r="O22" s="482"/>
      <c r="P22" s="20"/>
      <c r="Q22" s="20"/>
      <c r="R22" s="20"/>
      <c r="S22" s="20"/>
      <c r="T22" s="20"/>
      <c r="U22" s="20"/>
      <c r="V22" s="20"/>
      <c r="W22" s="20"/>
      <c r="X22" s="20"/>
      <c r="Y22" s="20"/>
      <c r="Z22" s="20"/>
      <c r="AA22" s="20"/>
      <c r="AB22" s="20"/>
    </row>
    <row r="23" spans="1:28">
      <c r="A23" s="474" t="s">
        <v>23</v>
      </c>
      <c r="B23" s="479">
        <v>744.3948666799987</v>
      </c>
      <c r="C23" s="479">
        <v>595.46623378999914</v>
      </c>
      <c r="D23" s="479">
        <f t="shared" si="0"/>
        <v>-148.92863288999956</v>
      </c>
      <c r="E23" s="480">
        <f t="shared" si="1"/>
        <v>-0.20006671130635456</v>
      </c>
      <c r="F23" s="481">
        <f t="shared" si="2"/>
        <v>0.25010424510908824</v>
      </c>
      <c r="G23" s="2"/>
      <c r="H23" s="2"/>
      <c r="I23" s="2"/>
      <c r="J23" s="2"/>
      <c r="L23" s="482"/>
      <c r="M23" s="482"/>
      <c r="N23" s="482"/>
      <c r="O23" s="482"/>
      <c r="P23" s="20"/>
      <c r="Q23" s="20"/>
      <c r="R23" s="20"/>
      <c r="S23" s="20"/>
      <c r="T23" s="20"/>
      <c r="U23" s="20"/>
      <c r="V23" s="20"/>
      <c r="W23" s="20"/>
      <c r="X23" s="20"/>
      <c r="Y23" s="20"/>
      <c r="Z23" s="20"/>
      <c r="AA23" s="20"/>
      <c r="AB23" s="20"/>
    </row>
    <row r="24" spans="1:28">
      <c r="A24" s="474" t="s">
        <v>33</v>
      </c>
      <c r="B24" s="479">
        <v>-120.12920971999995</v>
      </c>
      <c r="C24" s="479">
        <v>726.84287014999995</v>
      </c>
      <c r="D24" s="479">
        <f t="shared" si="0"/>
        <v>846.9720798699999</v>
      </c>
      <c r="E24" s="480">
        <f t="shared" si="1"/>
        <v>-7.0505090464187923</v>
      </c>
      <c r="F24" s="481" t="str">
        <f t="shared" si="2"/>
        <v>--</v>
      </c>
      <c r="G24" s="2"/>
      <c r="H24" s="2"/>
      <c r="I24" s="2"/>
      <c r="J24" s="2"/>
      <c r="L24" s="482"/>
      <c r="M24" s="482"/>
      <c r="N24" s="482"/>
      <c r="O24" s="482"/>
      <c r="P24" s="20"/>
      <c r="Q24" s="20"/>
      <c r="R24" s="20"/>
      <c r="S24" s="20"/>
      <c r="T24" s="20"/>
      <c r="U24" s="20"/>
      <c r="V24" s="20"/>
      <c r="W24" s="20"/>
      <c r="X24" s="20"/>
      <c r="Y24" s="20"/>
      <c r="Z24" s="20"/>
      <c r="AA24" s="20"/>
      <c r="AB24" s="20"/>
    </row>
    <row r="25" spans="1:28">
      <c r="A25" s="474" t="s">
        <v>5</v>
      </c>
      <c r="B25" s="479">
        <v>412.35826499000012</v>
      </c>
      <c r="C25" s="479">
        <v>808.73073305000003</v>
      </c>
      <c r="D25" s="479">
        <f t="shared" si="0"/>
        <v>396.3724680599999</v>
      </c>
      <c r="E25" s="480">
        <f t="shared" si="1"/>
        <v>0.96123323263476279</v>
      </c>
      <c r="F25" s="481">
        <f t="shared" si="2"/>
        <v>-0.49011673708150527</v>
      </c>
      <c r="G25" s="2"/>
      <c r="H25" s="2"/>
      <c r="I25" s="2"/>
      <c r="J25" s="2"/>
      <c r="L25" s="482"/>
      <c r="M25" s="482"/>
      <c r="N25" s="482"/>
      <c r="O25" s="482"/>
      <c r="P25" s="20"/>
      <c r="Q25" s="20"/>
      <c r="R25" s="20"/>
      <c r="S25" s="20"/>
      <c r="T25" s="20"/>
      <c r="U25" s="20"/>
      <c r="V25" s="20"/>
      <c r="W25" s="20"/>
      <c r="X25" s="20"/>
      <c r="Y25" s="20"/>
      <c r="Z25" s="20"/>
      <c r="AA25" s="20"/>
      <c r="AB25" s="20"/>
    </row>
    <row r="26" spans="1:28">
      <c r="A26" s="474" t="s">
        <v>27</v>
      </c>
      <c r="B26" s="479">
        <v>352.35552405000038</v>
      </c>
      <c r="C26" s="479">
        <v>886.32274304999987</v>
      </c>
      <c r="D26" s="479">
        <f t="shared" si="0"/>
        <v>533.96721899999943</v>
      </c>
      <c r="E26" s="480">
        <f t="shared" si="1"/>
        <v>1.5154217333179312</v>
      </c>
      <c r="F26" s="481">
        <f t="shared" si="2"/>
        <v>-0.60245234953863402</v>
      </c>
      <c r="G26" s="2"/>
      <c r="H26" s="2"/>
      <c r="I26" s="2"/>
      <c r="J26" s="2"/>
      <c r="L26" s="482"/>
      <c r="M26" s="482"/>
      <c r="N26" s="482"/>
      <c r="O26" s="482"/>
      <c r="P26" s="20"/>
      <c r="Q26" s="20"/>
      <c r="R26" s="20"/>
      <c r="S26" s="20"/>
      <c r="T26" s="20"/>
      <c r="U26" s="20"/>
      <c r="V26" s="20"/>
      <c r="W26" s="20"/>
      <c r="X26" s="20"/>
      <c r="Y26" s="20"/>
      <c r="Z26" s="20"/>
      <c r="AA26" s="20"/>
      <c r="AB26" s="20"/>
    </row>
    <row r="27" spans="1:28">
      <c r="A27" s="474" t="s">
        <v>25</v>
      </c>
      <c r="B27" s="479">
        <v>917.60299242000053</v>
      </c>
      <c r="C27" s="479">
        <v>888.09922008000012</v>
      </c>
      <c r="D27" s="479">
        <f t="shared" si="0"/>
        <v>-29.50377234000041</v>
      </c>
      <c r="E27" s="480">
        <f t="shared" si="1"/>
        <v>-3.2153090806940288E-2</v>
      </c>
      <c r="F27" s="481">
        <f t="shared" si="2"/>
        <v>3.3221256896659224E-2</v>
      </c>
      <c r="G27" s="2"/>
      <c r="H27" s="2"/>
      <c r="I27" s="2"/>
      <c r="J27" s="2"/>
      <c r="L27" s="482"/>
      <c r="M27" s="482"/>
      <c r="N27" s="482"/>
      <c r="O27" s="482"/>
      <c r="P27" s="20"/>
      <c r="Q27" s="20"/>
      <c r="R27" s="20"/>
      <c r="S27" s="20"/>
      <c r="T27" s="20"/>
      <c r="U27" s="20"/>
      <c r="V27" s="20"/>
      <c r="W27" s="20"/>
      <c r="X27" s="20"/>
      <c r="Y27" s="20"/>
      <c r="Z27" s="20"/>
      <c r="AA27" s="20"/>
      <c r="AB27" s="20"/>
    </row>
    <row r="28" spans="1:28">
      <c r="A28" s="474" t="s">
        <v>31</v>
      </c>
      <c r="B28" s="479">
        <v>1173.1487131900003</v>
      </c>
      <c r="C28" s="479">
        <v>896.18033683999977</v>
      </c>
      <c r="D28" s="479">
        <f t="shared" si="0"/>
        <v>-276.96837635000054</v>
      </c>
      <c r="E28" s="480">
        <f t="shared" si="1"/>
        <v>-0.23608974142491634</v>
      </c>
      <c r="F28" s="481">
        <f t="shared" si="2"/>
        <v>0.30905428847793304</v>
      </c>
      <c r="G28" s="2"/>
      <c r="H28" s="2"/>
      <c r="I28" s="2"/>
      <c r="J28" s="2"/>
      <c r="L28" s="482"/>
      <c r="M28" s="482"/>
      <c r="N28" s="482"/>
      <c r="O28" s="482"/>
      <c r="P28" s="20"/>
      <c r="Q28" s="20"/>
      <c r="R28" s="20"/>
      <c r="S28" s="20"/>
      <c r="T28" s="20"/>
      <c r="U28" s="20"/>
      <c r="V28" s="20"/>
      <c r="W28" s="20"/>
      <c r="X28" s="20"/>
      <c r="Y28" s="20"/>
      <c r="Z28" s="20"/>
      <c r="AA28" s="20"/>
      <c r="AB28" s="20"/>
    </row>
    <row r="29" spans="1:28">
      <c r="A29" s="474" t="s">
        <v>17</v>
      </c>
      <c r="B29" s="479">
        <v>228.59143538999987</v>
      </c>
      <c r="C29" s="479">
        <v>1002.9157381100002</v>
      </c>
      <c r="D29" s="479">
        <f t="shared" si="0"/>
        <v>774.32430272000033</v>
      </c>
      <c r="E29" s="480">
        <f t="shared" si="1"/>
        <v>3.387372328271729</v>
      </c>
      <c r="F29" s="481">
        <f t="shared" si="2"/>
        <v>-0.77207313964303559</v>
      </c>
      <c r="G29" s="2"/>
      <c r="H29" s="2"/>
      <c r="I29" s="2"/>
      <c r="J29" s="2"/>
      <c r="L29" s="482"/>
      <c r="M29" s="482"/>
      <c r="N29" s="482"/>
      <c r="O29" s="482"/>
      <c r="P29" s="20"/>
      <c r="Q29" s="20"/>
      <c r="R29" s="20"/>
      <c r="S29" s="20"/>
      <c r="T29" s="20"/>
      <c r="U29" s="20"/>
      <c r="V29" s="20"/>
      <c r="W29" s="20"/>
      <c r="X29" s="20"/>
      <c r="Y29" s="20"/>
      <c r="Z29" s="20"/>
      <c r="AA29" s="20"/>
      <c r="AB29" s="20"/>
    </row>
    <row r="30" spans="1:28">
      <c r="A30" s="474" t="s">
        <v>13</v>
      </c>
      <c r="B30" s="479">
        <v>1778.0891432900028</v>
      </c>
      <c r="C30" s="479">
        <v>1058.5519529699995</v>
      </c>
      <c r="D30" s="479">
        <f t="shared" si="0"/>
        <v>-719.53719032000322</v>
      </c>
      <c r="E30" s="480">
        <f t="shared" si="1"/>
        <v>-0.40466879460758742</v>
      </c>
      <c r="F30" s="481">
        <f t="shared" si="2"/>
        <v>0.67973724700160809</v>
      </c>
      <c r="G30" s="2"/>
      <c r="H30" s="2"/>
      <c r="I30" s="2"/>
      <c r="J30" s="2"/>
      <c r="L30" s="482"/>
      <c r="M30" s="482"/>
      <c r="N30" s="482"/>
      <c r="O30" s="482"/>
      <c r="P30" s="20"/>
      <c r="Q30" s="20"/>
      <c r="R30" s="20"/>
      <c r="S30" s="20"/>
      <c r="T30" s="20"/>
      <c r="U30" s="20"/>
      <c r="V30" s="20"/>
      <c r="W30" s="20"/>
      <c r="X30" s="20"/>
      <c r="Y30" s="20"/>
      <c r="Z30" s="20"/>
      <c r="AA30" s="20"/>
      <c r="AB30" s="20"/>
    </row>
    <row r="31" spans="1:28">
      <c r="A31" s="474" t="s">
        <v>10</v>
      </c>
      <c r="B31" s="479">
        <v>702.57804360000011</v>
      </c>
      <c r="C31" s="479">
        <v>1086.0961913499993</v>
      </c>
      <c r="D31" s="479">
        <f t="shared" si="0"/>
        <v>383.51814774999923</v>
      </c>
      <c r="E31" s="480">
        <f t="shared" si="1"/>
        <v>0.54587266317754191</v>
      </c>
      <c r="F31" s="481">
        <f t="shared" si="2"/>
        <v>-0.35311618879106155</v>
      </c>
      <c r="G31" s="2"/>
      <c r="H31" s="2"/>
      <c r="I31" s="2"/>
      <c r="J31" s="2"/>
      <c r="L31" s="482"/>
      <c r="M31" s="482"/>
      <c r="N31" s="482"/>
      <c r="O31" s="482"/>
      <c r="P31" s="20"/>
      <c r="Q31" s="20"/>
      <c r="R31" s="20"/>
      <c r="S31" s="20"/>
      <c r="T31" s="20"/>
      <c r="U31" s="20"/>
      <c r="V31" s="20"/>
      <c r="W31" s="20"/>
      <c r="X31" s="20"/>
      <c r="Y31" s="20"/>
      <c r="Z31" s="20"/>
      <c r="AA31" s="20"/>
      <c r="AB31" s="20"/>
    </row>
    <row r="32" spans="1:28">
      <c r="A32" s="474" t="s">
        <v>29</v>
      </c>
      <c r="B32" s="479">
        <v>689.75414817000035</v>
      </c>
      <c r="C32" s="479">
        <v>1123.232933009999</v>
      </c>
      <c r="D32" s="479">
        <f t="shared" si="0"/>
        <v>433.47878483999864</v>
      </c>
      <c r="E32" s="480">
        <f t="shared" si="1"/>
        <v>0.62845404553212081</v>
      </c>
      <c r="F32" s="481">
        <f t="shared" si="2"/>
        <v>-0.38592065109627605</v>
      </c>
      <c r="G32" s="2"/>
      <c r="H32" s="2"/>
      <c r="I32" s="2"/>
      <c r="J32" s="2"/>
      <c r="L32" s="482"/>
      <c r="M32" s="482"/>
      <c r="N32" s="482"/>
      <c r="O32" s="482"/>
      <c r="P32" s="20"/>
      <c r="Q32" s="20"/>
      <c r="R32" s="20"/>
      <c r="S32" s="20"/>
      <c r="T32" s="20"/>
      <c r="U32" s="20"/>
      <c r="V32" s="20"/>
      <c r="W32" s="20"/>
      <c r="X32" s="20"/>
      <c r="Y32" s="20"/>
      <c r="Z32" s="20"/>
      <c r="AA32" s="20"/>
      <c r="AB32" s="20"/>
    </row>
    <row r="33" spans="1:28">
      <c r="A33" s="474" t="s">
        <v>8</v>
      </c>
      <c r="B33" s="479">
        <v>449.13218190999959</v>
      </c>
      <c r="C33" s="479">
        <v>1169.5810640999987</v>
      </c>
      <c r="D33" s="479">
        <f t="shared" si="0"/>
        <v>720.44888218999904</v>
      </c>
      <c r="E33" s="480">
        <f t="shared" si="1"/>
        <v>1.604090980802547</v>
      </c>
      <c r="F33" s="481">
        <f t="shared" si="2"/>
        <v>-0.61598883934085391</v>
      </c>
      <c r="G33" s="2"/>
      <c r="H33" s="2"/>
      <c r="I33" s="2"/>
      <c r="J33" s="2"/>
      <c r="L33" s="482"/>
      <c r="M33" s="482"/>
      <c r="N33" s="482"/>
      <c r="O33" s="482"/>
      <c r="P33" s="20"/>
      <c r="Q33" s="20"/>
      <c r="R33" s="20"/>
      <c r="S33" s="20"/>
      <c r="T33" s="20"/>
      <c r="U33" s="20"/>
      <c r="V33" s="20"/>
      <c r="W33" s="20"/>
      <c r="X33" s="20"/>
      <c r="Y33" s="20"/>
      <c r="Z33" s="20"/>
      <c r="AA33" s="20"/>
      <c r="AB33" s="20"/>
    </row>
    <row r="34" spans="1:28">
      <c r="A34" s="474" t="s">
        <v>0</v>
      </c>
      <c r="B34" s="479">
        <v>1842.9403893800009</v>
      </c>
      <c r="C34" s="479">
        <v>1192.3107052000007</v>
      </c>
      <c r="D34" s="479">
        <f t="shared" si="0"/>
        <v>-650.62968418000014</v>
      </c>
      <c r="E34" s="480">
        <f t="shared" si="1"/>
        <v>-0.3530389197226742</v>
      </c>
      <c r="F34" s="481">
        <f t="shared" si="2"/>
        <v>0.54568803361608853</v>
      </c>
      <c r="G34" s="2"/>
      <c r="H34" s="2"/>
      <c r="I34" s="2"/>
      <c r="J34" s="2"/>
      <c r="L34" s="482"/>
      <c r="M34" s="482"/>
      <c r="N34" s="482"/>
      <c r="O34" s="482"/>
      <c r="P34" s="20"/>
      <c r="Q34" s="20"/>
      <c r="R34" s="20"/>
      <c r="S34" s="20"/>
      <c r="T34" s="20"/>
      <c r="U34" s="20"/>
      <c r="V34" s="20"/>
      <c r="W34" s="20"/>
      <c r="X34" s="20"/>
      <c r="Y34" s="20"/>
      <c r="Z34" s="20"/>
      <c r="AA34" s="20"/>
      <c r="AB34" s="20"/>
    </row>
    <row r="35" spans="1:28">
      <c r="A35" s="474" t="s">
        <v>14</v>
      </c>
      <c r="B35" s="479">
        <v>490.2072179500002</v>
      </c>
      <c r="C35" s="479">
        <v>1639.2686923800011</v>
      </c>
      <c r="D35" s="479">
        <f t="shared" si="0"/>
        <v>1149.061474430001</v>
      </c>
      <c r="E35" s="480">
        <f t="shared" si="1"/>
        <v>2.3440321406022258</v>
      </c>
      <c r="F35" s="481">
        <f t="shared" si="2"/>
        <v>-0.70095981200111601</v>
      </c>
      <c r="G35" s="2"/>
      <c r="H35" s="2"/>
      <c r="I35" s="2"/>
      <c r="J35" s="2"/>
      <c r="L35" s="482"/>
      <c r="M35" s="482"/>
      <c r="N35" s="482"/>
      <c r="O35" s="482"/>
      <c r="P35" s="20"/>
      <c r="Q35" s="20"/>
      <c r="R35" s="20"/>
      <c r="S35" s="20"/>
      <c r="T35" s="20"/>
      <c r="U35" s="20"/>
      <c r="V35" s="20"/>
      <c r="W35" s="20"/>
      <c r="X35" s="20"/>
      <c r="Y35" s="20"/>
      <c r="Z35" s="20"/>
      <c r="AA35" s="20"/>
      <c r="AB35" s="20"/>
    </row>
    <row r="36" spans="1:28">
      <c r="A36" s="474" t="s">
        <v>4</v>
      </c>
      <c r="B36" s="479">
        <v>927.94501310000226</v>
      </c>
      <c r="C36" s="479">
        <v>1924.0753761400001</v>
      </c>
      <c r="D36" s="479">
        <f t="shared" si="0"/>
        <v>996.13036303999786</v>
      </c>
      <c r="E36" s="480">
        <f t="shared" si="1"/>
        <v>1.07347994652421</v>
      </c>
      <c r="F36" s="481">
        <f t="shared" si="2"/>
        <v>-0.5177189913621747</v>
      </c>
      <c r="G36" s="2"/>
      <c r="H36" s="2"/>
      <c r="I36" s="2"/>
      <c r="J36" s="2"/>
      <c r="L36" s="482"/>
      <c r="M36" s="482"/>
      <c r="N36" s="482"/>
      <c r="O36" s="482"/>
      <c r="P36" s="20"/>
      <c r="Q36" s="20"/>
      <c r="R36" s="20"/>
      <c r="S36" s="20"/>
      <c r="T36" s="20"/>
      <c r="U36" s="20"/>
      <c r="V36" s="20"/>
      <c r="W36" s="20"/>
      <c r="X36" s="20"/>
      <c r="Y36" s="20"/>
      <c r="Z36" s="20"/>
      <c r="AA36" s="20"/>
      <c r="AB36" s="20"/>
    </row>
    <row r="37" spans="1:28">
      <c r="A37" s="474" t="s">
        <v>20</v>
      </c>
      <c r="B37" s="479">
        <v>2485.2783607499964</v>
      </c>
      <c r="C37" s="479">
        <v>2322.7218978099968</v>
      </c>
      <c r="D37" s="479">
        <f t="shared" si="0"/>
        <v>-162.55646293999962</v>
      </c>
      <c r="E37" s="480">
        <f t="shared" si="1"/>
        <v>-6.5407748889321216E-2</v>
      </c>
      <c r="F37" s="481">
        <f t="shared" si="2"/>
        <v>6.9985331904464099E-2</v>
      </c>
      <c r="G37" s="2"/>
      <c r="H37" s="2"/>
      <c r="I37" s="2"/>
      <c r="J37" s="2"/>
      <c r="L37" s="482"/>
      <c r="M37" s="482"/>
      <c r="N37" s="482"/>
      <c r="O37" s="482"/>
      <c r="P37" s="20"/>
      <c r="Q37" s="20"/>
      <c r="R37" s="20"/>
      <c r="S37" s="20"/>
      <c r="T37" s="20"/>
      <c r="U37" s="20"/>
      <c r="V37" s="20"/>
      <c r="W37" s="20"/>
      <c r="X37" s="20"/>
      <c r="Y37" s="20"/>
      <c r="Z37" s="20"/>
      <c r="AA37" s="20"/>
      <c r="AB37" s="20"/>
    </row>
    <row r="38" spans="1:28">
      <c r="A38" s="474" t="s">
        <v>9</v>
      </c>
      <c r="B38" s="479">
        <v>5098.3490092899929</v>
      </c>
      <c r="C38" s="479">
        <v>4109.1165417999919</v>
      </c>
      <c r="D38" s="479">
        <f t="shared" si="0"/>
        <v>-989.232467490001</v>
      </c>
      <c r="E38" s="480">
        <f t="shared" si="1"/>
        <v>-0.19402996257954563</v>
      </c>
      <c r="F38" s="481">
        <f t="shared" si="2"/>
        <v>0.24074091290111466</v>
      </c>
      <c r="G38" s="2"/>
      <c r="H38" s="2"/>
      <c r="I38" s="2"/>
      <c r="J38" s="2"/>
      <c r="L38" s="482"/>
      <c r="M38" s="482"/>
      <c r="N38" s="482"/>
      <c r="O38" s="482"/>
      <c r="P38" s="20"/>
      <c r="Q38" s="20"/>
      <c r="R38" s="20"/>
      <c r="S38" s="20"/>
      <c r="T38" s="20"/>
      <c r="U38" s="20"/>
      <c r="V38" s="20"/>
      <c r="W38" s="20"/>
      <c r="X38" s="20"/>
      <c r="Y38" s="20"/>
      <c r="Z38" s="20"/>
      <c r="AA38" s="20"/>
      <c r="AB38" s="20"/>
    </row>
    <row r="39" spans="1:28">
      <c r="G39" s="2"/>
      <c r="H39" s="2"/>
      <c r="I39" s="2"/>
      <c r="J39" s="2"/>
      <c r="L39" s="482"/>
      <c r="M39" s="482"/>
      <c r="N39" s="482"/>
      <c r="O39" s="482"/>
      <c r="P39" s="20"/>
      <c r="Q39" s="20"/>
      <c r="R39" s="20"/>
      <c r="S39" s="20"/>
      <c r="T39" s="20"/>
      <c r="U39" s="20"/>
      <c r="V39" s="20"/>
      <c r="W39" s="20"/>
      <c r="X39" s="20"/>
      <c r="Y39" s="20"/>
      <c r="Z39" s="20"/>
      <c r="AA39" s="20"/>
      <c r="AB39" s="20"/>
    </row>
  </sheetData>
  <autoFilter ref="A6:F6" xr:uid="{2B6504AE-5C7D-4EF1-AFCB-C91A4C017646}">
    <sortState ref="A7:F38">
      <sortCondition ref="C6"/>
    </sortState>
  </autoFilter>
  <mergeCells count="1">
    <mergeCell ref="H1:I1"/>
  </mergeCells>
  <hyperlinks>
    <hyperlink ref="H1:I1" location="Index!A1" display="Regresar al Índice" xr:uid="{61A56705-0D10-4026-8073-0B648BF92914}"/>
  </hyperlinks>
  <pageMargins left="0.7" right="0.7" top="0.75" bottom="0.75" header="0.3" footer="0.3"/>
  <pageSetup orientation="portrait" horizontalDpi="4294967295" verticalDpi="4294967295"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8C0AA-FFB6-412E-8D2B-463C5D8F4AA1}">
  <sheetPr codeName="Hoja63"/>
  <dimension ref="A1:J57"/>
  <sheetViews>
    <sheetView workbookViewId="0"/>
  </sheetViews>
  <sheetFormatPr baseColWidth="10" defaultRowHeight="14.25"/>
  <cols>
    <col min="1" max="16384" width="11.42578125" style="2"/>
  </cols>
  <sheetData>
    <row r="1" spans="1:10">
      <c r="A1" s="20" t="s">
        <v>1583</v>
      </c>
      <c r="H1" s="545" t="s">
        <v>38</v>
      </c>
      <c r="I1" s="545"/>
      <c r="J1" s="474"/>
    </row>
    <row r="2" spans="1:10">
      <c r="A2" s="384"/>
      <c r="H2" s="474"/>
      <c r="I2" s="474"/>
      <c r="J2" s="474"/>
    </row>
    <row r="3" spans="1:10">
      <c r="H3" s="474"/>
      <c r="I3" s="474"/>
      <c r="J3" s="474"/>
    </row>
    <row r="6" spans="1:10">
      <c r="A6" s="2" t="s">
        <v>1137</v>
      </c>
      <c r="B6" s="2" t="s">
        <v>1138</v>
      </c>
    </row>
    <row r="7" spans="1:10">
      <c r="A7" s="229" t="s">
        <v>1139</v>
      </c>
      <c r="B7" s="475">
        <v>0</v>
      </c>
    </row>
    <row r="8" spans="1:10">
      <c r="A8" s="229" t="s">
        <v>1140</v>
      </c>
      <c r="B8" s="475">
        <v>0</v>
      </c>
    </row>
    <row r="9" spans="1:10">
      <c r="A9" s="229" t="s">
        <v>1141</v>
      </c>
      <c r="B9" s="475">
        <v>0</v>
      </c>
    </row>
    <row r="10" spans="1:10">
      <c r="A10" s="229" t="s">
        <v>1142</v>
      </c>
      <c r="B10" s="475">
        <v>0</v>
      </c>
    </row>
    <row r="11" spans="1:10">
      <c r="A11" s="229" t="s">
        <v>1143</v>
      </c>
      <c r="B11" s="475">
        <v>0</v>
      </c>
    </row>
    <row r="12" spans="1:10">
      <c r="A12" s="229" t="s">
        <v>1144</v>
      </c>
      <c r="B12" s="475">
        <v>0</v>
      </c>
    </row>
    <row r="13" spans="1:10">
      <c r="A13" s="229" t="s">
        <v>1145</v>
      </c>
      <c r="B13" s="475">
        <v>0</v>
      </c>
    </row>
    <row r="14" spans="1:10">
      <c r="A14" s="229" t="s">
        <v>1146</v>
      </c>
      <c r="B14" s="475">
        <v>0</v>
      </c>
    </row>
    <row r="15" spans="1:10" ht="15.75" customHeight="1">
      <c r="A15" s="229" t="s">
        <v>1147</v>
      </c>
      <c r="B15" s="475">
        <v>0</v>
      </c>
    </row>
    <row r="16" spans="1:10">
      <c r="A16" s="229" t="s">
        <v>1148</v>
      </c>
      <c r="B16" s="475">
        <v>-3.6821954299999993</v>
      </c>
    </row>
    <row r="17" spans="1:2">
      <c r="A17" s="229" t="s">
        <v>1149</v>
      </c>
      <c r="B17" s="475">
        <v>-3.3234832000000005</v>
      </c>
    </row>
    <row r="18" spans="1:2">
      <c r="A18" s="229" t="s">
        <v>1150</v>
      </c>
      <c r="B18" s="475">
        <v>-2.4238271600000019</v>
      </c>
    </row>
    <row r="19" spans="1:2">
      <c r="A19" s="229" t="s">
        <v>1151</v>
      </c>
      <c r="B19" s="475">
        <v>-0.63274717999999996</v>
      </c>
    </row>
    <row r="20" spans="1:2">
      <c r="A20" s="229" t="s">
        <v>1152</v>
      </c>
      <c r="B20" s="475">
        <v>-0.53611556999999999</v>
      </c>
    </row>
    <row r="21" spans="1:2">
      <c r="A21" s="229" t="s">
        <v>1153</v>
      </c>
      <c r="B21" s="475">
        <v>-0.25807902999999988</v>
      </c>
    </row>
    <row r="22" spans="1:2">
      <c r="A22" s="229" t="s">
        <v>1154</v>
      </c>
      <c r="B22" s="475">
        <v>0.17808359999999998</v>
      </c>
    </row>
    <row r="23" spans="1:2" ht="15.75" customHeight="1">
      <c r="A23" s="229" t="s">
        <v>1155</v>
      </c>
      <c r="B23" s="475">
        <v>0.21429991000000001</v>
      </c>
    </row>
    <row r="24" spans="1:2">
      <c r="A24" s="229" t="s">
        <v>1156</v>
      </c>
      <c r="B24" s="475">
        <v>0.86043923999999949</v>
      </c>
    </row>
    <row r="25" spans="1:2">
      <c r="A25" s="229" t="s">
        <v>1157</v>
      </c>
      <c r="B25" s="475">
        <v>2.2900767999999996</v>
      </c>
    </row>
    <row r="26" spans="1:2">
      <c r="A26" s="229" t="s">
        <v>1158</v>
      </c>
      <c r="B26" s="475">
        <v>3.1893930099999999</v>
      </c>
    </row>
    <row r="27" spans="1:2">
      <c r="A27" s="229" t="s">
        <v>1159</v>
      </c>
      <c r="B27" s="475">
        <v>4.0112112000000009</v>
      </c>
    </row>
    <row r="28" spans="1:2" ht="15.75" customHeight="1">
      <c r="A28" s="2" t="s">
        <v>1160</v>
      </c>
      <c r="B28" s="476">
        <v>5.0190581999999981</v>
      </c>
    </row>
    <row r="29" spans="1:2">
      <c r="A29" s="229" t="s">
        <v>1161</v>
      </c>
      <c r="B29" s="475">
        <v>11.964535360000001</v>
      </c>
    </row>
    <row r="30" spans="1:2">
      <c r="A30" s="229" t="s">
        <v>1162</v>
      </c>
      <c r="B30" s="475">
        <v>12.10228764</v>
      </c>
    </row>
    <row r="31" spans="1:2">
      <c r="A31" s="229" t="s">
        <v>1163</v>
      </c>
      <c r="B31" s="475">
        <v>29.459697160000001</v>
      </c>
    </row>
    <row r="32" spans="1:2">
      <c r="A32" s="229" t="s">
        <v>1164</v>
      </c>
      <c r="B32" s="475">
        <v>37.159087320000012</v>
      </c>
    </row>
    <row r="33" spans="1:2">
      <c r="A33" s="229" t="s">
        <v>1165</v>
      </c>
      <c r="B33" s="475">
        <v>39.282311509999992</v>
      </c>
    </row>
    <row r="34" spans="1:2" ht="15.75" customHeight="1">
      <c r="A34" s="229" t="s">
        <v>1166</v>
      </c>
      <c r="B34" s="475">
        <v>41.631273329999999</v>
      </c>
    </row>
    <row r="35" spans="1:2">
      <c r="A35" s="229" t="s">
        <v>1167</v>
      </c>
      <c r="B35" s="475">
        <v>62.99182608000001</v>
      </c>
    </row>
    <row r="36" spans="1:2">
      <c r="A36" s="229" t="s">
        <v>1168</v>
      </c>
      <c r="B36" s="475">
        <v>111.59724951999998</v>
      </c>
    </row>
    <row r="37" spans="1:2">
      <c r="A37" s="229" t="s">
        <v>1169</v>
      </c>
      <c r="B37" s="475">
        <v>165.68285776999997</v>
      </c>
    </row>
    <row r="38" spans="1:2">
      <c r="A38" s="230" t="s">
        <v>1170</v>
      </c>
      <c r="B38" s="475">
        <v>268.87563130000001</v>
      </c>
    </row>
    <row r="39" spans="1:2">
      <c r="A39" s="229" t="s">
        <v>1171</v>
      </c>
      <c r="B39" s="475">
        <v>401.2209840200004</v>
      </c>
    </row>
    <row r="40" spans="1:2">
      <c r="A40" s="229" t="s">
        <v>1172</v>
      </c>
      <c r="B40" s="475" t="s">
        <v>1173</v>
      </c>
    </row>
    <row r="41" spans="1:2">
      <c r="A41" s="229" t="s">
        <v>1174</v>
      </c>
      <c r="B41" s="475" t="s">
        <v>1173</v>
      </c>
    </row>
    <row r="42" spans="1:2" ht="15.75" customHeight="1">
      <c r="A42" s="231" t="s">
        <v>1175</v>
      </c>
      <c r="B42" s="475" t="s">
        <v>1173</v>
      </c>
    </row>
    <row r="43" spans="1:2" ht="15.75" customHeight="1">
      <c r="A43" s="229" t="s">
        <v>1176</v>
      </c>
      <c r="B43" s="475" t="s">
        <v>1173</v>
      </c>
    </row>
    <row r="44" spans="1:2">
      <c r="A44" s="229" t="s">
        <v>1177</v>
      </c>
      <c r="B44" s="475" t="s">
        <v>1173</v>
      </c>
    </row>
    <row r="45" spans="1:2">
      <c r="A45" s="229" t="s">
        <v>1178</v>
      </c>
      <c r="B45" s="475" t="s">
        <v>1173</v>
      </c>
    </row>
    <row r="46" spans="1:2">
      <c r="A46" s="229" t="s">
        <v>1179</v>
      </c>
      <c r="B46" s="475" t="s">
        <v>1173</v>
      </c>
    </row>
    <row r="47" spans="1:2">
      <c r="A47" s="229" t="s">
        <v>1180</v>
      </c>
      <c r="B47" s="475" t="s">
        <v>1173</v>
      </c>
    </row>
    <row r="48" spans="1:2">
      <c r="A48" s="229" t="s">
        <v>1181</v>
      </c>
      <c r="B48" s="475" t="s">
        <v>1173</v>
      </c>
    </row>
    <row r="49" spans="1:2">
      <c r="A49" s="231" t="s">
        <v>1182</v>
      </c>
      <c r="B49" s="475" t="s">
        <v>1173</v>
      </c>
    </row>
    <row r="50" spans="1:2">
      <c r="A50" s="229" t="s">
        <v>1183</v>
      </c>
      <c r="B50" s="475" t="s">
        <v>1173</v>
      </c>
    </row>
    <row r="51" spans="1:2">
      <c r="A51" s="229" t="s">
        <v>1184</v>
      </c>
      <c r="B51" s="477" t="s">
        <v>1173</v>
      </c>
    </row>
    <row r="52" spans="1:2" ht="15.75" customHeight="1">
      <c r="A52" s="229" t="s">
        <v>1185</v>
      </c>
      <c r="B52" s="475" t="s">
        <v>1173</v>
      </c>
    </row>
    <row r="53" spans="1:2">
      <c r="A53" s="229" t="s">
        <v>1186</v>
      </c>
      <c r="B53" s="475" t="s">
        <v>1173</v>
      </c>
    </row>
    <row r="54" spans="1:2">
      <c r="A54" s="229" t="s">
        <v>1187</v>
      </c>
      <c r="B54" s="475" t="s">
        <v>1173</v>
      </c>
    </row>
    <row r="55" spans="1:2">
      <c r="A55" s="229" t="s">
        <v>1188</v>
      </c>
      <c r="B55" s="475" t="s">
        <v>1173</v>
      </c>
    </row>
    <row r="56" spans="1:2">
      <c r="A56" s="229" t="s">
        <v>1189</v>
      </c>
      <c r="B56" s="475" t="s">
        <v>1173</v>
      </c>
    </row>
    <row r="57" spans="1:2" ht="15" customHeight="1">
      <c r="A57" s="229"/>
      <c r="B57" s="229"/>
    </row>
  </sheetData>
  <autoFilter ref="A6:B57" xr:uid="{5422D371-AE24-4E59-B9F7-0D431658F227}">
    <sortState ref="A7:B57">
      <sortCondition ref="B6:B57"/>
    </sortState>
  </autoFilter>
  <mergeCells count="1">
    <mergeCell ref="H1:I1"/>
  </mergeCells>
  <hyperlinks>
    <hyperlink ref="H1:I1" location="Index!A1" display="Regresar al Índice" xr:uid="{4D50B180-51F2-4990-AB25-8F9926D88A02}"/>
  </hyperlinks>
  <pageMargins left="0.7" right="0.7" top="0.75" bottom="0.75" header="0.3" footer="0.3"/>
  <pageSetup orientation="portrait" horizontalDpi="4294967295" verticalDpi="4294967295"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12780-40BC-4B53-A018-112F9AD1D53F}">
  <sheetPr codeName="Hoja64"/>
  <dimension ref="A1:AD296"/>
  <sheetViews>
    <sheetView topLeftCell="A55" zoomScaleNormal="100" workbookViewId="0"/>
  </sheetViews>
  <sheetFormatPr baseColWidth="10" defaultRowHeight="14.25"/>
  <cols>
    <col min="1" max="16384" width="11.42578125" style="195"/>
  </cols>
  <sheetData>
    <row r="1" spans="1:26">
      <c r="A1" s="20" t="s">
        <v>1584</v>
      </c>
      <c r="H1" s="545" t="s">
        <v>38</v>
      </c>
      <c r="I1" s="545"/>
    </row>
    <row r="5" spans="1:26">
      <c r="C5" s="576" t="s">
        <v>57</v>
      </c>
      <c r="D5" s="576"/>
      <c r="E5" s="576"/>
      <c r="F5" s="576"/>
      <c r="G5" s="576" t="s">
        <v>1216</v>
      </c>
      <c r="H5" s="576"/>
      <c r="I5" s="576"/>
      <c r="J5" s="576"/>
      <c r="K5" s="576" t="s">
        <v>1217</v>
      </c>
      <c r="L5" s="576"/>
      <c r="M5" s="576"/>
      <c r="N5" s="576"/>
      <c r="O5" s="576" t="s">
        <v>1218</v>
      </c>
      <c r="P5" s="576"/>
      <c r="Q5" s="576"/>
      <c r="R5" s="576"/>
      <c r="S5" s="576" t="s">
        <v>1219</v>
      </c>
      <c r="T5" s="576"/>
      <c r="U5" s="576"/>
      <c r="V5" s="576"/>
      <c r="W5" s="576" t="s">
        <v>1</v>
      </c>
      <c r="X5" s="576"/>
      <c r="Y5" s="576"/>
      <c r="Z5" s="576"/>
    </row>
    <row r="6" spans="1:26">
      <c r="A6" s="195" t="s">
        <v>325</v>
      </c>
      <c r="B6" s="195" t="s">
        <v>1117</v>
      </c>
      <c r="C6" s="195" t="s">
        <v>1220</v>
      </c>
      <c r="D6" s="195" t="s">
        <v>1221</v>
      </c>
      <c r="E6" s="195" t="s">
        <v>1222</v>
      </c>
      <c r="F6" s="195" t="s">
        <v>1223</v>
      </c>
      <c r="G6" s="195" t="s">
        <v>1220</v>
      </c>
      <c r="H6" s="195" t="s">
        <v>1221</v>
      </c>
      <c r="I6" s="195" t="s">
        <v>1222</v>
      </c>
      <c r="J6" s="195" t="s">
        <v>1223</v>
      </c>
      <c r="K6" s="195" t="s">
        <v>1220</v>
      </c>
      <c r="L6" s="195" t="s">
        <v>1221</v>
      </c>
      <c r="M6" s="195" t="s">
        <v>1222</v>
      </c>
      <c r="N6" s="195" t="s">
        <v>1223</v>
      </c>
      <c r="O6" s="195" t="s">
        <v>1220</v>
      </c>
      <c r="P6" s="195" t="s">
        <v>1221</v>
      </c>
      <c r="Q6" s="195" t="s">
        <v>1222</v>
      </c>
      <c r="R6" s="195" t="s">
        <v>1223</v>
      </c>
      <c r="S6" s="195" t="s">
        <v>1220</v>
      </c>
      <c r="T6" s="195" t="s">
        <v>1221</v>
      </c>
      <c r="U6" s="195" t="s">
        <v>1222</v>
      </c>
      <c r="V6" s="195" t="s">
        <v>1223</v>
      </c>
      <c r="W6" s="195" t="s">
        <v>1220</v>
      </c>
      <c r="X6" s="195" t="s">
        <v>1221</v>
      </c>
      <c r="Y6" s="195" t="s">
        <v>1222</v>
      </c>
      <c r="Z6" s="195" t="s">
        <v>1223</v>
      </c>
    </row>
    <row r="7" spans="1:26">
      <c r="A7" s="195">
        <v>2005</v>
      </c>
      <c r="B7" s="195" t="s">
        <v>1098</v>
      </c>
      <c r="C7" s="395">
        <v>55.276162460000002</v>
      </c>
      <c r="D7" s="395"/>
      <c r="E7" s="395"/>
      <c r="F7" s="395"/>
      <c r="G7" s="395">
        <v>50.891182329999999</v>
      </c>
      <c r="H7" s="395"/>
      <c r="I7" s="395"/>
      <c r="J7" s="395"/>
      <c r="K7" s="395">
        <v>50.441719110000001</v>
      </c>
      <c r="L7" s="395"/>
      <c r="M7" s="395"/>
      <c r="N7" s="395"/>
      <c r="O7" s="395">
        <v>47.158908930000003</v>
      </c>
      <c r="P7" s="395"/>
      <c r="Q7" s="395"/>
      <c r="R7" s="395"/>
      <c r="S7" s="395">
        <v>38.647440869999997</v>
      </c>
      <c r="T7" s="395"/>
      <c r="U7" s="395"/>
      <c r="V7" s="395"/>
      <c r="W7" s="395">
        <v>48.468733520000001</v>
      </c>
      <c r="X7" s="395"/>
      <c r="Y7" s="395"/>
      <c r="Z7" s="395"/>
    </row>
    <row r="8" spans="1:26">
      <c r="B8" s="195" t="s">
        <v>1099</v>
      </c>
      <c r="C8" s="395">
        <v>56.710018769999998</v>
      </c>
      <c r="D8" s="395">
        <v>2.5939867135993602</v>
      </c>
      <c r="E8" s="395"/>
      <c r="F8" s="395"/>
      <c r="G8" s="395">
        <v>52.684655749999997</v>
      </c>
      <c r="H8" s="395">
        <v>3.5241339223961399</v>
      </c>
      <c r="I8" s="395"/>
      <c r="J8" s="395"/>
      <c r="K8" s="395">
        <v>51.785540699999999</v>
      </c>
      <c r="L8" s="395">
        <v>2.66410743668248</v>
      </c>
      <c r="M8" s="395"/>
      <c r="N8" s="395"/>
      <c r="O8" s="395">
        <v>50.051115920000001</v>
      </c>
      <c r="P8" s="395">
        <v>6.1328963193211896</v>
      </c>
      <c r="Q8" s="395"/>
      <c r="R8" s="395"/>
      <c r="S8" s="395">
        <v>40.579504450000002</v>
      </c>
      <c r="T8" s="395">
        <v>4.9992018527150703</v>
      </c>
      <c r="U8" s="395"/>
      <c r="V8" s="395"/>
      <c r="W8" s="395">
        <v>50.147705360000003</v>
      </c>
      <c r="X8" s="395">
        <v>3.4640307638886401</v>
      </c>
      <c r="Y8" s="395"/>
      <c r="Z8" s="395"/>
    </row>
    <row r="9" spans="1:26">
      <c r="B9" s="195" t="s">
        <v>1100</v>
      </c>
      <c r="C9" s="395">
        <v>57.520392299999997</v>
      </c>
      <c r="D9" s="395">
        <v>1.4289777143023901</v>
      </c>
      <c r="E9" s="395"/>
      <c r="F9" s="395"/>
      <c r="G9" s="395">
        <v>53.705329249999998</v>
      </c>
      <c r="H9" s="395">
        <v>1.93732593573983</v>
      </c>
      <c r="I9" s="395"/>
      <c r="J9" s="395"/>
      <c r="K9" s="395">
        <v>52.645947970000002</v>
      </c>
      <c r="L9" s="395">
        <v>1.66148167687279</v>
      </c>
      <c r="M9" s="395"/>
      <c r="N9" s="395"/>
      <c r="O9" s="395">
        <v>51.32208928</v>
      </c>
      <c r="P9" s="395">
        <v>2.5393506950603899</v>
      </c>
      <c r="Q9" s="395"/>
      <c r="R9" s="395"/>
      <c r="S9" s="395">
        <v>41.899185340000002</v>
      </c>
      <c r="T9" s="395">
        <v>3.2520872491827602</v>
      </c>
      <c r="U9" s="395"/>
      <c r="V9" s="395"/>
      <c r="W9" s="395">
        <v>51.096868379999997</v>
      </c>
      <c r="X9" s="395">
        <v>1.89273469879858</v>
      </c>
      <c r="Y9" s="395"/>
      <c r="Z9" s="395"/>
    </row>
    <row r="10" spans="1:26">
      <c r="B10" s="195" t="s">
        <v>1101</v>
      </c>
      <c r="C10" s="395">
        <v>57.372083850000003</v>
      </c>
      <c r="D10" s="395">
        <v>-0.25783629782370998</v>
      </c>
      <c r="E10" s="395"/>
      <c r="F10" s="395"/>
      <c r="G10" s="395">
        <v>53.547348300000003</v>
      </c>
      <c r="H10" s="395">
        <v>-0.29416252019346401</v>
      </c>
      <c r="I10" s="395"/>
      <c r="J10" s="395"/>
      <c r="K10" s="395">
        <v>52.453705650000003</v>
      </c>
      <c r="L10" s="395">
        <v>-0.36516071495102898</v>
      </c>
      <c r="M10" s="395"/>
      <c r="N10" s="395"/>
      <c r="O10" s="395">
        <v>51.13295978</v>
      </c>
      <c r="P10" s="395">
        <v>-0.36851481039316097</v>
      </c>
      <c r="Q10" s="395"/>
      <c r="R10" s="395"/>
      <c r="S10" s="395">
        <v>41.776100829999997</v>
      </c>
      <c r="T10" s="395">
        <v>-0.29376349206126101</v>
      </c>
      <c r="U10" s="395"/>
      <c r="V10" s="395"/>
      <c r="W10" s="395">
        <v>50.988511819999999</v>
      </c>
      <c r="X10" s="395">
        <v>-0.21206105860376301</v>
      </c>
      <c r="Y10" s="395"/>
      <c r="Z10" s="395"/>
    </row>
    <row r="11" spans="1:26">
      <c r="A11" s="195">
        <v>2006</v>
      </c>
      <c r="B11" s="195" t="s">
        <v>1098</v>
      </c>
      <c r="C11" s="395">
        <v>58.644742610000002</v>
      </c>
      <c r="D11" s="395">
        <v>2.2182543749454502</v>
      </c>
      <c r="E11" s="395">
        <v>6.0940919197088697</v>
      </c>
      <c r="F11" s="395">
        <v>1.4898942504313599</v>
      </c>
      <c r="G11" s="395">
        <v>54.701508259999997</v>
      </c>
      <c r="H11" s="395">
        <v>2.1554007745328199</v>
      </c>
      <c r="I11" s="395">
        <v>7.4872026067152904</v>
      </c>
      <c r="J11" s="395">
        <v>1.82142953813933</v>
      </c>
      <c r="K11" s="395">
        <v>53.796898859999999</v>
      </c>
      <c r="L11" s="395">
        <v>2.5607212938634198</v>
      </c>
      <c r="M11" s="395">
        <v>6.6515967520520896</v>
      </c>
      <c r="N11" s="395">
        <v>1.6229599795834799</v>
      </c>
      <c r="O11" s="395">
        <v>51.801354609999997</v>
      </c>
      <c r="P11" s="395">
        <v>1.3071702339856099</v>
      </c>
      <c r="Q11" s="395">
        <v>9.8442601521824304</v>
      </c>
      <c r="R11" s="395">
        <v>2.3751007127300201</v>
      </c>
      <c r="S11" s="395">
        <v>42.684378950000003</v>
      </c>
      <c r="T11" s="395">
        <v>2.1741572381205998</v>
      </c>
      <c r="U11" s="395">
        <v>10.445550828525</v>
      </c>
      <c r="V11" s="395">
        <v>2.5149151036861999</v>
      </c>
      <c r="W11" s="395">
        <v>52.088654130000002</v>
      </c>
      <c r="X11" s="395">
        <v>2.1576278081692801</v>
      </c>
      <c r="Y11" s="395">
        <v>7.4685685948577403</v>
      </c>
      <c r="Z11" s="395">
        <v>1.8170163032652999</v>
      </c>
    </row>
    <row r="12" spans="1:26">
      <c r="B12" s="195" t="s">
        <v>1099</v>
      </c>
      <c r="C12" s="395">
        <v>60.472921290000002</v>
      </c>
      <c r="D12" s="395">
        <v>3.1173786406699402</v>
      </c>
      <c r="E12" s="395">
        <v>6.6353399304297298</v>
      </c>
      <c r="F12" s="395">
        <v>1.6190871806157601</v>
      </c>
      <c r="G12" s="395">
        <v>56.127713589999999</v>
      </c>
      <c r="H12" s="395">
        <v>2.6072504677954198</v>
      </c>
      <c r="I12" s="395">
        <v>6.5352193935517899</v>
      </c>
      <c r="J12" s="395">
        <v>1.5952260906825699</v>
      </c>
      <c r="K12" s="395">
        <v>55.543466029999998</v>
      </c>
      <c r="L12" s="395">
        <v>3.2465945194075898</v>
      </c>
      <c r="M12" s="395">
        <v>7.2567077203463404</v>
      </c>
      <c r="N12" s="395">
        <v>1.76679927820542</v>
      </c>
      <c r="O12" s="395">
        <v>53.122794239999998</v>
      </c>
      <c r="P12" s="395">
        <v>2.5509750467894299</v>
      </c>
      <c r="Q12" s="395">
        <v>6.1370825875484103</v>
      </c>
      <c r="R12" s="395">
        <v>1.5001739356946999</v>
      </c>
      <c r="S12" s="395">
        <v>43.819951459999999</v>
      </c>
      <c r="T12" s="395">
        <v>2.6603936567290498</v>
      </c>
      <c r="U12" s="395">
        <v>7.98542775206315</v>
      </c>
      <c r="V12" s="395">
        <v>1.9392157815436399</v>
      </c>
      <c r="W12" s="395">
        <v>53.452726030000001</v>
      </c>
      <c r="X12" s="395">
        <v>2.6187505182906601</v>
      </c>
      <c r="Y12" s="395">
        <v>6.5905720835558501</v>
      </c>
      <c r="Z12" s="395">
        <v>1.6084200225269201</v>
      </c>
    </row>
    <row r="13" spans="1:26">
      <c r="B13" s="195" t="s">
        <v>1100</v>
      </c>
      <c r="C13" s="395">
        <v>61.662042970000002</v>
      </c>
      <c r="D13" s="395">
        <v>1.9663704921704099</v>
      </c>
      <c r="E13" s="395">
        <v>7.2003171473502103</v>
      </c>
      <c r="F13" s="395">
        <v>1.75342058139047</v>
      </c>
      <c r="G13" s="395">
        <v>56.681499469999999</v>
      </c>
      <c r="H13" s="395">
        <v>0.98665319604016599</v>
      </c>
      <c r="I13" s="395">
        <v>5.5416664632029997</v>
      </c>
      <c r="J13" s="395">
        <v>1.3575225800005499</v>
      </c>
      <c r="K13" s="395">
        <v>56.644427280000002</v>
      </c>
      <c r="L13" s="395">
        <v>1.9821615910778001</v>
      </c>
      <c r="M13" s="395">
        <v>7.5950371570448603</v>
      </c>
      <c r="N13" s="395">
        <v>1.84695755324609</v>
      </c>
      <c r="O13" s="395">
        <v>53.711824890000003</v>
      </c>
      <c r="P13" s="395">
        <v>1.1088096144545001</v>
      </c>
      <c r="Q13" s="395">
        <v>4.6563490370827001</v>
      </c>
      <c r="R13" s="395">
        <v>1.1442958018324001</v>
      </c>
      <c r="S13" s="395">
        <v>44.42228712</v>
      </c>
      <c r="T13" s="395">
        <v>1.3745694368233901</v>
      </c>
      <c r="U13" s="395">
        <v>6.0218397076834398</v>
      </c>
      <c r="V13" s="395">
        <v>1.4726106706950599</v>
      </c>
      <c r="W13" s="395">
        <v>54.25530432</v>
      </c>
      <c r="X13" s="395">
        <v>1.50147307650794</v>
      </c>
      <c r="Y13" s="395">
        <v>6.1812710644244797</v>
      </c>
      <c r="Z13" s="395">
        <v>1.51073678024027</v>
      </c>
    </row>
    <row r="14" spans="1:26">
      <c r="B14" s="195" t="s">
        <v>1101</v>
      </c>
      <c r="C14" s="395">
        <v>61.888096019999999</v>
      </c>
      <c r="D14" s="395">
        <v>0.36660000076542698</v>
      </c>
      <c r="E14" s="395">
        <v>7.8714452516787796</v>
      </c>
      <c r="F14" s="395">
        <v>1.91230500063218</v>
      </c>
      <c r="G14" s="395">
        <v>57.056020609999997</v>
      </c>
      <c r="H14" s="395">
        <v>0.66074670483660103</v>
      </c>
      <c r="I14" s="395">
        <v>6.55246696875182</v>
      </c>
      <c r="J14" s="395">
        <v>1.5993377941646301</v>
      </c>
      <c r="K14" s="395">
        <v>57.201882249999997</v>
      </c>
      <c r="L14" s="395">
        <v>0.98413029625037396</v>
      </c>
      <c r="M14" s="395">
        <v>9.0521280454091109</v>
      </c>
      <c r="N14" s="395">
        <v>2.1900322492748798</v>
      </c>
      <c r="O14" s="395">
        <v>54.041005800000001</v>
      </c>
      <c r="P14" s="395">
        <v>0.61286487784422095</v>
      </c>
      <c r="Q14" s="395">
        <v>5.68722411632712</v>
      </c>
      <c r="R14" s="395">
        <v>1.3924512948493999</v>
      </c>
      <c r="S14" s="395">
        <v>44.833222360000001</v>
      </c>
      <c r="T14" s="395">
        <v>0.92506547195536604</v>
      </c>
      <c r="U14" s="395">
        <v>7.31787186755506</v>
      </c>
      <c r="V14" s="395">
        <v>1.78130454547234</v>
      </c>
      <c r="W14" s="395">
        <v>54.542989749999997</v>
      </c>
      <c r="X14" s="395">
        <v>0.53024387865048295</v>
      </c>
      <c r="Y14" s="395">
        <v>6.9711348755343998</v>
      </c>
      <c r="Z14" s="395">
        <v>1.69899257231432</v>
      </c>
    </row>
    <row r="15" spans="1:26">
      <c r="A15" s="195">
        <v>2007</v>
      </c>
      <c r="B15" s="195" t="s">
        <v>1098</v>
      </c>
      <c r="C15" s="395">
        <v>63.186108730000001</v>
      </c>
      <c r="D15" s="395">
        <v>2.09735440815715</v>
      </c>
      <c r="E15" s="395">
        <v>7.7438589000228903</v>
      </c>
      <c r="F15" s="395">
        <v>1.8821571003538</v>
      </c>
      <c r="G15" s="395">
        <v>58.65959771</v>
      </c>
      <c r="H15" s="395">
        <v>2.8105309183075899</v>
      </c>
      <c r="I15" s="395">
        <v>7.2357958233746098</v>
      </c>
      <c r="J15" s="395">
        <v>1.76183853383551</v>
      </c>
      <c r="K15" s="395">
        <v>58.465580809999999</v>
      </c>
      <c r="L15" s="395">
        <v>2.2091905201248898</v>
      </c>
      <c r="M15" s="395">
        <v>8.6783477280905998</v>
      </c>
      <c r="N15" s="395">
        <v>2.1023544182676002</v>
      </c>
      <c r="O15" s="395">
        <v>55.113475579999999</v>
      </c>
      <c r="P15" s="395">
        <v>1.9845481484358301</v>
      </c>
      <c r="Q15" s="395">
        <v>6.3938887215135001</v>
      </c>
      <c r="R15" s="395">
        <v>1.5615150084404801</v>
      </c>
      <c r="S15" s="395">
        <v>46.109583919999999</v>
      </c>
      <c r="T15" s="395">
        <v>2.8469101545972402</v>
      </c>
      <c r="U15" s="395">
        <v>8.0244929275232995</v>
      </c>
      <c r="V15" s="395">
        <v>1.9484340003981699</v>
      </c>
      <c r="W15" s="395">
        <v>55.971493649999999</v>
      </c>
      <c r="X15" s="395">
        <v>2.6190421657257899</v>
      </c>
      <c r="Y15" s="395">
        <v>7.4542903533453302</v>
      </c>
      <c r="Z15" s="395">
        <v>1.81363429026451</v>
      </c>
    </row>
    <row r="16" spans="1:26">
      <c r="B16" s="195" t="s">
        <v>1099</v>
      </c>
      <c r="C16" s="395">
        <v>64.467738220000001</v>
      </c>
      <c r="D16" s="395">
        <v>2.02834058903123</v>
      </c>
      <c r="E16" s="395">
        <v>6.60595989871684</v>
      </c>
      <c r="F16" s="395">
        <v>1.61208696726389</v>
      </c>
      <c r="G16" s="395">
        <v>60.212352369999998</v>
      </c>
      <c r="H16" s="395">
        <v>2.6470598514440402</v>
      </c>
      <c r="I16" s="395">
        <v>7.2774009820484498</v>
      </c>
      <c r="J16" s="395">
        <v>1.7717074436525999</v>
      </c>
      <c r="K16" s="395">
        <v>59.858929600000003</v>
      </c>
      <c r="L16" s="395">
        <v>2.3831949853163601</v>
      </c>
      <c r="M16" s="395">
        <v>7.7695251637143903</v>
      </c>
      <c r="N16" s="395">
        <v>1.8882240371947501</v>
      </c>
      <c r="O16" s="395">
        <v>56.906230020000002</v>
      </c>
      <c r="P16" s="395">
        <v>3.25284228790421</v>
      </c>
      <c r="Q16" s="395">
        <v>7.1220571773899399</v>
      </c>
      <c r="R16" s="395">
        <v>1.73484460882256</v>
      </c>
      <c r="S16" s="395">
        <v>47.8724937</v>
      </c>
      <c r="T16" s="395">
        <v>3.82330446325139</v>
      </c>
      <c r="U16" s="395">
        <v>9.2481668851214192</v>
      </c>
      <c r="V16" s="395">
        <v>2.2359271002074999</v>
      </c>
      <c r="W16" s="395">
        <v>57.568773729999997</v>
      </c>
      <c r="X16" s="395">
        <v>2.85373852980964</v>
      </c>
      <c r="Y16" s="395">
        <v>7.7003513304258604</v>
      </c>
      <c r="Z16" s="395">
        <v>1.8718703970867401</v>
      </c>
    </row>
    <row r="17" spans="1:26">
      <c r="B17" s="195" t="s">
        <v>1100</v>
      </c>
      <c r="C17" s="395">
        <v>65.387132780000002</v>
      </c>
      <c r="D17" s="395">
        <v>1.4261312485673201</v>
      </c>
      <c r="E17" s="395">
        <v>6.0411391361332898</v>
      </c>
      <c r="F17" s="395">
        <v>1.4772281856491301</v>
      </c>
      <c r="G17" s="395">
        <v>61.569019410000003</v>
      </c>
      <c r="H17" s="395">
        <v>2.2531374154980601</v>
      </c>
      <c r="I17" s="395">
        <v>8.6227781299025708</v>
      </c>
      <c r="J17" s="395">
        <v>2.08930012738031</v>
      </c>
      <c r="K17" s="395">
        <v>60.993035239999998</v>
      </c>
      <c r="L17" s="395">
        <v>1.8946306717786601</v>
      </c>
      <c r="M17" s="395">
        <v>7.67702697125761</v>
      </c>
      <c r="N17" s="395">
        <v>1.8663544236974701</v>
      </c>
      <c r="O17" s="395">
        <v>58.415298200000002</v>
      </c>
      <c r="P17" s="395">
        <v>2.6518505609484802</v>
      </c>
      <c r="Q17" s="395">
        <v>8.7568674488951892</v>
      </c>
      <c r="R17" s="395">
        <v>2.1207915709676901</v>
      </c>
      <c r="S17" s="395">
        <v>49.206555520000002</v>
      </c>
      <c r="T17" s="395">
        <v>2.7866979906250502</v>
      </c>
      <c r="U17" s="395">
        <v>10.7699731602653</v>
      </c>
      <c r="V17" s="395">
        <v>2.5901140491900301</v>
      </c>
      <c r="W17" s="395">
        <v>58.674016819999999</v>
      </c>
      <c r="X17" s="395">
        <v>1.9198656118395701</v>
      </c>
      <c r="Y17" s="395">
        <v>8.1442958534307497</v>
      </c>
      <c r="Z17" s="395">
        <v>1.97668834368889</v>
      </c>
    </row>
    <row r="18" spans="1:26">
      <c r="B18" s="195" t="s">
        <v>1101</v>
      </c>
      <c r="C18" s="395">
        <v>65.266816779999999</v>
      </c>
      <c r="D18" s="395">
        <v>-0.184005621419148</v>
      </c>
      <c r="E18" s="395">
        <v>5.4594033057797002</v>
      </c>
      <c r="F18" s="395">
        <v>1.3377663350781199</v>
      </c>
      <c r="G18" s="395">
        <v>61.644021000000002</v>
      </c>
      <c r="H18" s="395">
        <v>0.121817093594667</v>
      </c>
      <c r="I18" s="395">
        <v>8.0412204372975093</v>
      </c>
      <c r="J18" s="395">
        <v>1.95238043042127</v>
      </c>
      <c r="K18" s="395">
        <v>60.771695370000003</v>
      </c>
      <c r="L18" s="395">
        <v>-0.36289367979319698</v>
      </c>
      <c r="M18" s="395">
        <v>6.2407266676963298</v>
      </c>
      <c r="N18" s="395">
        <v>1.5249438883838</v>
      </c>
      <c r="O18" s="395">
        <v>58.534513240000003</v>
      </c>
      <c r="P18" s="395">
        <v>0.20408188209848399</v>
      </c>
      <c r="Q18" s="395">
        <v>8.3149959433212608</v>
      </c>
      <c r="R18" s="395">
        <v>2.0169057574672702</v>
      </c>
      <c r="S18" s="395">
        <v>49.356866340000003</v>
      </c>
      <c r="T18" s="395">
        <v>0.30546909535031902</v>
      </c>
      <c r="U18" s="395">
        <v>10.089937198081</v>
      </c>
      <c r="V18" s="395">
        <v>2.4322956559726698</v>
      </c>
      <c r="W18" s="395">
        <v>58.60738456</v>
      </c>
      <c r="X18" s="395">
        <v>-0.113563487913926</v>
      </c>
      <c r="Y18" s="395">
        <v>7.4517272130283398</v>
      </c>
      <c r="Z18" s="395">
        <v>1.81302713683129</v>
      </c>
    </row>
    <row r="19" spans="1:26">
      <c r="A19" s="195">
        <v>2008</v>
      </c>
      <c r="B19" s="195" t="s">
        <v>1098</v>
      </c>
      <c r="C19" s="395">
        <v>66.772838739999997</v>
      </c>
      <c r="D19" s="395">
        <v>2.3074849277182601</v>
      </c>
      <c r="E19" s="395">
        <v>5.6764533883965296</v>
      </c>
      <c r="F19" s="395">
        <v>1.3898679356635599</v>
      </c>
      <c r="G19" s="395">
        <v>62.632880450000002</v>
      </c>
      <c r="H19" s="395">
        <v>1.60414495024586</v>
      </c>
      <c r="I19" s="395">
        <v>6.7734571921938898</v>
      </c>
      <c r="J19" s="395">
        <v>1.6519762258742301</v>
      </c>
      <c r="K19" s="395">
        <v>61.239561889999997</v>
      </c>
      <c r="L19" s="395">
        <v>0.76987570801085903</v>
      </c>
      <c r="M19" s="395">
        <v>4.7446395666791004</v>
      </c>
      <c r="N19" s="395">
        <v>1.16562097656818</v>
      </c>
      <c r="O19" s="395">
        <v>58.871062260000002</v>
      </c>
      <c r="P19" s="395">
        <v>0.57495826200877298</v>
      </c>
      <c r="Q19" s="395">
        <v>6.8179091237780396</v>
      </c>
      <c r="R19" s="395">
        <v>1.6625545136214299</v>
      </c>
      <c r="S19" s="395">
        <v>50.218660470000003</v>
      </c>
      <c r="T19" s="395">
        <v>1.7460470931509999</v>
      </c>
      <c r="U19" s="395">
        <v>8.9115454980666104</v>
      </c>
      <c r="V19" s="395">
        <v>2.1570822154904201</v>
      </c>
      <c r="W19" s="395">
        <v>59.485070030000003</v>
      </c>
      <c r="X19" s="395">
        <v>1.49756805663537</v>
      </c>
      <c r="Y19" s="395">
        <v>6.2774390156014697</v>
      </c>
      <c r="Z19" s="395">
        <v>1.5337134447635199</v>
      </c>
    </row>
    <row r="20" spans="1:26">
      <c r="B20" s="195" t="s">
        <v>1099</v>
      </c>
      <c r="C20" s="395">
        <v>69.251503580000005</v>
      </c>
      <c r="D20" s="395">
        <v>3.7120854628502902</v>
      </c>
      <c r="E20" s="395">
        <v>7.4204020368685999</v>
      </c>
      <c r="F20" s="395">
        <v>1.8056059910354501</v>
      </c>
      <c r="G20" s="395">
        <v>64.497613830000006</v>
      </c>
      <c r="H20" s="395">
        <v>2.9772435286424801</v>
      </c>
      <c r="I20" s="395">
        <v>7.1169142066854096</v>
      </c>
      <c r="J20" s="395">
        <v>1.7336235046926201</v>
      </c>
      <c r="K20" s="395">
        <v>62.738029650000001</v>
      </c>
      <c r="L20" s="395">
        <v>2.4468949707569601</v>
      </c>
      <c r="M20" s="395">
        <v>4.8098087774693496</v>
      </c>
      <c r="N20" s="395">
        <v>1.1813529177143101</v>
      </c>
      <c r="O20" s="395">
        <v>60.656294680000002</v>
      </c>
      <c r="P20" s="395">
        <v>3.0324447215096102</v>
      </c>
      <c r="Q20" s="395">
        <v>6.5899017711804397</v>
      </c>
      <c r="R20" s="395">
        <v>1.6082602768273899</v>
      </c>
      <c r="S20" s="395">
        <v>51.836373649999999</v>
      </c>
      <c r="T20" s="395">
        <v>3.2213387710060299</v>
      </c>
      <c r="U20" s="395">
        <v>8.2800782738418306</v>
      </c>
      <c r="V20" s="395">
        <v>2.0086829271990201</v>
      </c>
      <c r="W20" s="395">
        <v>61.175790929999998</v>
      </c>
      <c r="X20" s="395">
        <v>2.8422609221899102</v>
      </c>
      <c r="Y20" s="395">
        <v>6.265579351954</v>
      </c>
      <c r="Z20" s="395">
        <v>1.53088075022632</v>
      </c>
    </row>
    <row r="21" spans="1:26">
      <c r="B21" s="195" t="s">
        <v>1100</v>
      </c>
      <c r="C21" s="395">
        <v>71.442053310000006</v>
      </c>
      <c r="D21" s="395">
        <v>3.1631800275202102</v>
      </c>
      <c r="E21" s="395">
        <v>9.2601101662803504</v>
      </c>
      <c r="F21" s="395">
        <v>2.2387211570840302</v>
      </c>
      <c r="G21" s="395">
        <v>66.251993400000003</v>
      </c>
      <c r="H21" s="395">
        <v>2.7200689542160599</v>
      </c>
      <c r="I21" s="395">
        <v>7.6060558294995397</v>
      </c>
      <c r="J21" s="395">
        <v>1.84956495782802</v>
      </c>
      <c r="K21" s="395">
        <v>63.988044520000003</v>
      </c>
      <c r="L21" s="395">
        <v>1.99243565182636</v>
      </c>
      <c r="M21" s="395">
        <v>4.91041193181323</v>
      </c>
      <c r="N21" s="395">
        <v>1.20562426562971</v>
      </c>
      <c r="O21" s="395">
        <v>62.280064719999999</v>
      </c>
      <c r="P21" s="395">
        <v>2.6770017004276401</v>
      </c>
      <c r="Q21" s="395">
        <v>6.61601778829914</v>
      </c>
      <c r="R21" s="395">
        <v>1.6144835663741499</v>
      </c>
      <c r="S21" s="395">
        <v>53.219930210000001</v>
      </c>
      <c r="T21" s="395">
        <v>2.66908439494977</v>
      </c>
      <c r="U21" s="395">
        <v>8.1561788822401198</v>
      </c>
      <c r="V21" s="395">
        <v>1.9794895593856101</v>
      </c>
      <c r="W21" s="395">
        <v>62.705439460000001</v>
      </c>
      <c r="X21" s="395">
        <v>2.5004147992958399</v>
      </c>
      <c r="Y21" s="395">
        <v>6.8708823061621702</v>
      </c>
      <c r="Z21" s="395">
        <v>1.6751563044962601</v>
      </c>
    </row>
    <row r="22" spans="1:26">
      <c r="B22" s="195" t="s">
        <v>1101</v>
      </c>
      <c r="C22" s="395">
        <v>72.616381720000007</v>
      </c>
      <c r="D22" s="395">
        <v>1.6437495222937999</v>
      </c>
      <c r="E22" s="395">
        <v>11.260798829478301</v>
      </c>
      <c r="F22" s="395">
        <v>2.7035708047904898</v>
      </c>
      <c r="G22" s="395">
        <v>66.857036140000005</v>
      </c>
      <c r="H22" s="395">
        <v>0.913244581709449</v>
      </c>
      <c r="I22" s="395">
        <v>8.4566435729427791</v>
      </c>
      <c r="J22" s="395">
        <v>2.0502422581754698</v>
      </c>
      <c r="K22" s="395">
        <v>64.609874669999996</v>
      </c>
      <c r="L22" s="395">
        <v>0.97179114421230794</v>
      </c>
      <c r="M22" s="395">
        <v>6.3157351076546</v>
      </c>
      <c r="N22" s="395">
        <v>1.54285889265831</v>
      </c>
      <c r="O22" s="395">
        <v>63.290505840000002</v>
      </c>
      <c r="P22" s="395">
        <v>1.6224150128018699</v>
      </c>
      <c r="Q22" s="395">
        <v>8.1251083108861497</v>
      </c>
      <c r="R22" s="395">
        <v>1.9721647295882101</v>
      </c>
      <c r="S22" s="395">
        <v>53.981779469999999</v>
      </c>
      <c r="T22" s="395">
        <v>1.4315111970155201</v>
      </c>
      <c r="U22" s="395">
        <v>9.3703540620686692</v>
      </c>
      <c r="V22" s="395">
        <v>2.2645012259867601</v>
      </c>
      <c r="W22" s="395">
        <v>63.359029020000001</v>
      </c>
      <c r="X22" s="395">
        <v>1.0423171667857101</v>
      </c>
      <c r="Y22" s="395">
        <v>8.1075866047826395</v>
      </c>
      <c r="Z22" s="395">
        <v>1.9680333235793801</v>
      </c>
    </row>
    <row r="23" spans="1:26">
      <c r="A23" s="195">
        <v>2009</v>
      </c>
      <c r="B23" s="195" t="s">
        <v>1098</v>
      </c>
      <c r="C23" s="395">
        <v>73.382333259999996</v>
      </c>
      <c r="D23" s="395">
        <v>1.05479166251137</v>
      </c>
      <c r="E23" s="395">
        <v>9.8984776515733195</v>
      </c>
      <c r="F23" s="395">
        <v>2.3877310833970302</v>
      </c>
      <c r="G23" s="395">
        <v>67.784110400000003</v>
      </c>
      <c r="H23" s="395">
        <v>1.3866517475568101</v>
      </c>
      <c r="I23" s="395">
        <v>8.2244819541905692</v>
      </c>
      <c r="J23" s="395">
        <v>1.9955863360857</v>
      </c>
      <c r="K23" s="395">
        <v>65.658636290000004</v>
      </c>
      <c r="L23" s="395">
        <v>1.62322187646493</v>
      </c>
      <c r="M23" s="395">
        <v>7.2160450917948298</v>
      </c>
      <c r="N23" s="395">
        <v>1.7571525761884501</v>
      </c>
      <c r="O23" s="395">
        <v>63.991083430000003</v>
      </c>
      <c r="P23" s="395">
        <v>1.1069236699910101</v>
      </c>
      <c r="Q23" s="395">
        <v>8.6970082982158203</v>
      </c>
      <c r="R23" s="395">
        <v>2.1067369965747802</v>
      </c>
      <c r="S23" s="395">
        <v>54.537616450000002</v>
      </c>
      <c r="T23" s="395">
        <v>1.02967517087669</v>
      </c>
      <c r="U23" s="395">
        <v>8.6003010426375095</v>
      </c>
      <c r="V23" s="395">
        <v>2.0840184354770299</v>
      </c>
      <c r="W23" s="395">
        <v>64.229796690000001</v>
      </c>
      <c r="X23" s="395">
        <v>1.3743387224654799</v>
      </c>
      <c r="Y23" s="395">
        <v>7.9763319730599598</v>
      </c>
      <c r="Z23" s="395">
        <v>1.9370690894225699</v>
      </c>
    </row>
    <row r="24" spans="1:26">
      <c r="B24" s="195" t="s">
        <v>1099</v>
      </c>
      <c r="C24" s="395">
        <v>74.141840290000005</v>
      </c>
      <c r="D24" s="395">
        <v>1.03499983750723</v>
      </c>
      <c r="E24" s="395">
        <v>7.0617047388012804</v>
      </c>
      <c r="F24" s="395">
        <v>1.72051225803453</v>
      </c>
      <c r="G24" s="395">
        <v>68.658682529999993</v>
      </c>
      <c r="H24" s="395">
        <v>1.2902317738465101</v>
      </c>
      <c r="I24" s="395">
        <v>6.4515079751129401</v>
      </c>
      <c r="J24" s="395">
        <v>1.5752627685092999</v>
      </c>
      <c r="K24" s="395">
        <v>66.731746150000006</v>
      </c>
      <c r="L24" s="395">
        <v>1.6343773197790901</v>
      </c>
      <c r="M24" s="395">
        <v>6.36570278390949</v>
      </c>
      <c r="N24" s="395">
        <v>1.55478790458685</v>
      </c>
      <c r="O24" s="395">
        <v>64.457669289999998</v>
      </c>
      <c r="P24" s="395">
        <v>0.72914199133757895</v>
      </c>
      <c r="Q24" s="395">
        <v>6.2670735659911898</v>
      </c>
      <c r="R24" s="395">
        <v>1.5312376580515199</v>
      </c>
      <c r="S24" s="395">
        <v>55.156211239999998</v>
      </c>
      <c r="T24" s="395">
        <v>1.1342534387565699</v>
      </c>
      <c r="U24" s="395">
        <v>6.4044557059789602</v>
      </c>
      <c r="V24" s="395">
        <v>1.5640366734428499</v>
      </c>
      <c r="W24" s="395">
        <v>65.037221869999996</v>
      </c>
      <c r="X24" s="395">
        <v>1.2570881765311599</v>
      </c>
      <c r="Y24" s="395">
        <v>6.3120245464720197</v>
      </c>
      <c r="Z24" s="395">
        <v>1.5419728857055199</v>
      </c>
    </row>
    <row r="25" spans="1:26">
      <c r="B25" s="195" t="s">
        <v>1100</v>
      </c>
      <c r="C25" s="395">
        <v>73.907315920000002</v>
      </c>
      <c r="D25" s="395">
        <v>-0.31631851742912598</v>
      </c>
      <c r="E25" s="395">
        <v>3.45071634391969</v>
      </c>
      <c r="F25" s="395">
        <v>0.85173536794478399</v>
      </c>
      <c r="G25" s="395">
        <v>68.874321289999997</v>
      </c>
      <c r="H25" s="395">
        <v>0.31407354766206402</v>
      </c>
      <c r="I25" s="395">
        <v>3.9581116815120598</v>
      </c>
      <c r="J25" s="395">
        <v>0.97517059437837195</v>
      </c>
      <c r="K25" s="395">
        <v>66.781121830000004</v>
      </c>
      <c r="L25" s="395">
        <v>7.3991290275854396E-2</v>
      </c>
      <c r="M25" s="395">
        <v>4.3649986977286197</v>
      </c>
      <c r="N25" s="395">
        <v>1.0738288906023199</v>
      </c>
      <c r="O25" s="395">
        <v>64.25761996</v>
      </c>
      <c r="P25" s="395">
        <v>-0.31035768466892699</v>
      </c>
      <c r="Q25" s="395">
        <v>3.1752620182569302</v>
      </c>
      <c r="R25" s="395">
        <v>0.78453470168855499</v>
      </c>
      <c r="S25" s="395">
        <v>55.28010725</v>
      </c>
      <c r="T25" s="395">
        <v>0.224627484764861</v>
      </c>
      <c r="U25" s="395">
        <v>3.8710630244548798</v>
      </c>
      <c r="V25" s="395">
        <v>0.95402622618225896</v>
      </c>
      <c r="W25" s="395">
        <v>65.20043656</v>
      </c>
      <c r="X25" s="395">
        <v>0.25095581469676298</v>
      </c>
      <c r="Y25" s="395">
        <v>3.9789165365654799</v>
      </c>
      <c r="Z25" s="395">
        <v>0.98022218706874698</v>
      </c>
    </row>
    <row r="26" spans="1:26">
      <c r="B26" s="195" t="s">
        <v>1101</v>
      </c>
      <c r="C26" s="395">
        <v>73.447182999999995</v>
      </c>
      <c r="D26" s="395">
        <v>-0.62258101822838496</v>
      </c>
      <c r="E26" s="395">
        <v>1.14409622225939</v>
      </c>
      <c r="F26" s="395">
        <v>0.28480503513446098</v>
      </c>
      <c r="G26" s="395">
        <v>68.820660360000005</v>
      </c>
      <c r="H26" s="395">
        <v>-7.7911373927086497E-2</v>
      </c>
      <c r="I26" s="395">
        <v>2.93704946161257</v>
      </c>
      <c r="J26" s="395">
        <v>0.72631106447109695</v>
      </c>
      <c r="K26" s="395">
        <v>66.139770889999994</v>
      </c>
      <c r="L26" s="395">
        <v>-0.96037760736132904</v>
      </c>
      <c r="M26" s="395">
        <v>2.3678984486722201</v>
      </c>
      <c r="N26" s="395">
        <v>0.58678954846229603</v>
      </c>
      <c r="O26" s="395">
        <v>64.094076599999994</v>
      </c>
      <c r="P26" s="395">
        <v>-0.25451200978469102</v>
      </c>
      <c r="Q26" s="395">
        <v>1.2696545071569501</v>
      </c>
      <c r="R26" s="395">
        <v>0.31591345180608199</v>
      </c>
      <c r="S26" s="395">
        <v>55.415270159999999</v>
      </c>
      <c r="T26" s="395">
        <v>0.24450551332821899</v>
      </c>
      <c r="U26" s="395">
        <v>2.65550840315787</v>
      </c>
      <c r="V26" s="395">
        <v>0.65736668291869205</v>
      </c>
      <c r="W26" s="395">
        <v>65.151277809999996</v>
      </c>
      <c r="X26" s="395">
        <v>-7.5396350996459499E-2</v>
      </c>
      <c r="Y26" s="395">
        <v>2.8287188388481201</v>
      </c>
      <c r="Z26" s="395">
        <v>0.69979958727277602</v>
      </c>
    </row>
    <row r="27" spans="1:26">
      <c r="A27" s="195">
        <v>2010</v>
      </c>
      <c r="B27" s="195" t="s">
        <v>1098</v>
      </c>
      <c r="C27" s="395">
        <v>73.803824550000002</v>
      </c>
      <c r="D27" s="395">
        <v>0.48557553255650399</v>
      </c>
      <c r="E27" s="395">
        <v>0.57437706226459695</v>
      </c>
      <c r="F27" s="395">
        <v>0.143286008080312</v>
      </c>
      <c r="G27" s="395">
        <v>69.119847289999996</v>
      </c>
      <c r="H27" s="395">
        <v>0.43473417493373701</v>
      </c>
      <c r="I27" s="395">
        <v>1.9705752308582201</v>
      </c>
      <c r="J27" s="395">
        <v>0.48904462748100602</v>
      </c>
      <c r="K27" s="395">
        <v>66.239880510000006</v>
      </c>
      <c r="L27" s="395">
        <v>0.151360699701408</v>
      </c>
      <c r="M27" s="395">
        <v>0.88525173966875803</v>
      </c>
      <c r="N27" s="395">
        <v>0.22058201467414201</v>
      </c>
      <c r="O27" s="395">
        <v>65.822424799999993</v>
      </c>
      <c r="P27" s="395">
        <v>2.6965802328135799</v>
      </c>
      <c r="Q27" s="395">
        <v>2.8618696103236001</v>
      </c>
      <c r="R27" s="395">
        <v>0.707914714482483</v>
      </c>
      <c r="S27" s="395">
        <v>56.439868830000002</v>
      </c>
      <c r="T27" s="395">
        <v>1.84894644931206</v>
      </c>
      <c r="U27" s="395">
        <v>3.48796391155815</v>
      </c>
      <c r="V27" s="395">
        <v>0.86081209277681903</v>
      </c>
      <c r="W27" s="395">
        <v>65.654706300000001</v>
      </c>
      <c r="X27" s="395">
        <v>0.77270700886042898</v>
      </c>
      <c r="Y27" s="395">
        <v>2.2184557377274801</v>
      </c>
      <c r="Z27" s="395">
        <v>0.55005879848217798</v>
      </c>
    </row>
    <row r="28" spans="1:26">
      <c r="B28" s="195" t="s">
        <v>1099</v>
      </c>
      <c r="C28" s="395">
        <v>73.876114049999998</v>
      </c>
      <c r="D28" s="395">
        <v>9.7948176047468694E-2</v>
      </c>
      <c r="E28" s="395">
        <v>-0.35840254161568802</v>
      </c>
      <c r="F28" s="395">
        <v>-8.9721311902379905E-2</v>
      </c>
      <c r="G28" s="395">
        <v>69.495066429999994</v>
      </c>
      <c r="H28" s="395">
        <v>0.542852964396356</v>
      </c>
      <c r="I28" s="395">
        <v>1.2181764478724799</v>
      </c>
      <c r="J28" s="395">
        <v>0.30316270913664001</v>
      </c>
      <c r="K28" s="395">
        <v>66.428298859999998</v>
      </c>
      <c r="L28" s="395">
        <v>0.28444850526496701</v>
      </c>
      <c r="M28" s="395">
        <v>-0.45472703399356301</v>
      </c>
      <c r="N28" s="395">
        <v>-0.11387612745452599</v>
      </c>
      <c r="O28" s="395">
        <v>67.409480790000003</v>
      </c>
      <c r="P28" s="395">
        <v>2.4111174798288699</v>
      </c>
      <c r="Q28" s="395">
        <v>4.5794573904302602</v>
      </c>
      <c r="R28" s="395">
        <v>1.12571285114671</v>
      </c>
      <c r="S28" s="395">
        <v>57.572705419999998</v>
      </c>
      <c r="T28" s="395">
        <v>2.0071566668805798</v>
      </c>
      <c r="U28" s="395">
        <v>4.3811823286504596</v>
      </c>
      <c r="V28" s="395">
        <v>1.07774698204266</v>
      </c>
      <c r="W28" s="395">
        <v>66.354193339999995</v>
      </c>
      <c r="X28" s="395">
        <v>1.0654027402145201</v>
      </c>
      <c r="Y28" s="395">
        <v>2.0249503778504399</v>
      </c>
      <c r="Z28" s="395">
        <v>0.50243823211364402</v>
      </c>
    </row>
    <row r="29" spans="1:26">
      <c r="B29" s="195" t="s">
        <v>1100</v>
      </c>
      <c r="C29" s="395">
        <v>74.399051790000001</v>
      </c>
      <c r="D29" s="395">
        <v>0.70785767054026805</v>
      </c>
      <c r="E29" s="395">
        <v>0.66534126409389904</v>
      </c>
      <c r="F29" s="395">
        <v>0.16592190785707001</v>
      </c>
      <c r="G29" s="395">
        <v>69.87098159</v>
      </c>
      <c r="H29" s="395">
        <v>0.54092352063388505</v>
      </c>
      <c r="I29" s="395">
        <v>1.4470709566828199</v>
      </c>
      <c r="J29" s="395">
        <v>0.35982100895839397</v>
      </c>
      <c r="K29" s="395">
        <v>67.04475454</v>
      </c>
      <c r="L29" s="395">
        <v>0.92800160560968503</v>
      </c>
      <c r="M29" s="395">
        <v>0.39477131077718702</v>
      </c>
      <c r="N29" s="395">
        <v>9.8547059123577099E-2</v>
      </c>
      <c r="O29" s="395">
        <v>68.484785700000003</v>
      </c>
      <c r="P29" s="395">
        <v>1.59518349258598</v>
      </c>
      <c r="Q29" s="395">
        <v>6.5784660910743096</v>
      </c>
      <c r="R29" s="395">
        <v>1.60553486313237</v>
      </c>
      <c r="S29" s="395">
        <v>58.59828761</v>
      </c>
      <c r="T29" s="395">
        <v>1.7813687623644801</v>
      </c>
      <c r="U29" s="395">
        <v>6.0024853877250797</v>
      </c>
      <c r="V29" s="395">
        <v>1.4679793894481801</v>
      </c>
      <c r="W29" s="395">
        <v>67.191454070000006</v>
      </c>
      <c r="X29" s="395">
        <v>1.26180530250721</v>
      </c>
      <c r="Y29" s="395">
        <v>3.0536873908318101</v>
      </c>
      <c r="Z29" s="395">
        <v>0.75483218396274998</v>
      </c>
    </row>
    <row r="30" spans="1:26">
      <c r="B30" s="195" t="s">
        <v>1101</v>
      </c>
      <c r="C30" s="395">
        <v>74.728235519999998</v>
      </c>
      <c r="D30" s="395">
        <v>0.442456889005993</v>
      </c>
      <c r="E30" s="395">
        <v>1.7441819654267801</v>
      </c>
      <c r="F30" s="395">
        <v>0.43322213056029601</v>
      </c>
      <c r="G30" s="395">
        <v>70.431644849999998</v>
      </c>
      <c r="H30" s="395">
        <v>0.80242648269912598</v>
      </c>
      <c r="I30" s="395">
        <v>2.34084427782726</v>
      </c>
      <c r="J30" s="395">
        <v>0.58014302653137695</v>
      </c>
      <c r="K30" s="395">
        <v>68.088983799999994</v>
      </c>
      <c r="L30" s="395">
        <v>1.5575107510864099</v>
      </c>
      <c r="M30" s="395">
        <v>2.9471116754272102</v>
      </c>
      <c r="N30" s="395">
        <v>0.72877250214946598</v>
      </c>
      <c r="O30" s="395">
        <v>69.338174780000003</v>
      </c>
      <c r="P30" s="395">
        <v>1.24610024150225</v>
      </c>
      <c r="Q30" s="395">
        <v>8.1818764824829593</v>
      </c>
      <c r="R30" s="395">
        <v>1.98554652885312</v>
      </c>
      <c r="S30" s="395">
        <v>59.39735769</v>
      </c>
      <c r="T30" s="395">
        <v>1.36364066697341</v>
      </c>
      <c r="U30" s="395">
        <v>7.1859029442652904</v>
      </c>
      <c r="V30" s="395">
        <v>1.74999995618077</v>
      </c>
      <c r="W30" s="395">
        <v>68.021551079999995</v>
      </c>
      <c r="X30" s="395">
        <v>1.23542051811409</v>
      </c>
      <c r="Y30" s="395">
        <v>4.4055517658004204</v>
      </c>
      <c r="Z30" s="395">
        <v>1.08364601509561</v>
      </c>
    </row>
    <row r="31" spans="1:26">
      <c r="A31" s="195">
        <v>2011</v>
      </c>
      <c r="B31" s="195" t="s">
        <v>1098</v>
      </c>
      <c r="C31" s="395">
        <v>75.411858480000006</v>
      </c>
      <c r="D31" s="395">
        <v>0.91481212588921901</v>
      </c>
      <c r="E31" s="395">
        <v>2.17879485217003</v>
      </c>
      <c r="F31" s="395">
        <v>0.54030399266142803</v>
      </c>
      <c r="G31" s="395">
        <v>71.427505839999995</v>
      </c>
      <c r="H31" s="395">
        <v>1.41393970298564</v>
      </c>
      <c r="I31" s="395">
        <v>3.3386337506186199</v>
      </c>
      <c r="J31" s="395">
        <v>0.82440757377555396</v>
      </c>
      <c r="K31" s="395">
        <v>69.531131200000004</v>
      </c>
      <c r="L31" s="395">
        <v>2.11803337267609</v>
      </c>
      <c r="M31" s="395">
        <v>4.9686845215596698</v>
      </c>
      <c r="N31" s="395">
        <v>1.21967502974063</v>
      </c>
      <c r="O31" s="395">
        <v>70.471694200000002</v>
      </c>
      <c r="P31" s="395">
        <v>1.6347696252410699</v>
      </c>
      <c r="Q31" s="395">
        <v>7.0633517591105299</v>
      </c>
      <c r="R31" s="395">
        <v>1.7209034688402001</v>
      </c>
      <c r="S31" s="395">
        <v>60.536332469999998</v>
      </c>
      <c r="T31" s="395">
        <v>1.9175512586677701</v>
      </c>
      <c r="U31" s="395">
        <v>7.2581026939285902</v>
      </c>
      <c r="V31" s="395">
        <v>1.7671301696414501</v>
      </c>
      <c r="W31" s="395">
        <v>69.336019539999995</v>
      </c>
      <c r="X31" s="395">
        <v>1.93242941263432</v>
      </c>
      <c r="Y31" s="395">
        <v>5.6070820318329604</v>
      </c>
      <c r="Z31" s="395">
        <v>1.3732244816103201</v>
      </c>
    </row>
    <row r="32" spans="1:26">
      <c r="B32" s="195" t="s">
        <v>1099</v>
      </c>
      <c r="C32" s="395">
        <v>76.155771250000001</v>
      </c>
      <c r="D32" s="395">
        <v>0.98646656506586905</v>
      </c>
      <c r="E32" s="395">
        <v>3.0857838549238199</v>
      </c>
      <c r="F32" s="395">
        <v>0.76267638707396801</v>
      </c>
      <c r="G32" s="395">
        <v>72.372403539999993</v>
      </c>
      <c r="H32" s="395">
        <v>1.32287651498935</v>
      </c>
      <c r="I32" s="395">
        <v>4.1403473049388904</v>
      </c>
      <c r="J32" s="395">
        <v>1.0193931876890701</v>
      </c>
      <c r="K32" s="395">
        <v>70.691434020000003</v>
      </c>
      <c r="L32" s="395">
        <v>1.66875297435114</v>
      </c>
      <c r="M32" s="395">
        <v>6.4176491542929899</v>
      </c>
      <c r="N32" s="395">
        <v>1.5671848441615801</v>
      </c>
      <c r="O32" s="395">
        <v>71.455643660000007</v>
      </c>
      <c r="P32" s="395">
        <v>1.39623358168108</v>
      </c>
      <c r="Q32" s="395">
        <v>6.0023646860669002</v>
      </c>
      <c r="R32" s="395">
        <v>1.46795050484574</v>
      </c>
      <c r="S32" s="395">
        <v>61.670230650000001</v>
      </c>
      <c r="T32" s="395">
        <v>1.8730870102874599</v>
      </c>
      <c r="U32" s="395">
        <v>7.1171316340061601</v>
      </c>
      <c r="V32" s="395">
        <v>1.73367512971496</v>
      </c>
      <c r="W32" s="395">
        <v>70.421700049999998</v>
      </c>
      <c r="X32" s="395">
        <v>1.56582468564361</v>
      </c>
      <c r="Y32" s="395">
        <v>6.1299919496542197</v>
      </c>
      <c r="Z32" s="395">
        <v>1.4984786775601899</v>
      </c>
    </row>
    <row r="33" spans="1:26">
      <c r="B33" s="195" t="s">
        <v>1100</v>
      </c>
      <c r="C33" s="395">
        <v>76.457605830000006</v>
      </c>
      <c r="D33" s="395">
        <v>0.39633841932893399</v>
      </c>
      <c r="E33" s="395">
        <v>2.76690897326288</v>
      </c>
      <c r="F33" s="395">
        <v>0.68466362951138404</v>
      </c>
      <c r="G33" s="395">
        <v>73.075973309999995</v>
      </c>
      <c r="H33" s="395">
        <v>0.97215200212488195</v>
      </c>
      <c r="I33" s="395">
        <v>4.5870140179320202</v>
      </c>
      <c r="J33" s="395">
        <v>1.12753956897567</v>
      </c>
      <c r="K33" s="395">
        <v>71.428970509999999</v>
      </c>
      <c r="L33" s="395">
        <v>1.04331804867805</v>
      </c>
      <c r="M33" s="395">
        <v>6.5392378569814902</v>
      </c>
      <c r="N33" s="395">
        <v>1.59618410937441</v>
      </c>
      <c r="O33" s="395">
        <v>72.251092909999997</v>
      </c>
      <c r="P33" s="395">
        <v>1.1132070320223999</v>
      </c>
      <c r="Q33" s="395">
        <v>5.4994801714039596</v>
      </c>
      <c r="R33" s="395">
        <v>1.3473926018611</v>
      </c>
      <c r="S33" s="395">
        <v>62.795988620000003</v>
      </c>
      <c r="T33" s="395">
        <v>1.82544796433317</v>
      </c>
      <c r="U33" s="395">
        <v>7.1635216338363596</v>
      </c>
      <c r="V33" s="395">
        <v>1.7446879780803199</v>
      </c>
      <c r="W33" s="395">
        <v>71.186199560000006</v>
      </c>
      <c r="X33" s="395">
        <v>1.0856021786710599</v>
      </c>
      <c r="Y33" s="395">
        <v>5.94531781651619</v>
      </c>
      <c r="Z33" s="395">
        <v>1.45429609841827</v>
      </c>
    </row>
    <row r="34" spans="1:26">
      <c r="B34" s="195" t="s">
        <v>1101</v>
      </c>
      <c r="C34" s="395">
        <v>76.488733690000004</v>
      </c>
      <c r="D34" s="395">
        <v>4.0712574847301397E-2</v>
      </c>
      <c r="E34" s="395">
        <v>2.3558674412014402</v>
      </c>
      <c r="F34" s="395">
        <v>0.58383399849613005</v>
      </c>
      <c r="G34" s="395">
        <v>73.594687070000006</v>
      </c>
      <c r="H34" s="395">
        <v>0.70982805497443702</v>
      </c>
      <c r="I34" s="395">
        <v>4.4909390185852196</v>
      </c>
      <c r="J34" s="395">
        <v>1.10430729417677</v>
      </c>
      <c r="K34" s="395">
        <v>71.934564480000006</v>
      </c>
      <c r="L34" s="395">
        <v>0.70782760326808503</v>
      </c>
      <c r="M34" s="395">
        <v>5.6478749797408598</v>
      </c>
      <c r="N34" s="395">
        <v>1.3830124468543299</v>
      </c>
      <c r="O34" s="395">
        <v>72.745110609999998</v>
      </c>
      <c r="P34" s="395">
        <v>0.68375117953631803</v>
      </c>
      <c r="Q34" s="395">
        <v>4.9135066517249903</v>
      </c>
      <c r="R34" s="395">
        <v>1.2063706157541501</v>
      </c>
      <c r="S34" s="395">
        <v>63.712702380000003</v>
      </c>
      <c r="T34" s="395">
        <v>1.4598285338691701</v>
      </c>
      <c r="U34" s="395">
        <v>7.2652132314069604</v>
      </c>
      <c r="V34" s="395">
        <v>1.7688167578487499</v>
      </c>
      <c r="W34" s="395">
        <v>71.759843720000006</v>
      </c>
      <c r="X34" s="395">
        <v>0.80583619233176595</v>
      </c>
      <c r="Y34" s="395">
        <v>5.4957474221712701</v>
      </c>
      <c r="Z34" s="395">
        <v>1.34649612962054</v>
      </c>
    </row>
    <row r="35" spans="1:26">
      <c r="A35" s="195">
        <v>2012</v>
      </c>
      <c r="B35" s="195" t="s">
        <v>1098</v>
      </c>
      <c r="C35" s="395">
        <v>76.339368980000003</v>
      </c>
      <c r="D35" s="395">
        <v>-0.195276745730111</v>
      </c>
      <c r="E35" s="395">
        <v>1.2299265907178101</v>
      </c>
      <c r="F35" s="395">
        <v>0.306073562769482</v>
      </c>
      <c r="G35" s="395">
        <v>73.905828740000004</v>
      </c>
      <c r="H35" s="395">
        <v>0.42277735307720798</v>
      </c>
      <c r="I35" s="395">
        <v>3.4697038218743499</v>
      </c>
      <c r="J35" s="395">
        <v>0.85636266387776305</v>
      </c>
      <c r="K35" s="395">
        <v>72.103647100000003</v>
      </c>
      <c r="L35" s="395">
        <v>0.235050592468666</v>
      </c>
      <c r="M35" s="395">
        <v>3.69980446974232</v>
      </c>
      <c r="N35" s="395">
        <v>0.91238820858288205</v>
      </c>
      <c r="O35" s="395">
        <v>73.12374835</v>
      </c>
      <c r="P35" s="395">
        <v>0.52049922919210601</v>
      </c>
      <c r="Q35" s="395">
        <v>3.7632898997339601</v>
      </c>
      <c r="R35" s="395">
        <v>0.92782940478541898</v>
      </c>
      <c r="S35" s="395">
        <v>64.585703839999994</v>
      </c>
      <c r="T35" s="395">
        <v>1.37021571427496</v>
      </c>
      <c r="U35" s="395">
        <v>6.6891587329092701</v>
      </c>
      <c r="V35" s="395">
        <v>1.6319065302103899</v>
      </c>
      <c r="W35" s="395">
        <v>72.153617499999996</v>
      </c>
      <c r="X35" s="395">
        <v>0.54873834666704402</v>
      </c>
      <c r="Y35" s="395">
        <v>4.06368577067584</v>
      </c>
      <c r="Z35" s="395">
        <v>1.0007970320794499</v>
      </c>
    </row>
    <row r="36" spans="1:26">
      <c r="B36" s="195" t="s">
        <v>1099</v>
      </c>
      <c r="C36" s="395">
        <v>76.467885670000001</v>
      </c>
      <c r="D36" s="395">
        <v>0.16834916468024799</v>
      </c>
      <c r="E36" s="395">
        <v>0.409836857899326</v>
      </c>
      <c r="F36" s="395">
        <v>0.10230212151984799</v>
      </c>
      <c r="G36" s="395">
        <v>74.110347009999998</v>
      </c>
      <c r="H36" s="395">
        <v>0.27672820058548497</v>
      </c>
      <c r="I36" s="395">
        <v>2.4013897355771099</v>
      </c>
      <c r="J36" s="395">
        <v>0.59501568148629902</v>
      </c>
      <c r="K36" s="395">
        <v>72.308608770000006</v>
      </c>
      <c r="L36" s="395">
        <v>0.28425978191608497</v>
      </c>
      <c r="M36" s="395">
        <v>2.2876530550257002</v>
      </c>
      <c r="N36" s="395">
        <v>0.567071452109147</v>
      </c>
      <c r="O36" s="395">
        <v>73.434423240000001</v>
      </c>
      <c r="P36" s="395">
        <v>0.424861822609235</v>
      </c>
      <c r="Q36" s="395">
        <v>2.7692418382170301</v>
      </c>
      <c r="R36" s="395">
        <v>0.68523502385922097</v>
      </c>
      <c r="S36" s="395">
        <v>65.278700220000005</v>
      </c>
      <c r="T36" s="395">
        <v>1.0729872693139499</v>
      </c>
      <c r="U36" s="395">
        <v>5.85123410755397</v>
      </c>
      <c r="V36" s="395">
        <v>1.4317647185373601</v>
      </c>
      <c r="W36" s="395">
        <v>72.579566990000004</v>
      </c>
      <c r="X36" s="395">
        <v>0.59033698483657004</v>
      </c>
      <c r="Y36" s="395">
        <v>3.0642073941241201</v>
      </c>
      <c r="Z36" s="395">
        <v>0.75740341799597199</v>
      </c>
    </row>
    <row r="37" spans="1:26">
      <c r="B37" s="195" t="s">
        <v>1100</v>
      </c>
      <c r="C37" s="395">
        <v>76.973255839999993</v>
      </c>
      <c r="D37" s="395">
        <v>0.66089204058934503</v>
      </c>
      <c r="E37" s="395">
        <v>0.67442604879168799</v>
      </c>
      <c r="F37" s="395">
        <v>0.16818175972945801</v>
      </c>
      <c r="G37" s="395">
        <v>74.664357030000005</v>
      </c>
      <c r="H37" s="395">
        <v>0.74754746449270404</v>
      </c>
      <c r="I37" s="395">
        <v>2.1736059720502499</v>
      </c>
      <c r="J37" s="395">
        <v>0.53902754993069302</v>
      </c>
      <c r="K37" s="395">
        <v>72.837043949999995</v>
      </c>
      <c r="L37" s="395">
        <v>0.73080534806144704</v>
      </c>
      <c r="M37" s="395">
        <v>1.9712918021167001</v>
      </c>
      <c r="N37" s="395">
        <v>0.48922116706424701</v>
      </c>
      <c r="O37" s="395">
        <v>73.924904380000001</v>
      </c>
      <c r="P37" s="395">
        <v>0.66791719517833603</v>
      </c>
      <c r="Q37" s="395">
        <v>2.3166590325284</v>
      </c>
      <c r="R37" s="395">
        <v>0.57420021100216301</v>
      </c>
      <c r="S37" s="395">
        <v>66.123111640000005</v>
      </c>
      <c r="T37" s="395">
        <v>1.29354815147085</v>
      </c>
      <c r="U37" s="395">
        <v>5.2983050241211398</v>
      </c>
      <c r="V37" s="395">
        <v>1.2990436139702899</v>
      </c>
      <c r="W37" s="395">
        <v>73.229009230000003</v>
      </c>
      <c r="X37" s="395">
        <v>0.894800378306848</v>
      </c>
      <c r="Y37" s="395">
        <v>2.8696709230532802</v>
      </c>
      <c r="Z37" s="395">
        <v>0.70982414796896298</v>
      </c>
    </row>
    <row r="38" spans="1:26">
      <c r="B38" s="195" t="s">
        <v>1101</v>
      </c>
      <c r="C38" s="395">
        <v>77.500343020000003</v>
      </c>
      <c r="D38" s="395">
        <v>0.68476664296965895</v>
      </c>
      <c r="E38" s="395">
        <v>1.3225599133330299</v>
      </c>
      <c r="F38" s="395">
        <v>0.32901267377079002</v>
      </c>
      <c r="G38" s="395">
        <v>75.108071469999999</v>
      </c>
      <c r="H38" s="395">
        <v>0.594278793322633</v>
      </c>
      <c r="I38" s="395">
        <v>2.0563772471245501</v>
      </c>
      <c r="J38" s="395">
        <v>0.51017681027720796</v>
      </c>
      <c r="K38" s="395">
        <v>73.572862830000005</v>
      </c>
      <c r="L38" s="395">
        <v>1.0102261707725499</v>
      </c>
      <c r="M38" s="395">
        <v>2.27748421338603</v>
      </c>
      <c r="N38" s="395">
        <v>0.56457191105956395</v>
      </c>
      <c r="O38" s="395">
        <v>74.491458199999997</v>
      </c>
      <c r="P38" s="395">
        <v>0.76639100821518402</v>
      </c>
      <c r="Q38" s="395">
        <v>2.4006391293601701</v>
      </c>
      <c r="R38" s="395">
        <v>0.59483133962356904</v>
      </c>
      <c r="S38" s="395">
        <v>66.746725150000003</v>
      </c>
      <c r="T38" s="395">
        <v>0.94310974564415495</v>
      </c>
      <c r="U38" s="395">
        <v>4.7620374849339298</v>
      </c>
      <c r="V38" s="395">
        <v>1.16982157717282</v>
      </c>
      <c r="W38" s="395">
        <v>73.754061199999995</v>
      </c>
      <c r="X38" s="395">
        <v>0.71699996425036405</v>
      </c>
      <c r="Y38" s="395">
        <v>2.7790159184031</v>
      </c>
      <c r="Z38" s="395">
        <v>0.68762890759028705</v>
      </c>
    </row>
    <row r="39" spans="1:26">
      <c r="A39" s="195">
        <v>2013</v>
      </c>
      <c r="B39" s="195" t="s">
        <v>1098</v>
      </c>
      <c r="C39" s="395">
        <v>78.613611199999994</v>
      </c>
      <c r="D39" s="395">
        <v>1.4364687130645299</v>
      </c>
      <c r="E39" s="395">
        <v>2.97912106215577</v>
      </c>
      <c r="F39" s="395">
        <v>0.73660149876608705</v>
      </c>
      <c r="G39" s="395">
        <v>76.259948969999996</v>
      </c>
      <c r="H39" s="395">
        <v>1.5336267826555601</v>
      </c>
      <c r="I39" s="395">
        <v>3.1852971140906301</v>
      </c>
      <c r="J39" s="395">
        <v>0.78698525417071297</v>
      </c>
      <c r="K39" s="395">
        <v>74.866237339999998</v>
      </c>
      <c r="L39" s="395">
        <v>1.75795050002132</v>
      </c>
      <c r="M39" s="395">
        <v>3.8314154014547701</v>
      </c>
      <c r="N39" s="395">
        <v>0.94439129970689295</v>
      </c>
      <c r="O39" s="395">
        <v>75.561649939999995</v>
      </c>
      <c r="P39" s="395">
        <v>1.43666370059057</v>
      </c>
      <c r="Q39" s="395">
        <v>3.33393958188686</v>
      </c>
      <c r="R39" s="395">
        <v>0.82326256433757905</v>
      </c>
      <c r="S39" s="395">
        <v>67.844734410000001</v>
      </c>
      <c r="T39" s="395">
        <v>1.6450384008090999</v>
      </c>
      <c r="U39" s="395">
        <v>5.0460556690280702</v>
      </c>
      <c r="V39" s="395">
        <v>1.2383218258905599</v>
      </c>
      <c r="W39" s="395">
        <v>74.881929999999997</v>
      </c>
      <c r="X39" s="395">
        <v>1.52922941686091</v>
      </c>
      <c r="Y39" s="395">
        <v>3.78125531959641</v>
      </c>
      <c r="Z39" s="395">
        <v>0.93219774429757996</v>
      </c>
    </row>
    <row r="40" spans="1:26">
      <c r="B40" s="195" t="s">
        <v>1099</v>
      </c>
      <c r="C40" s="395">
        <v>80.178655770000006</v>
      </c>
      <c r="D40" s="395">
        <v>1.99080610356188</v>
      </c>
      <c r="E40" s="395">
        <v>4.8527170164138802</v>
      </c>
      <c r="F40" s="395">
        <v>1.1917070233093101</v>
      </c>
      <c r="G40" s="395">
        <v>77.565571219999995</v>
      </c>
      <c r="H40" s="395">
        <v>1.7120680876846901</v>
      </c>
      <c r="I40" s="395">
        <v>4.6622696416922302</v>
      </c>
      <c r="J40" s="395">
        <v>1.14572625179057</v>
      </c>
      <c r="K40" s="395">
        <v>76.423405889999998</v>
      </c>
      <c r="L40" s="395">
        <v>2.0799343005956299</v>
      </c>
      <c r="M40" s="395">
        <v>5.69060474263636</v>
      </c>
      <c r="N40" s="395">
        <v>1.3932620973843499</v>
      </c>
      <c r="O40" s="395">
        <v>76.803794159999995</v>
      </c>
      <c r="P40" s="395">
        <v>1.6438818117210601</v>
      </c>
      <c r="Q40" s="395">
        <v>4.5882717822786496</v>
      </c>
      <c r="R40" s="395">
        <v>1.12784360777369</v>
      </c>
      <c r="S40" s="395">
        <v>69.29233533</v>
      </c>
      <c r="T40" s="395">
        <v>2.1336967895722698</v>
      </c>
      <c r="U40" s="395">
        <v>6.1484605184744403</v>
      </c>
      <c r="V40" s="395">
        <v>1.5028940395386501</v>
      </c>
      <c r="W40" s="395">
        <v>76.277425289999996</v>
      </c>
      <c r="X40" s="395">
        <v>1.8635941808657901</v>
      </c>
      <c r="Y40" s="395">
        <v>5.0949026748940103</v>
      </c>
      <c r="Z40" s="395">
        <v>1.2500888712467599</v>
      </c>
    </row>
    <row r="41" spans="1:26">
      <c r="B41" s="195" t="s">
        <v>1100</v>
      </c>
      <c r="C41" s="395">
        <v>81.131739899999999</v>
      </c>
      <c r="D41" s="395">
        <v>1.1887005598272899</v>
      </c>
      <c r="E41" s="395">
        <v>5.4025050839008504</v>
      </c>
      <c r="F41" s="395">
        <v>1.32409494713037</v>
      </c>
      <c r="G41" s="395">
        <v>78.332642070000006</v>
      </c>
      <c r="H41" s="395">
        <v>0.98893212276405196</v>
      </c>
      <c r="I41" s="395">
        <v>4.9130337230736298</v>
      </c>
      <c r="J41" s="395">
        <v>1.20625656115145</v>
      </c>
      <c r="K41" s="395">
        <v>77.683127010000007</v>
      </c>
      <c r="L41" s="395">
        <v>1.6483446469438801</v>
      </c>
      <c r="M41" s="395">
        <v>6.6533219872660903</v>
      </c>
      <c r="N41" s="395">
        <v>1.6233709496273501</v>
      </c>
      <c r="O41" s="395">
        <v>78.309227070000006</v>
      </c>
      <c r="P41" s="395">
        <v>1.9601022663852301</v>
      </c>
      <c r="Q41" s="395">
        <v>5.9307789800620503</v>
      </c>
      <c r="R41" s="395">
        <v>1.45081528548201</v>
      </c>
      <c r="S41" s="395">
        <v>70.610593350000002</v>
      </c>
      <c r="T41" s="395">
        <v>1.90245863950449</v>
      </c>
      <c r="U41" s="395">
        <v>6.7865555608326504</v>
      </c>
      <c r="V41" s="395">
        <v>1.65509360599179</v>
      </c>
      <c r="W41" s="395">
        <v>77.406730249999995</v>
      </c>
      <c r="X41" s="395">
        <v>1.48052317668887</v>
      </c>
      <c r="Y41" s="395">
        <v>5.70500825277926</v>
      </c>
      <c r="Z41" s="395">
        <v>1.3967163879853099</v>
      </c>
    </row>
    <row r="42" spans="1:26">
      <c r="B42" s="195" t="s">
        <v>1101</v>
      </c>
      <c r="C42" s="395">
        <v>81.575412249999999</v>
      </c>
      <c r="D42" s="395">
        <v>0.546854228131743</v>
      </c>
      <c r="E42" s="395">
        <v>5.25813057233613</v>
      </c>
      <c r="F42" s="395">
        <v>1.2893800777675799</v>
      </c>
      <c r="G42" s="395">
        <v>78.611663539999995</v>
      </c>
      <c r="H42" s="395">
        <v>0.35620076461948502</v>
      </c>
      <c r="I42" s="395">
        <v>4.6647344305723797</v>
      </c>
      <c r="J42" s="395">
        <v>1.1463217401661101</v>
      </c>
      <c r="K42" s="395">
        <v>78.250593440000003</v>
      </c>
      <c r="L42" s="395">
        <v>0.73048865544116404</v>
      </c>
      <c r="M42" s="395">
        <v>6.3579564938345898</v>
      </c>
      <c r="N42" s="395">
        <v>1.5529388726384801</v>
      </c>
      <c r="O42" s="395">
        <v>79.266904060000002</v>
      </c>
      <c r="P42" s="395">
        <v>1.22294271803236</v>
      </c>
      <c r="Q42" s="395">
        <v>6.41072946535499</v>
      </c>
      <c r="R42" s="395">
        <v>1.56553373067374</v>
      </c>
      <c r="S42" s="395">
        <v>71.603163570000007</v>
      </c>
      <c r="T42" s="395">
        <v>1.40569590610868</v>
      </c>
      <c r="U42" s="395">
        <v>7.2759201430274301</v>
      </c>
      <c r="V42" s="395">
        <v>1.77135623199391</v>
      </c>
      <c r="W42" s="395">
        <v>78.077993140000004</v>
      </c>
      <c r="X42" s="395">
        <v>0.86718931006648503</v>
      </c>
      <c r="Y42" s="395">
        <v>5.8626357242548703</v>
      </c>
      <c r="Z42" s="395">
        <v>1.4344960031601199</v>
      </c>
    </row>
    <row r="43" spans="1:26">
      <c r="A43" s="195">
        <v>2014</v>
      </c>
      <c r="B43" s="195" t="s">
        <v>1098</v>
      </c>
      <c r="C43" s="395">
        <v>82.624888010000006</v>
      </c>
      <c r="D43" s="395">
        <v>1.28650990666617</v>
      </c>
      <c r="E43" s="395">
        <v>5.1025220044846398</v>
      </c>
      <c r="F43" s="395">
        <v>1.2519239669687601</v>
      </c>
      <c r="G43" s="395">
        <v>79.409260939999996</v>
      </c>
      <c r="H43" s="395">
        <v>1.0146044035744799</v>
      </c>
      <c r="I43" s="395">
        <v>4.1297063695110898</v>
      </c>
      <c r="J43" s="395">
        <v>1.0168125787831399</v>
      </c>
      <c r="K43" s="395">
        <v>79.158491929999997</v>
      </c>
      <c r="L43" s="395">
        <v>1.16024486216344</v>
      </c>
      <c r="M43" s="395">
        <v>5.73323135034423</v>
      </c>
      <c r="N43" s="395">
        <v>1.4034839077605299</v>
      </c>
      <c r="O43" s="395">
        <v>80.492720480000003</v>
      </c>
      <c r="P43" s="395">
        <v>1.54644165119926</v>
      </c>
      <c r="Q43" s="395">
        <v>6.5258905065142603</v>
      </c>
      <c r="R43" s="395">
        <v>1.5930019400284701</v>
      </c>
      <c r="S43" s="395">
        <v>72.968265209999998</v>
      </c>
      <c r="T43" s="395">
        <v>1.9064823004160301</v>
      </c>
      <c r="U43" s="395">
        <v>7.5518473829338397</v>
      </c>
      <c r="V43" s="395">
        <v>1.8367354056902701</v>
      </c>
      <c r="W43" s="395">
        <v>79.147626540000005</v>
      </c>
      <c r="X43" s="395">
        <v>1.3699550372434199</v>
      </c>
      <c r="Y43" s="395">
        <v>5.6965632963787298</v>
      </c>
      <c r="Z43" s="395">
        <v>1.39469113743578</v>
      </c>
    </row>
    <row r="44" spans="1:26">
      <c r="B44" s="195" t="s">
        <v>1099</v>
      </c>
      <c r="C44" s="395">
        <v>82.162883370000003</v>
      </c>
      <c r="D44" s="395">
        <v>-0.55915917240830804</v>
      </c>
      <c r="E44" s="395">
        <v>2.4747578778221602</v>
      </c>
      <c r="F44" s="395">
        <v>0.61302932195912396</v>
      </c>
      <c r="G44" s="395">
        <v>79.448517510000002</v>
      </c>
      <c r="H44" s="395">
        <v>4.9435757914517701E-2</v>
      </c>
      <c r="I44" s="395">
        <v>2.42755421043621</v>
      </c>
      <c r="J44" s="395">
        <v>0.60144079840671605</v>
      </c>
      <c r="K44" s="395">
        <v>79.368303030000007</v>
      </c>
      <c r="L44" s="395">
        <v>0.26505191658470201</v>
      </c>
      <c r="M44" s="395">
        <v>3.8533968824142</v>
      </c>
      <c r="N44" s="395">
        <v>0.94973344753379596</v>
      </c>
      <c r="O44" s="395">
        <v>81.084847300000007</v>
      </c>
      <c r="P44" s="395">
        <v>0.73562778903357695</v>
      </c>
      <c r="Q44" s="395">
        <v>5.57401256906864</v>
      </c>
      <c r="R44" s="395">
        <v>1.3652876280047199</v>
      </c>
      <c r="S44" s="395">
        <v>73.801244269999998</v>
      </c>
      <c r="T44" s="395">
        <v>1.14156346954764</v>
      </c>
      <c r="U44" s="395">
        <v>6.50708179847976</v>
      </c>
      <c r="V44" s="395">
        <v>1.5885172095197799</v>
      </c>
      <c r="W44" s="395">
        <v>79.484378969999995</v>
      </c>
      <c r="X44" s="395">
        <v>0.42547381990007999</v>
      </c>
      <c r="Y44" s="395">
        <v>4.2043286959509301</v>
      </c>
      <c r="Z44" s="395">
        <v>1.03490560169173</v>
      </c>
    </row>
    <row r="45" spans="1:26">
      <c r="B45" s="195" t="s">
        <v>1100</v>
      </c>
      <c r="C45" s="395">
        <v>82.074155279999999</v>
      </c>
      <c r="D45" s="395">
        <v>-0.10799047740381899</v>
      </c>
      <c r="E45" s="395">
        <v>1.1615865518989099</v>
      </c>
      <c r="F45" s="395">
        <v>0.28914018822945298</v>
      </c>
      <c r="G45" s="395">
        <v>79.837317299999995</v>
      </c>
      <c r="H45" s="395">
        <v>0.48937324721138897</v>
      </c>
      <c r="I45" s="395">
        <v>1.9208789468065901</v>
      </c>
      <c r="J45" s="395">
        <v>0.47679882754456698</v>
      </c>
      <c r="K45" s="395">
        <v>79.818049579999993</v>
      </c>
      <c r="L45" s="395">
        <v>0.56665763639924804</v>
      </c>
      <c r="M45" s="395">
        <v>2.7482448920022899</v>
      </c>
      <c r="N45" s="395">
        <v>0.68009183991570898</v>
      </c>
      <c r="O45" s="395">
        <v>81.550898970000006</v>
      </c>
      <c r="P45" s="395">
        <v>0.57477036156421402</v>
      </c>
      <c r="Q45" s="395">
        <v>4.1395784651306702</v>
      </c>
      <c r="R45" s="395">
        <v>1.0192067375092799</v>
      </c>
      <c r="S45" s="395">
        <v>74.665291819999993</v>
      </c>
      <c r="T45" s="395">
        <v>1.1707763988895601</v>
      </c>
      <c r="U45" s="395">
        <v>5.7423373429278604</v>
      </c>
      <c r="V45" s="395">
        <v>1.40566711341117</v>
      </c>
      <c r="W45" s="395">
        <v>80.000284050000005</v>
      </c>
      <c r="X45" s="395">
        <v>0.64906474289083704</v>
      </c>
      <c r="Y45" s="395">
        <v>3.3505533583754601</v>
      </c>
      <c r="Z45" s="395">
        <v>0.82731484903133501</v>
      </c>
    </row>
    <row r="46" spans="1:26">
      <c r="B46" s="195" t="s">
        <v>1101</v>
      </c>
      <c r="C46" s="395">
        <v>82.753421290000006</v>
      </c>
      <c r="D46" s="395">
        <v>0.82762473482993504</v>
      </c>
      <c r="E46" s="395">
        <v>1.4440736583589899</v>
      </c>
      <c r="F46" s="395">
        <v>0.359079706983567</v>
      </c>
      <c r="G46" s="395">
        <v>80.819997290000003</v>
      </c>
      <c r="H46" s="395">
        <v>1.23085296855285</v>
      </c>
      <c r="I46" s="395">
        <v>2.8091680681408699</v>
      </c>
      <c r="J46" s="395">
        <v>0.69501274586443196</v>
      </c>
      <c r="K46" s="395">
        <v>80.632689839999998</v>
      </c>
      <c r="L46" s="395">
        <v>1.0206216066248399</v>
      </c>
      <c r="M46" s="395">
        <v>3.0441895649347499</v>
      </c>
      <c r="N46" s="395">
        <v>0.752510615094093</v>
      </c>
      <c r="O46" s="395">
        <v>82.338163699999996</v>
      </c>
      <c r="P46" s="395">
        <v>0.96536609644193305</v>
      </c>
      <c r="Q46" s="395">
        <v>3.8745800361715199</v>
      </c>
      <c r="R46" s="395">
        <v>0.95488077598318</v>
      </c>
      <c r="S46" s="395">
        <v>76.167365770000004</v>
      </c>
      <c r="T46" s="395">
        <v>2.0117432255152101</v>
      </c>
      <c r="U46" s="395">
        <v>6.3743024364251601</v>
      </c>
      <c r="V46" s="395">
        <v>1.55684051503191</v>
      </c>
      <c r="W46" s="395">
        <v>81.077445339999997</v>
      </c>
      <c r="X46" s="395">
        <v>1.34644683177221</v>
      </c>
      <c r="Y46" s="395">
        <v>3.8416102660601599</v>
      </c>
      <c r="Z46" s="395">
        <v>0.94686905778271802</v>
      </c>
    </row>
    <row r="47" spans="1:26">
      <c r="A47" s="195">
        <v>2015</v>
      </c>
      <c r="B47" s="195" t="s">
        <v>1098</v>
      </c>
      <c r="C47" s="395">
        <v>83.937807840000005</v>
      </c>
      <c r="D47" s="395">
        <v>1.43122366608801</v>
      </c>
      <c r="E47" s="395">
        <v>1.58901253801529</v>
      </c>
      <c r="F47" s="395">
        <v>0.39490768851915298</v>
      </c>
      <c r="G47" s="395">
        <v>82.274677609999998</v>
      </c>
      <c r="H47" s="395">
        <v>1.7999014708949701</v>
      </c>
      <c r="I47" s="395">
        <v>3.60841624274157</v>
      </c>
      <c r="J47" s="395">
        <v>0.89014792182795499</v>
      </c>
      <c r="K47" s="395">
        <v>82.128221530000005</v>
      </c>
      <c r="L47" s="395">
        <v>1.85474612463952</v>
      </c>
      <c r="M47" s="395">
        <v>3.75162478161679</v>
      </c>
      <c r="N47" s="395">
        <v>0.92499269661670003</v>
      </c>
      <c r="O47" s="395">
        <v>83.616207869999997</v>
      </c>
      <c r="P47" s="395">
        <v>1.55218930392542</v>
      </c>
      <c r="Q47" s="395">
        <v>3.8804594643761399</v>
      </c>
      <c r="R47" s="395">
        <v>0.95630928807708404</v>
      </c>
      <c r="S47" s="395">
        <v>77.845195799999999</v>
      </c>
      <c r="T47" s="395">
        <v>2.2028200831658999</v>
      </c>
      <c r="U47" s="395">
        <v>6.6836323653363099</v>
      </c>
      <c r="V47" s="395">
        <v>1.6305904026171001</v>
      </c>
      <c r="W47" s="395">
        <v>82.56545002</v>
      </c>
      <c r="X47" s="395">
        <v>1.8352880677974199</v>
      </c>
      <c r="Y47" s="395">
        <v>4.3182892897902301</v>
      </c>
      <c r="Z47" s="395">
        <v>1.0625178875511001</v>
      </c>
    </row>
    <row r="48" spans="1:26">
      <c r="B48" s="195" t="s">
        <v>1099</v>
      </c>
      <c r="C48" s="395">
        <v>86.341756439999997</v>
      </c>
      <c r="D48" s="395">
        <v>2.8639640012785699</v>
      </c>
      <c r="E48" s="395">
        <v>5.0860837626419197</v>
      </c>
      <c r="F48" s="395">
        <v>1.2479647345714899</v>
      </c>
      <c r="G48" s="395">
        <v>85.224864589999996</v>
      </c>
      <c r="H48" s="395">
        <v>3.5857776240516301</v>
      </c>
      <c r="I48" s="395">
        <v>7.2705536377981401</v>
      </c>
      <c r="J48" s="395">
        <v>1.7700834236120699</v>
      </c>
      <c r="K48" s="395">
        <v>85.079311500000003</v>
      </c>
      <c r="L48" s="395">
        <v>3.5932714906312899</v>
      </c>
      <c r="M48" s="395">
        <v>7.1955784009156902</v>
      </c>
      <c r="N48" s="395">
        <v>1.75229607060301</v>
      </c>
      <c r="O48" s="395">
        <v>86.484497770000004</v>
      </c>
      <c r="P48" s="395">
        <v>3.4303037330506698</v>
      </c>
      <c r="Q48" s="395">
        <v>6.65925959017006</v>
      </c>
      <c r="R48" s="395">
        <v>1.6247853139773201</v>
      </c>
      <c r="S48" s="395">
        <v>81.214137710000003</v>
      </c>
      <c r="T48" s="395">
        <v>4.3277454380813696</v>
      </c>
      <c r="U48" s="395">
        <v>10.0444017080256</v>
      </c>
      <c r="V48" s="395">
        <v>2.4217019801481099</v>
      </c>
      <c r="W48" s="395">
        <v>85.57127036</v>
      </c>
      <c r="X48" s="395">
        <v>3.6405304389086401</v>
      </c>
      <c r="Y48" s="395">
        <v>7.6579718793517797</v>
      </c>
      <c r="Z48" s="395">
        <v>1.8618474233953499</v>
      </c>
    </row>
    <row r="49" spans="1:27">
      <c r="B49" s="195" t="s">
        <v>1100</v>
      </c>
      <c r="C49" s="395">
        <v>88.7935509</v>
      </c>
      <c r="D49" s="395">
        <v>2.83963931368918</v>
      </c>
      <c r="E49" s="395">
        <v>8.1869811478125598</v>
      </c>
      <c r="F49" s="395">
        <v>1.98674957895899</v>
      </c>
      <c r="G49" s="395">
        <v>87.835871589999996</v>
      </c>
      <c r="H49" s="395">
        <v>3.0636681120715701</v>
      </c>
      <c r="I49" s="395">
        <v>10.0185659544951</v>
      </c>
      <c r="J49" s="395">
        <v>2.4156899186346101</v>
      </c>
      <c r="K49" s="395">
        <v>87.984998959999999</v>
      </c>
      <c r="L49" s="395">
        <v>3.41526912803003</v>
      </c>
      <c r="M49" s="395">
        <v>10.2319580883951</v>
      </c>
      <c r="N49" s="395">
        <v>2.4653152349649399</v>
      </c>
      <c r="O49" s="395">
        <v>89.088589279999994</v>
      </c>
      <c r="P49" s="395">
        <v>3.0110500461312699</v>
      </c>
      <c r="Q49" s="395">
        <v>9.2429273069974105</v>
      </c>
      <c r="R49" s="395">
        <v>2.2347012609627499</v>
      </c>
      <c r="S49" s="395">
        <v>84.405362299999993</v>
      </c>
      <c r="T49" s="395">
        <v>3.92939539836676</v>
      </c>
      <c r="U49" s="395">
        <v>13.044977448800401</v>
      </c>
      <c r="V49" s="395">
        <v>3.1128564413609401</v>
      </c>
      <c r="W49" s="395">
        <v>88.257309550000002</v>
      </c>
      <c r="X49" s="395">
        <v>3.1389497651487202</v>
      </c>
      <c r="Y49" s="395">
        <v>10.3212452281286</v>
      </c>
      <c r="Z49" s="395">
        <v>2.4860579883704901</v>
      </c>
    </row>
    <row r="50" spans="1:27">
      <c r="B50" s="195" t="s">
        <v>1101</v>
      </c>
      <c r="C50" s="395">
        <v>89.845349839999997</v>
      </c>
      <c r="D50" s="395">
        <v>1.1845442932950601</v>
      </c>
      <c r="E50" s="395">
        <v>8.5699520810712304</v>
      </c>
      <c r="F50" s="395">
        <v>2.0768857004665402</v>
      </c>
      <c r="G50" s="395">
        <v>88.754655690000007</v>
      </c>
      <c r="H50" s="395">
        <v>1.04602377521648</v>
      </c>
      <c r="I50" s="395">
        <v>9.8176919896800996</v>
      </c>
      <c r="J50" s="395">
        <v>2.3689097541761002</v>
      </c>
      <c r="K50" s="395">
        <v>89.262596939999995</v>
      </c>
      <c r="L50" s="395">
        <v>1.4520634143336399</v>
      </c>
      <c r="M50" s="395">
        <v>10.702739939749501</v>
      </c>
      <c r="N50" s="395">
        <v>2.5745434165129502</v>
      </c>
      <c r="O50" s="395">
        <v>90.067372950000006</v>
      </c>
      <c r="P50" s="395">
        <v>1.0986633393910401</v>
      </c>
      <c r="Q50" s="395">
        <v>9.3871528130763995</v>
      </c>
      <c r="R50" s="395">
        <v>2.26842783152768</v>
      </c>
      <c r="S50" s="395">
        <v>86.311519709999999</v>
      </c>
      <c r="T50" s="395">
        <v>2.2583368616143198</v>
      </c>
      <c r="U50" s="395">
        <v>13.318241792202601</v>
      </c>
      <c r="V50" s="395">
        <v>3.1751138750347998</v>
      </c>
      <c r="W50" s="395">
        <v>89.364508040000004</v>
      </c>
      <c r="X50" s="395">
        <v>1.2545119442744199</v>
      </c>
      <c r="Y50" s="395">
        <v>10.221168988795901</v>
      </c>
      <c r="Z50" s="395">
        <v>2.46280791066174</v>
      </c>
    </row>
    <row r="51" spans="1:27">
      <c r="A51" s="195">
        <v>2016</v>
      </c>
      <c r="B51" s="195" t="s">
        <v>1098</v>
      </c>
      <c r="C51" s="395">
        <v>90.439870139999996</v>
      </c>
      <c r="D51" s="395">
        <v>0.66171515950324</v>
      </c>
      <c r="E51" s="395">
        <v>7.7462855741885104</v>
      </c>
      <c r="F51" s="395">
        <v>1.88273075882719</v>
      </c>
      <c r="G51" s="395">
        <v>89.707165259999996</v>
      </c>
      <c r="H51" s="395">
        <v>1.07319392159764</v>
      </c>
      <c r="I51" s="395">
        <v>9.0337487376512406</v>
      </c>
      <c r="J51" s="395">
        <v>2.1857262792735099</v>
      </c>
      <c r="K51" s="395">
        <v>90.441459140000006</v>
      </c>
      <c r="L51" s="395">
        <v>1.32066760369118</v>
      </c>
      <c r="M51" s="395">
        <v>10.1222666887573</v>
      </c>
      <c r="N51" s="395">
        <v>2.4398150065345598</v>
      </c>
      <c r="O51" s="395">
        <v>90.975987750000002</v>
      </c>
      <c r="P51" s="395">
        <v>1.00881681150444</v>
      </c>
      <c r="Q51" s="395">
        <v>8.8018579979642499</v>
      </c>
      <c r="R51" s="395">
        <v>2.1313512671586401</v>
      </c>
      <c r="S51" s="395">
        <v>87.966872960000003</v>
      </c>
      <c r="T51" s="395">
        <v>1.9178821732740401</v>
      </c>
      <c r="U51" s="395">
        <v>13.002314472950401</v>
      </c>
      <c r="V51" s="395">
        <v>3.1031264115080299</v>
      </c>
      <c r="W51" s="395">
        <v>90.459310400000007</v>
      </c>
      <c r="X51" s="395">
        <v>1.2250975068423899</v>
      </c>
      <c r="Y51" s="395">
        <v>9.5607307633978298</v>
      </c>
      <c r="Z51" s="395">
        <v>2.3089741621367601</v>
      </c>
    </row>
    <row r="52" spans="1:27">
      <c r="B52" s="195" t="s">
        <v>1099</v>
      </c>
      <c r="C52" s="395">
        <v>91.978040870000001</v>
      </c>
      <c r="D52" s="395">
        <v>1.70076618599622</v>
      </c>
      <c r="E52" s="395">
        <v>6.5278778917553497</v>
      </c>
      <c r="F52" s="395">
        <v>1.5934757755889</v>
      </c>
      <c r="G52" s="395">
        <v>91.466491739999995</v>
      </c>
      <c r="H52" s="395">
        <v>1.96118835647177</v>
      </c>
      <c r="I52" s="395">
        <v>7.3237161244282802</v>
      </c>
      <c r="J52" s="395">
        <v>1.78269020456905</v>
      </c>
      <c r="K52" s="395">
        <v>92.287175739999995</v>
      </c>
      <c r="L52" s="395">
        <v>2.04078595983606</v>
      </c>
      <c r="M52" s="395">
        <v>8.4719353188465796</v>
      </c>
      <c r="N52" s="395">
        <v>2.0538391882943601</v>
      </c>
      <c r="O52" s="395">
        <v>92.642371359999999</v>
      </c>
      <c r="P52" s="395">
        <v>1.8316741056763099</v>
      </c>
      <c r="Q52" s="395">
        <v>7.1202050642376102</v>
      </c>
      <c r="R52" s="395">
        <v>1.7344048635674401</v>
      </c>
      <c r="S52" s="395">
        <v>90.109675249999995</v>
      </c>
      <c r="T52" s="395">
        <v>2.4359195887005698</v>
      </c>
      <c r="U52" s="395">
        <v>10.9531884359399</v>
      </c>
      <c r="V52" s="395">
        <v>2.63250917746785</v>
      </c>
      <c r="W52" s="395">
        <v>92.237719310000003</v>
      </c>
      <c r="X52" s="395">
        <v>1.9659766387076101</v>
      </c>
      <c r="Y52" s="395">
        <v>7.7905223586772996</v>
      </c>
      <c r="Z52" s="395">
        <v>1.89318650364994</v>
      </c>
    </row>
    <row r="53" spans="1:27">
      <c r="B53" s="195" t="s">
        <v>1100</v>
      </c>
      <c r="C53" s="395">
        <v>93.006714459999998</v>
      </c>
      <c r="D53" s="395">
        <v>1.1183904117439301</v>
      </c>
      <c r="E53" s="395">
        <v>4.7448981567872002</v>
      </c>
      <c r="F53" s="395">
        <v>1.1656834150966899</v>
      </c>
      <c r="G53" s="395">
        <v>92.906004300000006</v>
      </c>
      <c r="H53" s="395">
        <v>1.57381411773387</v>
      </c>
      <c r="I53" s="395">
        <v>5.77228029758317</v>
      </c>
      <c r="J53" s="395">
        <v>1.41284508723143</v>
      </c>
      <c r="K53" s="395">
        <v>93.584890150000007</v>
      </c>
      <c r="L53" s="395">
        <v>1.4061698167642001</v>
      </c>
      <c r="M53" s="395">
        <v>6.3645976657291898</v>
      </c>
      <c r="N53" s="395">
        <v>1.5545241201226201</v>
      </c>
      <c r="O53" s="395">
        <v>93.759521820000003</v>
      </c>
      <c r="P53" s="395">
        <v>1.2058742059385199</v>
      </c>
      <c r="Q53" s="395">
        <v>5.2430199846576802</v>
      </c>
      <c r="R53" s="395">
        <v>1.2857446710479199</v>
      </c>
      <c r="S53" s="395">
        <v>91.96773881</v>
      </c>
      <c r="T53" s="395">
        <v>2.06200228204685</v>
      </c>
      <c r="U53" s="395">
        <v>8.9595924997291299</v>
      </c>
      <c r="V53" s="395">
        <v>2.1683471591679999</v>
      </c>
      <c r="W53" s="395">
        <v>93.631838950000002</v>
      </c>
      <c r="X53" s="395">
        <v>1.5114420113907301</v>
      </c>
      <c r="Y53" s="395">
        <v>6.0896139111913401</v>
      </c>
      <c r="Z53" s="395">
        <v>1.48882331472648</v>
      </c>
    </row>
    <row r="54" spans="1:27">
      <c r="B54" s="195" t="s">
        <v>1101</v>
      </c>
      <c r="C54" s="395">
        <v>93.547579970000001</v>
      </c>
      <c r="D54" s="395">
        <v>0.58153383133710002</v>
      </c>
      <c r="E54" s="395">
        <v>4.1206697248027604</v>
      </c>
      <c r="F54" s="395">
        <v>1.014620882519</v>
      </c>
      <c r="G54" s="395">
        <v>94.007634289999999</v>
      </c>
      <c r="H54" s="395">
        <v>1.18574681830332</v>
      </c>
      <c r="I54" s="395">
        <v>5.9185386492258703</v>
      </c>
      <c r="J54" s="395">
        <v>1.4478844910358999</v>
      </c>
      <c r="K54" s="395">
        <v>94.454400730000003</v>
      </c>
      <c r="L54" s="395">
        <v>0.92911428181015099</v>
      </c>
      <c r="M54" s="395">
        <v>5.8163261746572399</v>
      </c>
      <c r="N54" s="395">
        <v>1.4234010673409301</v>
      </c>
      <c r="O54" s="395">
        <v>94.681014970000007</v>
      </c>
      <c r="P54" s="395">
        <v>0.98282620486172001</v>
      </c>
      <c r="Q54" s="395">
        <v>5.1224343165434902</v>
      </c>
      <c r="R54" s="395">
        <v>1.2567193245011099</v>
      </c>
      <c r="S54" s="395">
        <v>93.398721420000001</v>
      </c>
      <c r="T54" s="395">
        <v>1.5559615018439601</v>
      </c>
      <c r="U54" s="395">
        <v>8.2111886499188493</v>
      </c>
      <c r="V54" s="395">
        <v>1.9924541408640399</v>
      </c>
      <c r="W54" s="395">
        <v>94.608908099999994</v>
      </c>
      <c r="X54" s="395">
        <v>1.0435223327417</v>
      </c>
      <c r="Y54" s="395">
        <v>5.8685491309956799</v>
      </c>
      <c r="Z54" s="395">
        <v>1.4359124870405999</v>
      </c>
    </row>
    <row r="55" spans="1:27">
      <c r="A55" s="195">
        <v>2017</v>
      </c>
      <c r="B55" s="195" t="s">
        <v>1098</v>
      </c>
      <c r="C55" s="395">
        <v>96.315118299999995</v>
      </c>
      <c r="D55" s="395">
        <v>2.9584285674600301</v>
      </c>
      <c r="E55" s="395">
        <v>6.4963031801186499</v>
      </c>
      <c r="F55" s="395">
        <v>1.5859468982412701</v>
      </c>
      <c r="G55" s="395">
        <v>96.741157509999994</v>
      </c>
      <c r="H55" s="395">
        <v>2.9077672687384899</v>
      </c>
      <c r="I55" s="395">
        <v>7.8410595515009804</v>
      </c>
      <c r="J55" s="395">
        <v>1.9051274665364999</v>
      </c>
      <c r="K55" s="395">
        <v>96.969936759999996</v>
      </c>
      <c r="L55" s="395">
        <v>2.66322798150052</v>
      </c>
      <c r="M55" s="395">
        <v>7.2184567587461697</v>
      </c>
      <c r="N55" s="395">
        <v>1.7577247906637601</v>
      </c>
      <c r="O55" s="395">
        <v>97.160604989999996</v>
      </c>
      <c r="P55" s="395">
        <v>2.6188882964400602</v>
      </c>
      <c r="Q55" s="395">
        <v>6.7980764957399398</v>
      </c>
      <c r="R55" s="395">
        <v>1.65783532364205</v>
      </c>
      <c r="S55" s="395">
        <v>96.356020270000002</v>
      </c>
      <c r="T55" s="395">
        <v>3.1663162033037699</v>
      </c>
      <c r="U55" s="395">
        <v>9.5367119777176601</v>
      </c>
      <c r="V55" s="395">
        <v>2.3033664518028201</v>
      </c>
      <c r="W55" s="395">
        <v>97.12105511</v>
      </c>
      <c r="X55" s="395">
        <v>2.6552964836510999</v>
      </c>
      <c r="Y55" s="395">
        <v>7.3643549575412202</v>
      </c>
      <c r="Z55" s="395">
        <v>1.7923240084868799</v>
      </c>
    </row>
    <row r="56" spans="1:27">
      <c r="B56" s="195" t="s">
        <v>1099</v>
      </c>
      <c r="C56" s="395">
        <v>98.696539200000004</v>
      </c>
      <c r="D56" s="395">
        <v>2.4725307324883401</v>
      </c>
      <c r="E56" s="395">
        <v>7.3044590496288198</v>
      </c>
      <c r="F56" s="395">
        <v>1.7781241849450999</v>
      </c>
      <c r="G56" s="395">
        <v>99.006128419999996</v>
      </c>
      <c r="H56" s="395">
        <v>2.3412691850062601</v>
      </c>
      <c r="I56" s="395">
        <v>8.2430587820422296</v>
      </c>
      <c r="J56" s="395">
        <v>1.99996296248157</v>
      </c>
      <c r="K56" s="395">
        <v>99.039047659999994</v>
      </c>
      <c r="L56" s="395">
        <v>2.1337653391700502</v>
      </c>
      <c r="M56" s="395">
        <v>7.3161540223335004</v>
      </c>
      <c r="N56" s="395">
        <v>1.7808972377840699</v>
      </c>
      <c r="O56" s="395">
        <v>98.99856321</v>
      </c>
      <c r="P56" s="395">
        <v>1.8916702095352</v>
      </c>
      <c r="Q56" s="395">
        <v>6.8609986517944401</v>
      </c>
      <c r="R56" s="395">
        <v>1.67280543741624</v>
      </c>
      <c r="S56" s="395">
        <v>98.923447609999997</v>
      </c>
      <c r="T56" s="395">
        <v>2.6645219808848299</v>
      </c>
      <c r="U56" s="395">
        <v>9.7811609414273093</v>
      </c>
      <c r="V56" s="395">
        <v>2.3603953925458701</v>
      </c>
      <c r="W56" s="395">
        <v>99.138611749999995</v>
      </c>
      <c r="X56" s="395">
        <v>2.0773627692933299</v>
      </c>
      <c r="Y56" s="395">
        <v>7.48163819706655</v>
      </c>
      <c r="Z56" s="395">
        <v>1.8201117367394199</v>
      </c>
    </row>
    <row r="57" spans="1:27">
      <c r="B57" s="195" t="s">
        <v>1100</v>
      </c>
      <c r="C57" s="395">
        <v>101.3264188</v>
      </c>
      <c r="D57" s="395">
        <v>2.6646117698927401</v>
      </c>
      <c r="E57" s="395">
        <v>8.9452728099304295</v>
      </c>
      <c r="F57" s="395">
        <v>2.1649902010680599</v>
      </c>
      <c r="G57" s="395">
        <v>101.0660733</v>
      </c>
      <c r="H57" s="395">
        <v>2.0806236067139099</v>
      </c>
      <c r="I57" s="395">
        <v>8.7831449231747794</v>
      </c>
      <c r="J57" s="395">
        <v>2.12695953403834</v>
      </c>
      <c r="K57" s="395">
        <v>100.99189130000001</v>
      </c>
      <c r="L57" s="395">
        <v>1.97179161769012</v>
      </c>
      <c r="M57" s="395">
        <v>7.9147404438129696</v>
      </c>
      <c r="N57" s="395">
        <v>1.92252932106096</v>
      </c>
      <c r="O57" s="395">
        <v>101.0500273</v>
      </c>
      <c r="P57" s="395">
        <v>2.0722160236288798</v>
      </c>
      <c r="Q57" s="395">
        <v>7.7757494262783702</v>
      </c>
      <c r="R57" s="395">
        <v>1.8896951518788001</v>
      </c>
      <c r="S57" s="395">
        <v>101.38608000000001</v>
      </c>
      <c r="T57" s="395">
        <v>2.4894324343696499</v>
      </c>
      <c r="U57" s="395">
        <v>10.2409185132384</v>
      </c>
      <c r="V57" s="395">
        <v>2.46739744593705</v>
      </c>
      <c r="W57" s="395">
        <v>101.0276468</v>
      </c>
      <c r="X57" s="395">
        <v>1.90544835826794</v>
      </c>
      <c r="Y57" s="395">
        <v>7.8988172537649302</v>
      </c>
      <c r="Z57" s="395">
        <v>1.9187693583196701</v>
      </c>
    </row>
    <row r="58" spans="1:27">
      <c r="B58" s="195" t="s">
        <v>1101</v>
      </c>
      <c r="C58" s="395">
        <v>103.6619237</v>
      </c>
      <c r="D58" s="395">
        <v>2.3049318506063599</v>
      </c>
      <c r="E58" s="395">
        <v>10.811977961635799</v>
      </c>
      <c r="F58" s="395">
        <v>2.5998384008904001</v>
      </c>
      <c r="G58" s="395">
        <v>103.18664080000001</v>
      </c>
      <c r="H58" s="395">
        <v>2.0981991589852398</v>
      </c>
      <c r="I58" s="395">
        <v>9.7641075422492793</v>
      </c>
      <c r="J58" s="395">
        <v>2.3564199964897701</v>
      </c>
      <c r="K58" s="395">
        <v>102.99912430000001</v>
      </c>
      <c r="L58" s="395">
        <v>1.98751897222862</v>
      </c>
      <c r="M58" s="395">
        <v>9.0464007012497802</v>
      </c>
      <c r="N58" s="395">
        <v>2.1886904849689501</v>
      </c>
      <c r="O58" s="395">
        <v>102.79080449999999</v>
      </c>
      <c r="P58" s="395">
        <v>1.7226885004513</v>
      </c>
      <c r="Q58" s="395">
        <v>8.56538085546463</v>
      </c>
      <c r="R58" s="395">
        <v>2.0758112230618901</v>
      </c>
      <c r="S58" s="395">
        <v>103.33445209999999</v>
      </c>
      <c r="T58" s="395">
        <v>1.92173531119852</v>
      </c>
      <c r="U58" s="395">
        <v>10.6379729068458</v>
      </c>
      <c r="V58" s="395">
        <v>2.5595372231932898</v>
      </c>
      <c r="W58" s="395">
        <v>102.7126863</v>
      </c>
      <c r="X58" s="395">
        <v>1.66789938533933</v>
      </c>
      <c r="Y58" s="395">
        <v>8.5655551498749603</v>
      </c>
      <c r="Z58" s="395">
        <v>2.07585219199802</v>
      </c>
    </row>
    <row r="59" spans="1:27">
      <c r="A59" s="195">
        <v>2018</v>
      </c>
      <c r="B59" s="195" t="s">
        <v>1098</v>
      </c>
      <c r="C59" s="395">
        <v>106.9015704</v>
      </c>
      <c r="D59" s="395">
        <v>3.12520411002173</v>
      </c>
      <c r="E59" s="395">
        <v>10.991474948954099</v>
      </c>
      <c r="F59" s="395">
        <v>2.6413618580055398</v>
      </c>
      <c r="G59" s="395">
        <v>106.0212976</v>
      </c>
      <c r="H59" s="395">
        <v>2.7471160782278199</v>
      </c>
      <c r="I59" s="395">
        <v>9.5927527940119308</v>
      </c>
      <c r="J59" s="395">
        <v>2.31644897100283</v>
      </c>
      <c r="K59" s="395">
        <v>105.82976739999999</v>
      </c>
      <c r="L59" s="395">
        <v>2.74822054967703</v>
      </c>
      <c r="M59" s="395">
        <v>9.1366777539806208</v>
      </c>
      <c r="N59" s="395">
        <v>2.20983384938256</v>
      </c>
      <c r="O59" s="395">
        <v>105.4717515</v>
      </c>
      <c r="P59" s="395">
        <v>2.60815839805981</v>
      </c>
      <c r="Q59" s="395">
        <v>8.5540291879156101</v>
      </c>
      <c r="R59" s="395">
        <v>2.0731428399605001</v>
      </c>
      <c r="S59" s="395">
        <v>105.87624820000001</v>
      </c>
      <c r="T59" s="395">
        <v>2.4597760459795599</v>
      </c>
      <c r="U59" s="395">
        <v>9.8802627000609693</v>
      </c>
      <c r="V59" s="395">
        <v>2.3834882960439798</v>
      </c>
      <c r="W59" s="395">
        <v>105.3066668</v>
      </c>
      <c r="X59" s="395">
        <v>2.5254723573518301</v>
      </c>
      <c r="Y59" s="395">
        <v>8.4282565512997305</v>
      </c>
      <c r="Z59" s="395">
        <v>2.0435640439194098</v>
      </c>
    </row>
    <row r="60" spans="1:27">
      <c r="B60" s="195" t="s">
        <v>1099</v>
      </c>
      <c r="C60" s="395">
        <v>109.9802801</v>
      </c>
      <c r="D60" s="395">
        <v>2.8799480573393099</v>
      </c>
      <c r="E60" s="395">
        <v>11.432762477248</v>
      </c>
      <c r="F60" s="395">
        <v>2.7432322436426602</v>
      </c>
      <c r="G60" s="395">
        <v>108.536235</v>
      </c>
      <c r="H60" s="395">
        <v>2.3721058475330499</v>
      </c>
      <c r="I60" s="395">
        <v>9.6257744162783201</v>
      </c>
      <c r="J60" s="395">
        <v>2.3241553962668</v>
      </c>
      <c r="K60" s="395">
        <v>108.3647764</v>
      </c>
      <c r="L60" s="395">
        <v>2.3953648035703901</v>
      </c>
      <c r="M60" s="395">
        <v>9.4162140694396896</v>
      </c>
      <c r="N60" s="395">
        <v>2.27521965504318</v>
      </c>
      <c r="O60" s="395">
        <v>108.03163600000001</v>
      </c>
      <c r="P60" s="395">
        <v>2.42708067666821</v>
      </c>
      <c r="Q60" s="395">
        <v>9.1244483728906793</v>
      </c>
      <c r="R60" s="395">
        <v>2.2069704317786698</v>
      </c>
      <c r="S60" s="395">
        <v>108.44320089999999</v>
      </c>
      <c r="T60" s="395">
        <v>2.4244840024469001</v>
      </c>
      <c r="U60" s="395">
        <v>9.6233537346282798</v>
      </c>
      <c r="V60" s="395">
        <v>2.3235905285208198</v>
      </c>
      <c r="W60" s="395">
        <v>107.73332190000001</v>
      </c>
      <c r="X60" s="395">
        <v>2.3043698692018602</v>
      </c>
      <c r="Y60" s="395">
        <v>8.6693872329718396</v>
      </c>
      <c r="Z60" s="395">
        <v>2.1002497765520798</v>
      </c>
    </row>
    <row r="61" spans="1:27">
      <c r="B61" s="195" t="s">
        <v>1100</v>
      </c>
      <c r="C61" s="395">
        <v>112.80265609999999</v>
      </c>
      <c r="D61" s="395">
        <v>2.5662564210909</v>
      </c>
      <c r="E61" s="395">
        <v>11.326007013681201</v>
      </c>
      <c r="F61" s="395">
        <v>2.7186157308447298</v>
      </c>
      <c r="G61" s="395">
        <v>111.21094720000001</v>
      </c>
      <c r="H61" s="395">
        <v>2.4643495326699001</v>
      </c>
      <c r="I61" s="395">
        <v>10.0378629234822</v>
      </c>
      <c r="J61" s="395">
        <v>2.42018048438208</v>
      </c>
      <c r="K61" s="395">
        <v>110.6512326</v>
      </c>
      <c r="L61" s="395">
        <v>2.10996255052487</v>
      </c>
      <c r="M61" s="395">
        <v>9.5644721330216296</v>
      </c>
      <c r="N61" s="395">
        <v>2.3098475836260199</v>
      </c>
      <c r="O61" s="395">
        <v>110.2349275</v>
      </c>
      <c r="P61" s="395">
        <v>2.0394873035154202</v>
      </c>
      <c r="Q61" s="395">
        <v>9.0894584053219791</v>
      </c>
      <c r="R61" s="395">
        <v>2.19877646442592</v>
      </c>
      <c r="S61" s="395">
        <v>111.2562612</v>
      </c>
      <c r="T61" s="395">
        <v>2.5940402686877899</v>
      </c>
      <c r="U61" s="395">
        <v>9.7352429445935602</v>
      </c>
      <c r="V61" s="395">
        <v>2.3496901821112899</v>
      </c>
      <c r="W61" s="395">
        <v>110.1686119</v>
      </c>
      <c r="X61" s="395">
        <v>2.26047981910413</v>
      </c>
      <c r="Y61" s="395">
        <v>9.04798378417739</v>
      </c>
      <c r="Z61" s="395">
        <v>2.1890613644513599</v>
      </c>
      <c r="AA61" s="395">
        <f>AVERAGE(W59:W61)</f>
        <v>107.7362002</v>
      </c>
    </row>
    <row r="62" spans="1:27">
      <c r="B62" s="195" t="s">
        <v>1101</v>
      </c>
      <c r="C62" s="395">
        <v>115.60531760000001</v>
      </c>
      <c r="D62" s="395">
        <v>2.48457048521573</v>
      </c>
      <c r="E62" s="395">
        <v>11.521485878039901</v>
      </c>
      <c r="F62" s="395">
        <v>2.7636773270399901</v>
      </c>
      <c r="G62" s="395">
        <v>113.4340825</v>
      </c>
      <c r="H62" s="395">
        <v>1.99902559592622</v>
      </c>
      <c r="I62" s="395">
        <v>9.9309771309078307</v>
      </c>
      <c r="J62" s="395">
        <v>2.3952998392918801</v>
      </c>
      <c r="K62" s="395">
        <v>112.79402</v>
      </c>
      <c r="L62" s="395">
        <v>1.93652375093381</v>
      </c>
      <c r="M62" s="395">
        <v>9.5096883265443495</v>
      </c>
      <c r="N62" s="395">
        <v>2.2970560873466699</v>
      </c>
      <c r="O62" s="395">
        <v>111.5973683</v>
      </c>
      <c r="P62" s="395">
        <v>1.2359429365071299</v>
      </c>
      <c r="Q62" s="395">
        <v>8.5674626663710995</v>
      </c>
      <c r="R62" s="395">
        <v>2.0763005618533099</v>
      </c>
      <c r="S62" s="395">
        <v>113.6780017</v>
      </c>
      <c r="T62" s="395">
        <v>2.1767228863160701</v>
      </c>
      <c r="U62" s="395">
        <v>10.009778336067599</v>
      </c>
      <c r="V62" s="395">
        <v>2.4136447707211701</v>
      </c>
      <c r="W62" s="395">
        <v>112.2814187</v>
      </c>
      <c r="X62" s="395">
        <v>1.91779379222623</v>
      </c>
      <c r="Y62" s="395">
        <v>9.3160180545292608</v>
      </c>
      <c r="Z62" s="395">
        <v>2.25179741727219</v>
      </c>
    </row>
    <row r="63" spans="1:27">
      <c r="A63" s="195">
        <v>2019</v>
      </c>
      <c r="B63" s="195" t="s">
        <v>1098</v>
      </c>
      <c r="C63" s="395">
        <v>118.8858577</v>
      </c>
      <c r="D63" s="395">
        <v>2.8377069222289801</v>
      </c>
      <c r="E63" s="395">
        <v>11.210581149704099</v>
      </c>
      <c r="F63" s="395">
        <v>2.6919800013322601</v>
      </c>
      <c r="G63" s="395">
        <v>115.987815</v>
      </c>
      <c r="H63" s="395">
        <v>2.25129206647394</v>
      </c>
      <c r="I63" s="395">
        <v>9.4004861528878401</v>
      </c>
      <c r="J63" s="395">
        <v>2.2715440964213398</v>
      </c>
      <c r="K63" s="395">
        <v>115.14339080000001</v>
      </c>
      <c r="L63" s="395">
        <v>2.0828859544149698</v>
      </c>
      <c r="M63" s="395">
        <v>8.8005706039187697</v>
      </c>
      <c r="N63" s="395">
        <v>2.13104914943907</v>
      </c>
      <c r="O63" s="395">
        <v>113.5609444</v>
      </c>
      <c r="P63" s="395">
        <v>1.75951828426764</v>
      </c>
      <c r="Q63" s="395">
        <v>7.6695350034079901</v>
      </c>
      <c r="R63" s="395">
        <v>1.8645824594556399</v>
      </c>
      <c r="S63" s="395">
        <v>116.64235619999999</v>
      </c>
      <c r="T63" s="395">
        <v>2.60767646833115</v>
      </c>
      <c r="U63" s="395">
        <v>10.1685771672442</v>
      </c>
      <c r="V63" s="395">
        <v>2.4505832395045299</v>
      </c>
      <c r="W63" s="395">
        <v>114.8188581</v>
      </c>
      <c r="X63" s="395">
        <v>2.2598925355402399</v>
      </c>
      <c r="Y63" s="395">
        <v>9.0328481463245698</v>
      </c>
      <c r="Z63" s="395">
        <v>2.18551527152384</v>
      </c>
    </row>
    <row r="64" spans="1:27">
      <c r="B64" s="195" t="s">
        <v>1099</v>
      </c>
      <c r="C64" s="395">
        <v>122.556510748512</v>
      </c>
      <c r="D64" s="395">
        <v>3.0875439009529799</v>
      </c>
      <c r="E64" s="395">
        <v>11.4349869240895</v>
      </c>
      <c r="F64" s="395">
        <v>2.7437449859065</v>
      </c>
      <c r="G64" s="395">
        <v>118.86711821207901</v>
      </c>
      <c r="H64" s="395">
        <v>2.4824187024119699</v>
      </c>
      <c r="I64" s="395">
        <v>9.5183725620102901</v>
      </c>
      <c r="J64" s="395">
        <v>2.2990840935418899</v>
      </c>
      <c r="K64" s="395">
        <v>117.680956979936</v>
      </c>
      <c r="L64" s="395">
        <v>2.2038313812936501</v>
      </c>
      <c r="M64" s="395">
        <v>8.5970560632615296</v>
      </c>
      <c r="N64" s="395">
        <v>2.08325585875511</v>
      </c>
      <c r="O64" s="395">
        <v>115.88561694397301</v>
      </c>
      <c r="P64" s="395">
        <v>2.04707045741424</v>
      </c>
      <c r="Q64" s="395">
        <v>7.2700749843064498</v>
      </c>
      <c r="R64" s="395">
        <v>1.7699698959811301</v>
      </c>
      <c r="S64" s="395">
        <v>119.80894679838801</v>
      </c>
      <c r="T64" s="395">
        <v>2.7147862076435199</v>
      </c>
      <c r="U64" s="395">
        <v>10.480828492759899</v>
      </c>
      <c r="V64" s="395">
        <v>2.5231002538038698</v>
      </c>
      <c r="W64" s="395">
        <v>117.621465033443</v>
      </c>
      <c r="X64" s="395">
        <v>2.44089427452945</v>
      </c>
      <c r="Y64" s="395">
        <v>9.1783516548587905</v>
      </c>
      <c r="Z64" s="395">
        <v>2.2195896729423801</v>
      </c>
    </row>
    <row r="65" spans="1:30">
      <c r="B65" s="195" t="s">
        <v>1100</v>
      </c>
      <c r="C65" s="196">
        <v>125.333050545421</v>
      </c>
      <c r="D65" s="196">
        <v>2.2655179883560099</v>
      </c>
      <c r="E65" s="395">
        <v>11.108244148358301</v>
      </c>
      <c r="F65" s="196">
        <v>2.6683473181163202</v>
      </c>
      <c r="G65" s="196">
        <v>120.811948454259</v>
      </c>
      <c r="H65" s="196">
        <v>1.6361381275434601</v>
      </c>
      <c r="I65" s="395">
        <v>8.6331440348158299</v>
      </c>
      <c r="J65" s="196">
        <v>2.0917356435014698</v>
      </c>
      <c r="K65" s="395">
        <v>119.968659720167</v>
      </c>
      <c r="L65" s="395">
        <v>1.94398719974809</v>
      </c>
      <c r="M65" s="395">
        <v>8.4205362210913108</v>
      </c>
      <c r="N65" s="395">
        <v>2.0417475639003402</v>
      </c>
      <c r="O65" s="395">
        <v>117.54076792832301</v>
      </c>
      <c r="P65" s="395">
        <v>1.4282626507051499</v>
      </c>
      <c r="Q65" s="395">
        <v>6.6275186948555804</v>
      </c>
      <c r="R65" s="395">
        <v>1.6172238005172299</v>
      </c>
      <c r="S65" s="395">
        <v>120.991318700805</v>
      </c>
      <c r="T65" s="395">
        <v>0.98688114202911703</v>
      </c>
      <c r="U65" s="395">
        <v>8.7501210231258497</v>
      </c>
      <c r="V65" s="395">
        <v>2.1192078402502998</v>
      </c>
      <c r="W65" s="395">
        <v>119.469101405668</v>
      </c>
      <c r="X65" s="395">
        <v>1.5708326466599101</v>
      </c>
      <c r="Y65" s="395">
        <v>8.4420501858642396</v>
      </c>
      <c r="Z65" s="395">
        <v>2.0468092415598198</v>
      </c>
      <c r="AA65" s="395">
        <f>AVERAGE(W63:W65)</f>
        <v>117.303141513037</v>
      </c>
      <c r="AB65" s="473">
        <f>AA65/AA61-1</f>
        <v>8.8799691239129119E-2</v>
      </c>
      <c r="AC65" s="473">
        <f>((AVERAGE(C63:C65)/(AVERAGE(C59:C61))-1))</f>
        <v>0.11250426286769599</v>
      </c>
      <c r="AD65" s="395"/>
    </row>
    <row r="66" spans="1:30">
      <c r="B66" s="195" t="s">
        <v>1101</v>
      </c>
      <c r="C66" s="395">
        <v>127.52452846180699</v>
      </c>
      <c r="D66" s="395">
        <v>1.74852355930792</v>
      </c>
      <c r="E66" s="395">
        <v>10.3102617675841</v>
      </c>
      <c r="F66" s="395">
        <v>2.4835070436269602</v>
      </c>
      <c r="G66" s="395">
        <v>122.57676698660499</v>
      </c>
      <c r="H66" s="395">
        <v>1.4607980046064599</v>
      </c>
      <c r="I66" s="395">
        <v>8.0599095837047106</v>
      </c>
      <c r="J66" s="395">
        <v>1.95678911668309</v>
      </c>
      <c r="K66" s="395">
        <v>121.81024279452799</v>
      </c>
      <c r="L66" s="395">
        <v>1.5350534703451499</v>
      </c>
      <c r="M66" s="395">
        <v>7.9935290847227503</v>
      </c>
      <c r="N66" s="395">
        <v>1.94112766049459</v>
      </c>
      <c r="O66" s="395">
        <v>119.218536190029</v>
      </c>
      <c r="P66" s="395">
        <v>1.4273926325963</v>
      </c>
      <c r="Q66" s="395">
        <v>6.8291645279138704</v>
      </c>
      <c r="R66" s="395">
        <v>1.66523245390071</v>
      </c>
      <c r="S66" s="395">
        <v>121.648648400936</v>
      </c>
      <c r="T66" s="395">
        <v>0.543286664852771</v>
      </c>
      <c r="U66" s="395">
        <v>7.0115999417115003</v>
      </c>
      <c r="V66" s="395">
        <v>1.7086088880337</v>
      </c>
      <c r="W66" s="395">
        <v>120.88012516027401</v>
      </c>
      <c r="X66" s="395">
        <v>1.1810784027032699</v>
      </c>
      <c r="Y66" s="395">
        <v>7.6581740414667596</v>
      </c>
      <c r="Z66" s="395">
        <v>1.8618952428732101</v>
      </c>
    </row>
    <row r="67" spans="1:30">
      <c r="A67" s="195">
        <v>2020</v>
      </c>
      <c r="B67" s="195" t="s">
        <v>1098</v>
      </c>
      <c r="C67" s="395">
        <v>130.06891532713399</v>
      </c>
      <c r="D67" s="395">
        <v>1.99521370203617</v>
      </c>
      <c r="E67" s="395">
        <v>9.4065499828866397</v>
      </c>
      <c r="F67" s="395">
        <v>2.2729612390435898</v>
      </c>
      <c r="G67" s="395">
        <v>124.76905493648199</v>
      </c>
      <c r="H67" s="395">
        <v>1.7885020169577299</v>
      </c>
      <c r="I67" s="395">
        <v>7.5708296914481803</v>
      </c>
      <c r="J67" s="395">
        <v>1.84122851400721</v>
      </c>
      <c r="K67" s="395">
        <v>123.925257421493</v>
      </c>
      <c r="L67" s="395">
        <v>1.73631919487482</v>
      </c>
      <c r="M67" s="395">
        <v>7.6268959603133402</v>
      </c>
      <c r="N67" s="395">
        <v>1.85449591664852</v>
      </c>
      <c r="O67" s="395">
        <v>121.18652970755799</v>
      </c>
      <c r="P67" s="395">
        <v>1.65074457414249</v>
      </c>
      <c r="Q67" s="395">
        <v>6.7149717254006998</v>
      </c>
      <c r="R67" s="395">
        <v>1.6380533254484</v>
      </c>
      <c r="S67" s="395">
        <v>123.33526306364401</v>
      </c>
      <c r="T67" s="395">
        <v>1.38646395572697</v>
      </c>
      <c r="U67" s="395">
        <v>5.7379729642704298</v>
      </c>
      <c r="V67" s="395">
        <v>1.4046207501697201</v>
      </c>
      <c r="W67" s="395">
        <v>122.89885778855</v>
      </c>
      <c r="X67" s="395">
        <v>1.6700285721903201</v>
      </c>
      <c r="Y67" s="395">
        <v>7.0371712645956004</v>
      </c>
      <c r="Z67" s="395">
        <v>1.7146843757696</v>
      </c>
    </row>
    <row r="68" spans="1:30">
      <c r="B68" s="195" t="s">
        <v>1099</v>
      </c>
      <c r="C68" s="395">
        <v>132.44274459437599</v>
      </c>
      <c r="D68" s="395">
        <v>1.8250550189271799</v>
      </c>
      <c r="E68" s="395">
        <v>8.0666737209504191</v>
      </c>
      <c r="F68" s="395">
        <v>1.9583846055406799</v>
      </c>
      <c r="G68" s="395">
        <v>126.952102240724</v>
      </c>
      <c r="H68" s="395">
        <v>1.7496704654478299</v>
      </c>
      <c r="I68" s="395">
        <v>6.8016993683821099</v>
      </c>
      <c r="J68" s="395">
        <v>1.65869743819875</v>
      </c>
      <c r="K68" s="395">
        <v>126.021287405384</v>
      </c>
      <c r="L68" s="395">
        <v>1.69136625374278</v>
      </c>
      <c r="M68" s="395">
        <v>7.08723878483584</v>
      </c>
      <c r="N68" s="395">
        <v>1.72657676070522</v>
      </c>
      <c r="O68" s="395">
        <v>122.646964209003</v>
      </c>
      <c r="P68" s="395">
        <v>1.20511289907324</v>
      </c>
      <c r="Q68" s="395">
        <v>5.8345008149707702</v>
      </c>
      <c r="R68" s="395">
        <v>1.42775581860097</v>
      </c>
      <c r="S68" s="395">
        <v>123.317617479636</v>
      </c>
      <c r="T68" s="395">
        <v>-1.43070064227313E-2</v>
      </c>
      <c r="U68" s="395">
        <v>2.9285548158204802</v>
      </c>
      <c r="V68" s="395">
        <v>0.72423294775154601</v>
      </c>
      <c r="W68" s="395">
        <v>124.403305116475</v>
      </c>
      <c r="X68" s="395">
        <v>1.2241345078352299</v>
      </c>
      <c r="Y68" s="395">
        <v>5.7658184083183599</v>
      </c>
      <c r="Z68" s="395">
        <v>1.4112961615894599</v>
      </c>
    </row>
    <row r="69" spans="1:30">
      <c r="B69" s="195" t="s">
        <v>1100</v>
      </c>
      <c r="C69" s="395">
        <v>134.300080022966</v>
      </c>
      <c r="D69" s="395">
        <v>1.40236857389082</v>
      </c>
      <c r="E69" s="395">
        <v>7.1545609386530797</v>
      </c>
      <c r="F69" s="395">
        <v>1.74256101428074</v>
      </c>
      <c r="G69" s="395">
        <v>129.026568358058</v>
      </c>
      <c r="H69" s="395">
        <v>1.6340541674531901</v>
      </c>
      <c r="I69" s="395">
        <v>6.7995094929779798</v>
      </c>
      <c r="J69" s="395">
        <v>1.6581763285296001</v>
      </c>
      <c r="K69" s="395">
        <v>127.731657716304</v>
      </c>
      <c r="L69" s="395">
        <v>1.35720745767189</v>
      </c>
      <c r="M69" s="395">
        <v>6.4708549834970199</v>
      </c>
      <c r="N69" s="395">
        <v>1.5798776480368</v>
      </c>
      <c r="O69" s="395">
        <v>123.361615708711</v>
      </c>
      <c r="P69" s="395">
        <v>0.58268992169276901</v>
      </c>
      <c r="Q69" s="395">
        <v>4.95219478567435</v>
      </c>
      <c r="R69" s="395">
        <v>1.2156995963786801</v>
      </c>
      <c r="S69" s="395">
        <v>122.29298734954401</v>
      </c>
      <c r="T69" s="395">
        <v>-0.83088706304368398</v>
      </c>
      <c r="U69" s="395">
        <v>1.0758364010874599</v>
      </c>
      <c r="V69" s="395">
        <v>0.26788077502468699</v>
      </c>
      <c r="W69" s="395">
        <v>125.487558316828</v>
      </c>
      <c r="X69" s="395">
        <v>0.87156301782966805</v>
      </c>
      <c r="Y69" s="395">
        <v>5.0376681839464004</v>
      </c>
      <c r="Z69" s="395">
        <v>1.2363009019855</v>
      </c>
    </row>
    <row r="70" spans="1:30">
      <c r="B70" s="195" t="s">
        <v>1101</v>
      </c>
      <c r="C70" s="395">
        <v>137.03223126245999</v>
      </c>
      <c r="D70" s="395">
        <v>2.0297146101435199</v>
      </c>
      <c r="E70" s="395">
        <v>7.4555874978204697</v>
      </c>
      <c r="F70" s="395">
        <v>1.81394155206609</v>
      </c>
      <c r="G70" s="395">
        <v>131.273964423254</v>
      </c>
      <c r="H70" s="395">
        <v>1.73735475551191</v>
      </c>
      <c r="I70" s="395">
        <v>7.0953065988430097</v>
      </c>
      <c r="J70" s="395">
        <v>1.7284926937437299</v>
      </c>
      <c r="K70" s="395">
        <v>130.21445505667299</v>
      </c>
      <c r="L70" s="395">
        <v>1.9392286654070801</v>
      </c>
      <c r="M70" s="395">
        <v>6.89942985855581</v>
      </c>
      <c r="N70" s="395">
        <v>1.68194553950869</v>
      </c>
      <c r="O70" s="395">
        <v>124.61326219777</v>
      </c>
      <c r="P70" s="395">
        <v>1.01074427631451</v>
      </c>
      <c r="Q70" s="395">
        <v>4.5250731808533997</v>
      </c>
      <c r="R70" s="395">
        <v>1.11256324483007</v>
      </c>
      <c r="S70" s="395">
        <v>122.80753996726</v>
      </c>
      <c r="T70" s="395">
        <v>0.41666515236149498</v>
      </c>
      <c r="U70" s="395">
        <v>0.95265469987342299</v>
      </c>
      <c r="V70" s="395">
        <v>0.237317543366244</v>
      </c>
      <c r="W70" s="395">
        <v>127.382616552743</v>
      </c>
      <c r="X70" s="395">
        <v>1.5058355558936101</v>
      </c>
      <c r="Y70" s="395">
        <v>5.37928909640637</v>
      </c>
      <c r="Z70" s="395">
        <v>1.3185150673119099</v>
      </c>
    </row>
    <row r="71" spans="1:30">
      <c r="A71" s="195">
        <v>2021</v>
      </c>
      <c r="B71" s="195" t="s">
        <v>1098</v>
      </c>
      <c r="C71" s="395">
        <v>141.18584304281799</v>
      </c>
      <c r="D71" s="395">
        <v>2.9774907395874899</v>
      </c>
      <c r="E71" s="395">
        <v>8.4829354558623198</v>
      </c>
      <c r="F71" s="395">
        <v>2.0564264094082199</v>
      </c>
      <c r="G71" s="395">
        <v>135.02323860891801</v>
      </c>
      <c r="H71" s="395">
        <v>2.83341529954382</v>
      </c>
      <c r="I71" s="395">
        <v>8.17190753378922</v>
      </c>
      <c r="J71" s="395">
        <v>1.9831969582764699</v>
      </c>
      <c r="K71" s="395">
        <v>134.120379816563</v>
      </c>
      <c r="L71" s="395">
        <v>2.9287668271249498</v>
      </c>
      <c r="M71" s="395">
        <v>8.1541288869668893</v>
      </c>
      <c r="N71" s="395">
        <v>1.9790063254186101</v>
      </c>
      <c r="O71" s="395">
        <v>127.935949684308</v>
      </c>
      <c r="P71" s="395">
        <v>2.6071589281180301</v>
      </c>
      <c r="Q71" s="395">
        <v>5.5041130034171797</v>
      </c>
      <c r="R71" s="395">
        <v>1.3485052085593101</v>
      </c>
      <c r="S71" s="395">
        <v>125.24514221491</v>
      </c>
      <c r="T71" s="395">
        <v>1.9317363822068101</v>
      </c>
      <c r="U71" s="395">
        <v>1.48705285953432</v>
      </c>
      <c r="V71" s="395">
        <v>0.36970789795298697</v>
      </c>
      <c r="W71" s="395">
        <v>130.97037037156099</v>
      </c>
      <c r="X71" s="395">
        <v>2.7643434450311402</v>
      </c>
      <c r="Y71" s="395">
        <v>6.5047580941783396</v>
      </c>
      <c r="Z71" s="395">
        <v>1.5879631064456201</v>
      </c>
    </row>
    <row r="72" spans="1:30">
      <c r="B72" s="195" t="s">
        <v>1099</v>
      </c>
      <c r="C72" s="395">
        <v>144.51837954516699</v>
      </c>
      <c r="D72" s="395">
        <v>2.3603899870742202</v>
      </c>
      <c r="E72" s="395">
        <v>9.1523007596998198</v>
      </c>
      <c r="F72" s="395">
        <v>2.21349150861032</v>
      </c>
      <c r="G72" s="395">
        <v>138.06203668364901</v>
      </c>
      <c r="H72" s="395">
        <v>2.25057412786001</v>
      </c>
      <c r="I72" s="395">
        <v>8.8075527331525905</v>
      </c>
      <c r="J72" s="395">
        <v>2.1326876404414099</v>
      </c>
      <c r="K72" s="395">
        <v>137.39197948039401</v>
      </c>
      <c r="L72" s="395">
        <v>2.4393009237713099</v>
      </c>
      <c r="M72" s="395">
        <v>9.0460152706636894</v>
      </c>
      <c r="N72" s="395">
        <v>2.1886001869425602</v>
      </c>
      <c r="O72" s="395">
        <v>130.677157756356</v>
      </c>
      <c r="P72" s="395">
        <v>2.1426409690256301</v>
      </c>
      <c r="Q72" s="395">
        <v>6.5780366683711096</v>
      </c>
      <c r="R72" s="395">
        <v>1.60543251649761</v>
      </c>
      <c r="S72" s="395">
        <v>127.822089560368</v>
      </c>
      <c r="T72" s="395">
        <v>2.05752279081306</v>
      </c>
      <c r="U72" s="395">
        <v>3.6847583073228698</v>
      </c>
      <c r="V72" s="395">
        <v>0.90872757775757296</v>
      </c>
      <c r="W72" s="395">
        <v>134.035177475388</v>
      </c>
      <c r="X72" s="395">
        <v>2.3400766869118499</v>
      </c>
      <c r="Y72" s="395">
        <v>7.7772757853451102</v>
      </c>
      <c r="Z72" s="395">
        <v>1.8900558996232799</v>
      </c>
    </row>
    <row r="73" spans="1:30">
      <c r="B73" s="195" t="s">
        <v>1100</v>
      </c>
      <c r="C73" s="395">
        <v>147.3815285</v>
      </c>
      <c r="D73" s="395">
        <v>1.9811659692310399</v>
      </c>
      <c r="E73" s="395">
        <v>9.7338338787837007</v>
      </c>
      <c r="F73" s="395">
        <v>2.3493616227996599</v>
      </c>
      <c r="G73" s="395">
        <v>140.1707849</v>
      </c>
      <c r="H73" s="395">
        <v>1.5273917921281299</v>
      </c>
      <c r="I73" s="395">
        <v>8.6563675305450207</v>
      </c>
      <c r="J73" s="395">
        <v>2.0971914759754902</v>
      </c>
      <c r="K73" s="395">
        <v>139.8832194</v>
      </c>
      <c r="L73" s="395">
        <v>1.8132353351539601</v>
      </c>
      <c r="M73" s="395">
        <v>9.4927524999543405</v>
      </c>
      <c r="N73" s="395">
        <v>2.29310076222355</v>
      </c>
      <c r="O73" s="395">
        <v>132.31527149999999</v>
      </c>
      <c r="P73" s="395">
        <v>1.2535578304344599</v>
      </c>
      <c r="Q73" s="395">
        <v>7.2473718074678404</v>
      </c>
      <c r="R73" s="395">
        <v>1.7645846918044299</v>
      </c>
      <c r="S73" s="395">
        <v>130.18855300000001</v>
      </c>
      <c r="T73" s="395">
        <v>1.8513728321695</v>
      </c>
      <c r="U73" s="395">
        <v>6.4493249464639302</v>
      </c>
      <c r="V73" s="395">
        <v>1.5747420069481599</v>
      </c>
      <c r="W73" s="395">
        <v>136.36440279999999</v>
      </c>
      <c r="X73" s="395">
        <v>1.7377716570261501</v>
      </c>
      <c r="Y73" s="395">
        <v>8.6620658940403494</v>
      </c>
      <c r="Z73" s="395">
        <v>2.0985300433341298</v>
      </c>
    </row>
    <row r="74" spans="1:30">
      <c r="C74" s="196"/>
      <c r="D74" s="196"/>
      <c r="E74" s="196"/>
      <c r="F74" s="196"/>
      <c r="G74" s="196"/>
      <c r="H74" s="196"/>
      <c r="I74" s="196"/>
      <c r="J74" s="196"/>
      <c r="K74" s="196"/>
      <c r="L74" s="196"/>
      <c r="M74" s="196"/>
      <c r="N74" s="196"/>
      <c r="O74" s="196"/>
      <c r="P74" s="196"/>
      <c r="Q74" s="196"/>
      <c r="R74" s="196"/>
      <c r="S74" s="196"/>
      <c r="T74" s="196"/>
    </row>
    <row r="75" spans="1:30">
      <c r="C75" s="196"/>
      <c r="D75" s="196"/>
      <c r="E75" s="196"/>
      <c r="F75" s="196"/>
      <c r="G75" s="196"/>
      <c r="H75" s="196"/>
      <c r="I75" s="196"/>
      <c r="J75" s="196"/>
      <c r="K75" s="196"/>
      <c r="L75" s="196"/>
      <c r="M75" s="196"/>
      <c r="N75" s="196"/>
      <c r="O75" s="196"/>
      <c r="P75" s="196"/>
      <c r="Q75" s="196"/>
      <c r="R75" s="196"/>
      <c r="S75" s="196"/>
      <c r="T75" s="196"/>
    </row>
    <row r="76" spans="1:30">
      <c r="C76" s="196"/>
      <c r="D76" s="196"/>
      <c r="E76" s="196"/>
      <c r="F76" s="196"/>
      <c r="G76" s="196"/>
      <c r="H76" s="196"/>
      <c r="I76" s="196"/>
      <c r="J76" s="196"/>
      <c r="K76" s="196"/>
      <c r="L76" s="196"/>
      <c r="M76" s="196"/>
      <c r="N76" s="196"/>
      <c r="O76" s="196"/>
      <c r="P76" s="196"/>
      <c r="Q76" s="196"/>
      <c r="R76" s="196"/>
      <c r="S76" s="196"/>
      <c r="T76" s="196"/>
    </row>
    <row r="77" spans="1:30">
      <c r="C77" s="196"/>
      <c r="D77" s="196"/>
      <c r="E77" s="196"/>
      <c r="F77" s="196"/>
      <c r="G77" s="196"/>
      <c r="H77" s="196"/>
      <c r="I77" s="196"/>
      <c r="J77" s="196"/>
      <c r="K77" s="196"/>
      <c r="L77" s="196"/>
      <c r="M77" s="196"/>
      <c r="N77" s="196"/>
      <c r="O77" s="196"/>
      <c r="P77" s="196"/>
      <c r="Q77" s="196"/>
      <c r="R77" s="196"/>
      <c r="S77" s="196"/>
      <c r="T77" s="196"/>
    </row>
    <row r="78" spans="1:30">
      <c r="C78" s="196"/>
      <c r="D78" s="196"/>
      <c r="E78" s="196"/>
      <c r="F78" s="196"/>
      <c r="G78" s="196"/>
      <c r="H78" s="196"/>
      <c r="I78" s="196"/>
      <c r="J78" s="196"/>
      <c r="K78" s="196"/>
      <c r="L78" s="196"/>
      <c r="M78" s="196"/>
      <c r="N78" s="196"/>
      <c r="O78" s="196"/>
      <c r="P78" s="196"/>
      <c r="Q78" s="196"/>
      <c r="R78" s="196"/>
      <c r="S78" s="196"/>
      <c r="T78" s="196"/>
    </row>
    <row r="79" spans="1:30">
      <c r="C79" s="196"/>
      <c r="D79" s="196"/>
      <c r="E79" s="196"/>
      <c r="F79" s="196"/>
      <c r="G79" s="196"/>
      <c r="H79" s="196"/>
      <c r="I79" s="196"/>
      <c r="J79" s="196"/>
      <c r="K79" s="196"/>
      <c r="L79" s="196"/>
      <c r="M79" s="196"/>
      <c r="N79" s="196"/>
      <c r="O79" s="196"/>
      <c r="P79" s="196"/>
      <c r="Q79" s="196"/>
      <c r="R79" s="196"/>
      <c r="S79" s="196"/>
      <c r="T79" s="196"/>
    </row>
    <row r="80" spans="1:30">
      <c r="C80" s="196"/>
      <c r="D80" s="196"/>
      <c r="E80" s="196"/>
      <c r="F80" s="196"/>
      <c r="G80" s="196"/>
      <c r="H80" s="196"/>
      <c r="I80" s="196"/>
      <c r="J80" s="196"/>
      <c r="K80" s="196"/>
      <c r="L80" s="196"/>
      <c r="M80" s="196"/>
      <c r="N80" s="196"/>
      <c r="O80" s="196"/>
      <c r="P80" s="196"/>
      <c r="Q80" s="196"/>
      <c r="R80" s="196"/>
      <c r="S80" s="196"/>
      <c r="T80" s="196"/>
    </row>
    <row r="81" spans="3:20">
      <c r="C81" s="196"/>
      <c r="D81" s="196"/>
      <c r="E81" s="196"/>
      <c r="F81" s="196"/>
      <c r="G81" s="196"/>
      <c r="H81" s="196"/>
      <c r="I81" s="196"/>
      <c r="J81" s="196"/>
      <c r="K81" s="196"/>
      <c r="L81" s="196"/>
      <c r="M81" s="196"/>
      <c r="N81" s="196"/>
      <c r="O81" s="196"/>
      <c r="P81" s="196"/>
      <c r="Q81" s="196"/>
      <c r="R81" s="196"/>
      <c r="S81" s="196"/>
      <c r="T81" s="196"/>
    </row>
    <row r="82" spans="3:20">
      <c r="C82" s="196"/>
      <c r="D82" s="196"/>
      <c r="E82" s="196"/>
      <c r="F82" s="196"/>
      <c r="G82" s="196"/>
      <c r="H82" s="196"/>
      <c r="I82" s="196"/>
      <c r="J82" s="196"/>
      <c r="K82" s="196"/>
      <c r="L82" s="196"/>
      <c r="M82" s="196"/>
      <c r="N82" s="196"/>
      <c r="O82" s="196"/>
      <c r="P82" s="196"/>
      <c r="Q82" s="196"/>
      <c r="R82" s="196"/>
      <c r="S82" s="196"/>
      <c r="T82" s="196"/>
    </row>
    <row r="83" spans="3:20">
      <c r="C83" s="196"/>
      <c r="D83" s="196"/>
      <c r="E83" s="196"/>
      <c r="F83" s="196"/>
      <c r="G83" s="196"/>
      <c r="H83" s="196"/>
      <c r="I83" s="196"/>
      <c r="J83" s="196"/>
      <c r="K83" s="196"/>
      <c r="L83" s="196"/>
      <c r="M83" s="196"/>
      <c r="N83" s="196"/>
      <c r="O83" s="196"/>
      <c r="P83" s="196"/>
      <c r="Q83" s="196"/>
      <c r="R83" s="196"/>
      <c r="S83" s="196"/>
      <c r="T83" s="196"/>
    </row>
    <row r="84" spans="3:20">
      <c r="C84" s="196"/>
      <c r="D84" s="196"/>
      <c r="E84" s="196"/>
      <c r="F84" s="196"/>
      <c r="G84" s="196"/>
      <c r="H84" s="196"/>
      <c r="I84" s="196"/>
      <c r="J84" s="196"/>
      <c r="K84" s="196"/>
      <c r="L84" s="196"/>
      <c r="M84" s="196"/>
      <c r="N84" s="196"/>
      <c r="O84" s="196"/>
      <c r="P84" s="196"/>
      <c r="Q84" s="196"/>
      <c r="R84" s="196"/>
      <c r="S84" s="196"/>
      <c r="T84" s="196"/>
    </row>
    <row r="85" spans="3:20">
      <c r="C85" s="196"/>
      <c r="D85" s="196"/>
      <c r="E85" s="196"/>
      <c r="F85" s="196"/>
      <c r="G85" s="196"/>
      <c r="H85" s="196"/>
      <c r="I85" s="196"/>
      <c r="J85" s="196"/>
      <c r="K85" s="196"/>
      <c r="L85" s="196"/>
      <c r="M85" s="196"/>
      <c r="N85" s="196"/>
      <c r="O85" s="196"/>
      <c r="P85" s="196"/>
      <c r="Q85" s="196"/>
      <c r="R85" s="196"/>
      <c r="S85" s="196"/>
      <c r="T85" s="196"/>
    </row>
    <row r="86" spans="3:20">
      <c r="C86" s="196"/>
      <c r="D86" s="196"/>
      <c r="E86" s="196"/>
      <c r="F86" s="196"/>
      <c r="G86" s="196"/>
      <c r="H86" s="196"/>
      <c r="I86" s="196"/>
      <c r="J86" s="196"/>
      <c r="K86" s="196"/>
      <c r="L86" s="196"/>
      <c r="M86" s="196"/>
      <c r="N86" s="196"/>
      <c r="O86" s="196"/>
      <c r="P86" s="196"/>
      <c r="Q86" s="196"/>
      <c r="R86" s="196"/>
      <c r="S86" s="196"/>
      <c r="T86" s="196"/>
    </row>
    <row r="87" spans="3:20">
      <c r="C87" s="196"/>
      <c r="D87" s="196"/>
      <c r="E87" s="196"/>
      <c r="F87" s="196"/>
      <c r="G87" s="196"/>
      <c r="H87" s="196"/>
      <c r="I87" s="196"/>
      <c r="J87" s="196"/>
      <c r="K87" s="196"/>
      <c r="L87" s="196"/>
      <c r="M87" s="196"/>
      <c r="N87" s="196"/>
      <c r="O87" s="196"/>
      <c r="P87" s="196"/>
      <c r="Q87" s="196"/>
      <c r="R87" s="196"/>
      <c r="S87" s="196"/>
      <c r="T87" s="196"/>
    </row>
    <row r="88" spans="3:20">
      <c r="C88" s="196"/>
      <c r="D88" s="196"/>
      <c r="E88" s="196"/>
      <c r="F88" s="196"/>
      <c r="G88" s="196"/>
      <c r="H88" s="196"/>
      <c r="I88" s="196"/>
      <c r="J88" s="196"/>
      <c r="K88" s="196"/>
      <c r="L88" s="196"/>
      <c r="M88" s="196"/>
      <c r="N88" s="196"/>
      <c r="O88" s="196"/>
      <c r="P88" s="196"/>
      <c r="Q88" s="196"/>
      <c r="R88" s="196"/>
      <c r="S88" s="196"/>
      <c r="T88" s="196"/>
    </row>
    <row r="89" spans="3:20">
      <c r="C89" s="196"/>
      <c r="D89" s="196"/>
      <c r="E89" s="196"/>
      <c r="F89" s="196"/>
      <c r="G89" s="196"/>
      <c r="H89" s="196"/>
      <c r="I89" s="196"/>
      <c r="J89" s="196"/>
      <c r="K89" s="196"/>
      <c r="L89" s="196"/>
      <c r="M89" s="196"/>
      <c r="N89" s="196"/>
      <c r="O89" s="196"/>
      <c r="P89" s="196"/>
      <c r="Q89" s="196"/>
      <c r="R89" s="196"/>
      <c r="S89" s="196"/>
      <c r="T89" s="196"/>
    </row>
    <row r="90" spans="3:20">
      <c r="C90" s="196"/>
      <c r="D90" s="196"/>
      <c r="E90" s="196"/>
      <c r="F90" s="196"/>
      <c r="G90" s="196"/>
      <c r="H90" s="196"/>
      <c r="I90" s="196"/>
      <c r="J90" s="196"/>
      <c r="K90" s="196"/>
      <c r="L90" s="196"/>
      <c r="M90" s="196"/>
      <c r="N90" s="196"/>
      <c r="O90" s="196"/>
      <c r="P90" s="196"/>
      <c r="Q90" s="196"/>
      <c r="R90" s="196"/>
      <c r="S90" s="196"/>
      <c r="T90" s="196"/>
    </row>
    <row r="91" spans="3:20">
      <c r="C91" s="196"/>
      <c r="D91" s="196"/>
      <c r="E91" s="196"/>
      <c r="F91" s="196"/>
      <c r="G91" s="196"/>
      <c r="H91" s="196"/>
      <c r="I91" s="196"/>
      <c r="J91" s="196"/>
      <c r="K91" s="196"/>
      <c r="L91" s="196"/>
      <c r="M91" s="196"/>
      <c r="N91" s="196"/>
      <c r="O91" s="196"/>
      <c r="P91" s="196"/>
      <c r="Q91" s="196"/>
      <c r="R91" s="196"/>
      <c r="S91" s="196"/>
      <c r="T91" s="196"/>
    </row>
    <row r="92" spans="3:20">
      <c r="C92" s="196"/>
      <c r="D92" s="196"/>
      <c r="E92" s="196"/>
      <c r="F92" s="196"/>
      <c r="G92" s="196"/>
      <c r="H92" s="196"/>
      <c r="I92" s="196"/>
      <c r="J92" s="196"/>
      <c r="K92" s="196"/>
      <c r="L92" s="196"/>
      <c r="M92" s="196"/>
      <c r="N92" s="196"/>
      <c r="O92" s="196"/>
      <c r="P92" s="196"/>
      <c r="Q92" s="196"/>
      <c r="R92" s="196"/>
      <c r="S92" s="196"/>
      <c r="T92" s="196"/>
    </row>
    <row r="93" spans="3:20">
      <c r="C93" s="196"/>
      <c r="D93" s="196"/>
      <c r="E93" s="196"/>
      <c r="F93" s="196"/>
      <c r="G93" s="196"/>
      <c r="H93" s="196"/>
      <c r="I93" s="196"/>
      <c r="J93" s="196"/>
      <c r="K93" s="196"/>
      <c r="L93" s="196"/>
      <c r="M93" s="196"/>
      <c r="N93" s="196"/>
      <c r="O93" s="196"/>
      <c r="P93" s="196"/>
      <c r="Q93" s="196"/>
      <c r="R93" s="196"/>
      <c r="S93" s="196"/>
      <c r="T93" s="196"/>
    </row>
    <row r="94" spans="3:20">
      <c r="C94" s="196"/>
      <c r="D94" s="196"/>
      <c r="E94" s="196"/>
      <c r="F94" s="196"/>
      <c r="G94" s="196"/>
      <c r="H94" s="196"/>
      <c r="I94" s="196"/>
      <c r="J94" s="196"/>
      <c r="K94" s="196"/>
      <c r="L94" s="196"/>
      <c r="M94" s="196"/>
      <c r="N94" s="196"/>
      <c r="O94" s="196"/>
      <c r="P94" s="196"/>
      <c r="Q94" s="196"/>
      <c r="R94" s="196"/>
      <c r="S94" s="196"/>
      <c r="T94" s="196"/>
    </row>
    <row r="95" spans="3:20">
      <c r="C95" s="196"/>
      <c r="D95" s="196"/>
      <c r="E95" s="196"/>
      <c r="F95" s="196"/>
      <c r="G95" s="196"/>
      <c r="H95" s="196"/>
      <c r="I95" s="196"/>
      <c r="J95" s="196"/>
      <c r="K95" s="196"/>
      <c r="L95" s="196"/>
      <c r="M95" s="196"/>
      <c r="N95" s="196"/>
      <c r="O95" s="196"/>
      <c r="P95" s="196"/>
      <c r="Q95" s="196"/>
      <c r="R95" s="196"/>
      <c r="S95" s="196"/>
      <c r="T95" s="196"/>
    </row>
    <row r="96" spans="3:20">
      <c r="C96" s="196"/>
      <c r="D96" s="196"/>
      <c r="E96" s="196"/>
      <c r="F96" s="196"/>
      <c r="G96" s="196"/>
      <c r="H96" s="196"/>
      <c r="I96" s="196"/>
      <c r="J96" s="196"/>
      <c r="K96" s="196"/>
      <c r="L96" s="196"/>
      <c r="M96" s="196"/>
      <c r="N96" s="196"/>
      <c r="O96" s="196"/>
      <c r="P96" s="196"/>
      <c r="Q96" s="196"/>
      <c r="R96" s="196"/>
      <c r="S96" s="196"/>
      <c r="T96" s="196"/>
    </row>
    <row r="97" spans="3:20">
      <c r="C97" s="196"/>
      <c r="D97" s="196"/>
      <c r="E97" s="196"/>
      <c r="F97" s="196"/>
      <c r="G97" s="196"/>
      <c r="H97" s="196"/>
      <c r="I97" s="196"/>
      <c r="J97" s="196"/>
      <c r="K97" s="196"/>
      <c r="L97" s="196"/>
      <c r="M97" s="196"/>
      <c r="N97" s="196"/>
      <c r="O97" s="196"/>
      <c r="P97" s="196"/>
      <c r="Q97" s="196"/>
      <c r="R97" s="196"/>
      <c r="S97" s="196"/>
      <c r="T97" s="196"/>
    </row>
    <row r="98" spans="3:20">
      <c r="C98" s="196"/>
      <c r="D98" s="196"/>
      <c r="E98" s="196"/>
      <c r="F98" s="196"/>
      <c r="G98" s="196"/>
      <c r="H98" s="196"/>
      <c r="I98" s="196"/>
      <c r="J98" s="196"/>
      <c r="K98" s="196"/>
      <c r="L98" s="196"/>
      <c r="M98" s="196"/>
      <c r="N98" s="196"/>
      <c r="O98" s="196"/>
      <c r="P98" s="196"/>
      <c r="Q98" s="196"/>
      <c r="R98" s="196"/>
      <c r="S98" s="196"/>
      <c r="T98" s="196"/>
    </row>
    <row r="99" spans="3:20">
      <c r="C99" s="196"/>
      <c r="D99" s="196"/>
      <c r="E99" s="196"/>
      <c r="F99" s="196"/>
      <c r="G99" s="196"/>
      <c r="H99" s="196"/>
      <c r="I99" s="196"/>
      <c r="J99" s="196"/>
      <c r="K99" s="196"/>
      <c r="L99" s="196"/>
      <c r="M99" s="196"/>
      <c r="N99" s="196"/>
      <c r="O99" s="196"/>
      <c r="P99" s="196"/>
      <c r="Q99" s="196"/>
      <c r="R99" s="196"/>
      <c r="S99" s="196"/>
      <c r="T99" s="196"/>
    </row>
    <row r="100" spans="3:20">
      <c r="C100" s="196"/>
      <c r="D100" s="196"/>
      <c r="E100" s="196"/>
      <c r="F100" s="196"/>
      <c r="G100" s="196"/>
      <c r="H100" s="196"/>
      <c r="I100" s="196"/>
      <c r="J100" s="196"/>
      <c r="K100" s="196"/>
      <c r="L100" s="196"/>
      <c r="M100" s="196"/>
      <c r="N100" s="196"/>
      <c r="O100" s="196"/>
      <c r="P100" s="196"/>
      <c r="Q100" s="196"/>
      <c r="R100" s="196"/>
      <c r="S100" s="196"/>
      <c r="T100" s="196"/>
    </row>
    <row r="101" spans="3:20">
      <c r="C101" s="196"/>
      <c r="D101" s="196"/>
      <c r="E101" s="196"/>
      <c r="F101" s="196"/>
      <c r="G101" s="196"/>
      <c r="H101" s="196"/>
      <c r="I101" s="196"/>
      <c r="J101" s="196"/>
      <c r="K101" s="196"/>
      <c r="L101" s="196"/>
      <c r="M101" s="196"/>
      <c r="N101" s="196"/>
      <c r="O101" s="196"/>
      <c r="P101" s="196"/>
      <c r="Q101" s="196"/>
      <c r="R101" s="196"/>
      <c r="S101" s="196"/>
      <c r="T101" s="196"/>
    </row>
    <row r="102" spans="3:20">
      <c r="C102" s="196"/>
      <c r="D102" s="196"/>
      <c r="E102" s="196"/>
      <c r="F102" s="196"/>
      <c r="G102" s="196"/>
      <c r="H102" s="196"/>
      <c r="I102" s="196"/>
      <c r="J102" s="196"/>
      <c r="K102" s="196"/>
      <c r="L102" s="196"/>
      <c r="M102" s="196"/>
      <c r="N102" s="196"/>
      <c r="O102" s="196"/>
      <c r="P102" s="196"/>
      <c r="Q102" s="196"/>
      <c r="R102" s="196"/>
      <c r="S102" s="196"/>
      <c r="T102" s="196"/>
    </row>
    <row r="103" spans="3:20">
      <c r="C103" s="196"/>
      <c r="D103" s="196"/>
      <c r="E103" s="196"/>
      <c r="F103" s="196"/>
      <c r="G103" s="196"/>
      <c r="H103" s="196"/>
      <c r="I103" s="196"/>
      <c r="J103" s="196"/>
      <c r="K103" s="196"/>
      <c r="L103" s="196"/>
      <c r="M103" s="196"/>
      <c r="N103" s="196"/>
      <c r="O103" s="196"/>
      <c r="P103" s="196"/>
      <c r="Q103" s="196"/>
      <c r="R103" s="196"/>
      <c r="S103" s="196"/>
      <c r="T103" s="196"/>
    </row>
    <row r="104" spans="3:20">
      <c r="C104" s="196"/>
      <c r="D104" s="196"/>
      <c r="E104" s="196"/>
      <c r="F104" s="196"/>
      <c r="G104" s="196"/>
      <c r="H104" s="196"/>
      <c r="I104" s="196"/>
      <c r="J104" s="196"/>
      <c r="K104" s="196"/>
      <c r="L104" s="196"/>
      <c r="M104" s="196"/>
      <c r="N104" s="196"/>
      <c r="O104" s="196"/>
      <c r="P104" s="196"/>
      <c r="Q104" s="196"/>
      <c r="R104" s="196"/>
      <c r="S104" s="196"/>
      <c r="T104" s="196"/>
    </row>
    <row r="105" spans="3:20">
      <c r="C105" s="196"/>
      <c r="D105" s="196"/>
      <c r="E105" s="196"/>
      <c r="F105" s="196"/>
      <c r="G105" s="196"/>
      <c r="H105" s="196"/>
      <c r="I105" s="196"/>
      <c r="J105" s="196"/>
      <c r="K105" s="196"/>
      <c r="L105" s="196"/>
      <c r="M105" s="196"/>
      <c r="N105" s="196"/>
      <c r="O105" s="196"/>
      <c r="P105" s="196"/>
      <c r="Q105" s="196"/>
      <c r="R105" s="196"/>
      <c r="S105" s="196"/>
      <c r="T105" s="196"/>
    </row>
    <row r="106" spans="3:20">
      <c r="C106" s="196"/>
      <c r="D106" s="196"/>
      <c r="E106" s="196"/>
      <c r="F106" s="196"/>
      <c r="G106" s="196"/>
      <c r="H106" s="196"/>
      <c r="I106" s="196"/>
      <c r="J106" s="196"/>
      <c r="K106" s="196"/>
      <c r="L106" s="196"/>
      <c r="M106" s="196"/>
      <c r="N106" s="196"/>
      <c r="O106" s="196"/>
      <c r="P106" s="196"/>
      <c r="Q106" s="196"/>
      <c r="R106" s="196"/>
      <c r="S106" s="196"/>
      <c r="T106" s="196"/>
    </row>
    <row r="107" spans="3:20">
      <c r="C107" s="196"/>
      <c r="D107" s="196"/>
      <c r="E107" s="196"/>
      <c r="F107" s="196"/>
      <c r="G107" s="196"/>
      <c r="H107" s="196"/>
      <c r="I107" s="196"/>
      <c r="J107" s="196"/>
      <c r="K107" s="196"/>
      <c r="L107" s="196"/>
      <c r="M107" s="196"/>
      <c r="N107" s="196"/>
      <c r="O107" s="196"/>
      <c r="P107" s="196"/>
      <c r="Q107" s="196"/>
      <c r="R107" s="196"/>
      <c r="S107" s="196"/>
      <c r="T107" s="196"/>
    </row>
    <row r="108" spans="3:20">
      <c r="C108" s="196"/>
      <c r="D108" s="196"/>
      <c r="E108" s="196"/>
      <c r="F108" s="196"/>
      <c r="G108" s="196"/>
      <c r="H108" s="196"/>
      <c r="I108" s="196"/>
      <c r="J108" s="196"/>
      <c r="K108" s="196"/>
      <c r="L108" s="196"/>
      <c r="M108" s="196"/>
      <c r="N108" s="196"/>
      <c r="O108" s="196"/>
      <c r="P108" s="196"/>
      <c r="Q108" s="196"/>
      <c r="R108" s="196"/>
      <c r="S108" s="196"/>
      <c r="T108" s="196"/>
    </row>
    <row r="109" spans="3:20">
      <c r="C109" s="196"/>
      <c r="D109" s="196"/>
      <c r="E109" s="196"/>
      <c r="F109" s="196"/>
      <c r="G109" s="196"/>
      <c r="H109" s="196"/>
      <c r="I109" s="196"/>
      <c r="J109" s="196"/>
      <c r="K109" s="196"/>
      <c r="L109" s="196"/>
      <c r="M109" s="196"/>
      <c r="N109" s="196"/>
      <c r="O109" s="196"/>
      <c r="P109" s="196"/>
      <c r="Q109" s="196"/>
      <c r="R109" s="196"/>
      <c r="S109" s="196"/>
      <c r="T109" s="196"/>
    </row>
    <row r="110" spans="3:20">
      <c r="C110" s="196"/>
      <c r="D110" s="196"/>
      <c r="E110" s="196"/>
      <c r="F110" s="196"/>
      <c r="G110" s="196"/>
      <c r="H110" s="196"/>
      <c r="I110" s="196"/>
      <c r="J110" s="196"/>
      <c r="K110" s="196"/>
      <c r="L110" s="196"/>
      <c r="M110" s="196"/>
      <c r="N110" s="196"/>
      <c r="O110" s="196"/>
      <c r="P110" s="196"/>
      <c r="Q110" s="196"/>
      <c r="R110" s="196"/>
      <c r="S110" s="196"/>
      <c r="T110" s="196"/>
    </row>
    <row r="111" spans="3:20">
      <c r="C111" s="196"/>
      <c r="D111" s="196"/>
      <c r="E111" s="196"/>
      <c r="F111" s="196"/>
      <c r="G111" s="196"/>
      <c r="H111" s="196"/>
      <c r="I111" s="196"/>
      <c r="J111" s="196"/>
      <c r="K111" s="196"/>
      <c r="L111" s="196"/>
      <c r="M111" s="196"/>
      <c r="N111" s="196"/>
      <c r="O111" s="196"/>
      <c r="P111" s="196"/>
      <c r="Q111" s="196"/>
      <c r="R111" s="196"/>
      <c r="S111" s="196"/>
      <c r="T111" s="196"/>
    </row>
    <row r="112" spans="3:20">
      <c r="C112" s="196"/>
      <c r="D112" s="196"/>
      <c r="E112" s="196"/>
      <c r="F112" s="196"/>
      <c r="G112" s="196"/>
      <c r="H112" s="196"/>
      <c r="I112" s="196"/>
      <c r="J112" s="196"/>
      <c r="K112" s="196"/>
      <c r="L112" s="196"/>
      <c r="M112" s="196"/>
      <c r="N112" s="196"/>
      <c r="O112" s="196"/>
      <c r="P112" s="196"/>
      <c r="Q112" s="196"/>
      <c r="R112" s="196"/>
      <c r="S112" s="196"/>
      <c r="T112" s="196"/>
    </row>
    <row r="113" spans="3:20">
      <c r="C113" s="196"/>
      <c r="D113" s="196"/>
      <c r="E113" s="196"/>
      <c r="F113" s="196"/>
      <c r="G113" s="196"/>
      <c r="H113" s="196"/>
      <c r="I113" s="196"/>
      <c r="J113" s="196"/>
      <c r="K113" s="196"/>
      <c r="L113" s="196"/>
      <c r="M113" s="196"/>
      <c r="N113" s="196"/>
      <c r="O113" s="196"/>
      <c r="P113" s="196"/>
      <c r="Q113" s="196"/>
      <c r="R113" s="196"/>
      <c r="S113" s="196"/>
      <c r="T113" s="196"/>
    </row>
    <row r="114" spans="3:20">
      <c r="C114" s="196"/>
      <c r="D114" s="196"/>
      <c r="E114" s="196"/>
      <c r="F114" s="196"/>
      <c r="G114" s="196"/>
      <c r="H114" s="196"/>
      <c r="I114" s="196"/>
      <c r="J114" s="196"/>
      <c r="K114" s="196"/>
      <c r="L114" s="196"/>
      <c r="M114" s="196"/>
      <c r="N114" s="196"/>
      <c r="O114" s="196"/>
      <c r="P114" s="196"/>
      <c r="Q114" s="196"/>
      <c r="R114" s="196"/>
      <c r="S114" s="196"/>
      <c r="T114" s="196"/>
    </row>
    <row r="115" spans="3:20">
      <c r="C115" s="196"/>
      <c r="D115" s="196"/>
      <c r="E115" s="196"/>
      <c r="F115" s="196"/>
      <c r="G115" s="196"/>
      <c r="H115" s="196"/>
      <c r="I115" s="196"/>
      <c r="J115" s="196"/>
      <c r="K115" s="196"/>
      <c r="L115" s="196"/>
      <c r="M115" s="196"/>
      <c r="N115" s="196"/>
      <c r="O115" s="196"/>
      <c r="P115" s="196"/>
      <c r="Q115" s="196"/>
      <c r="R115" s="196"/>
      <c r="S115" s="196"/>
      <c r="T115" s="196"/>
    </row>
    <row r="116" spans="3:20">
      <c r="C116" s="196"/>
      <c r="D116" s="196"/>
      <c r="E116" s="196"/>
      <c r="F116" s="196"/>
      <c r="G116" s="196"/>
      <c r="H116" s="196"/>
      <c r="I116" s="196"/>
      <c r="J116" s="196"/>
      <c r="K116" s="196"/>
      <c r="L116" s="196"/>
      <c r="M116" s="196"/>
      <c r="N116" s="196"/>
      <c r="O116" s="196"/>
      <c r="P116" s="196"/>
      <c r="Q116" s="196"/>
      <c r="R116" s="196"/>
      <c r="S116" s="196"/>
      <c r="T116" s="196"/>
    </row>
    <row r="117" spans="3:20">
      <c r="C117" s="196"/>
      <c r="D117" s="196"/>
      <c r="E117" s="196"/>
      <c r="F117" s="196"/>
      <c r="G117" s="196"/>
      <c r="H117" s="196"/>
      <c r="I117" s="196"/>
      <c r="J117" s="196"/>
      <c r="K117" s="196"/>
      <c r="L117" s="196"/>
      <c r="M117" s="196"/>
      <c r="N117" s="196"/>
      <c r="O117" s="196"/>
      <c r="P117" s="196"/>
      <c r="Q117" s="196"/>
      <c r="R117" s="196"/>
      <c r="S117" s="196"/>
      <c r="T117" s="196"/>
    </row>
    <row r="118" spans="3:20">
      <c r="C118" s="196"/>
      <c r="D118" s="196"/>
      <c r="E118" s="196"/>
      <c r="F118" s="196"/>
      <c r="G118" s="196"/>
      <c r="H118" s="196"/>
      <c r="I118" s="196"/>
      <c r="J118" s="196"/>
      <c r="K118" s="196"/>
      <c r="L118" s="196"/>
      <c r="M118" s="196"/>
      <c r="N118" s="196"/>
      <c r="O118" s="196"/>
      <c r="P118" s="196"/>
      <c r="Q118" s="196"/>
      <c r="R118" s="196"/>
      <c r="S118" s="196"/>
      <c r="T118" s="196"/>
    </row>
    <row r="119" spans="3:20">
      <c r="C119" s="196"/>
      <c r="D119" s="196"/>
      <c r="E119" s="196"/>
      <c r="F119" s="196"/>
      <c r="G119" s="196"/>
      <c r="H119" s="196"/>
      <c r="I119" s="196"/>
      <c r="J119" s="196"/>
      <c r="K119" s="196"/>
      <c r="L119" s="196"/>
      <c r="M119" s="196"/>
      <c r="N119" s="196"/>
      <c r="O119" s="196"/>
      <c r="P119" s="196"/>
      <c r="Q119" s="196"/>
      <c r="R119" s="196"/>
      <c r="S119" s="196"/>
      <c r="T119" s="196"/>
    </row>
    <row r="120" spans="3:20">
      <c r="C120" s="196"/>
      <c r="D120" s="196"/>
      <c r="E120" s="196"/>
      <c r="F120" s="196"/>
      <c r="G120" s="196"/>
      <c r="H120" s="196"/>
      <c r="I120" s="196"/>
      <c r="J120" s="196"/>
      <c r="K120" s="196"/>
      <c r="L120" s="196"/>
      <c r="M120" s="196"/>
      <c r="N120" s="196"/>
      <c r="O120" s="196"/>
      <c r="P120" s="196"/>
      <c r="Q120" s="196"/>
      <c r="R120" s="196"/>
      <c r="S120" s="196"/>
      <c r="T120" s="196"/>
    </row>
    <row r="121" spans="3:20">
      <c r="C121" s="196"/>
      <c r="D121" s="196"/>
      <c r="E121" s="196"/>
      <c r="F121" s="196"/>
      <c r="G121" s="196"/>
      <c r="H121" s="196"/>
      <c r="I121" s="196"/>
      <c r="J121" s="196"/>
      <c r="K121" s="196"/>
      <c r="L121" s="196"/>
      <c r="M121" s="196"/>
      <c r="N121" s="196"/>
      <c r="O121" s="196"/>
      <c r="P121" s="196"/>
      <c r="Q121" s="196"/>
      <c r="R121" s="196"/>
      <c r="S121" s="196"/>
      <c r="T121" s="196"/>
    </row>
    <row r="122" spans="3:20">
      <c r="C122" s="196"/>
      <c r="D122" s="196"/>
      <c r="E122" s="196"/>
      <c r="F122" s="196"/>
      <c r="G122" s="196"/>
      <c r="H122" s="196"/>
      <c r="I122" s="196"/>
      <c r="J122" s="196"/>
      <c r="K122" s="196"/>
      <c r="L122" s="196"/>
      <c r="M122" s="196"/>
      <c r="N122" s="196"/>
      <c r="O122" s="196"/>
      <c r="P122" s="196"/>
      <c r="Q122" s="196"/>
      <c r="R122" s="196"/>
      <c r="S122" s="196"/>
      <c r="T122" s="196"/>
    </row>
    <row r="123" spans="3:20">
      <c r="C123" s="196"/>
      <c r="D123" s="196"/>
      <c r="E123" s="196"/>
      <c r="F123" s="196"/>
      <c r="G123" s="196"/>
      <c r="H123" s="196"/>
      <c r="I123" s="196"/>
      <c r="J123" s="196"/>
      <c r="K123" s="196"/>
      <c r="L123" s="196"/>
      <c r="M123" s="196"/>
      <c r="N123" s="196"/>
      <c r="O123" s="196"/>
      <c r="P123" s="196"/>
      <c r="Q123" s="196"/>
      <c r="R123" s="196"/>
      <c r="S123" s="196"/>
      <c r="T123" s="196"/>
    </row>
    <row r="124" spans="3:20">
      <c r="C124" s="196"/>
      <c r="D124" s="196"/>
      <c r="E124" s="196"/>
      <c r="F124" s="196"/>
      <c r="G124" s="196"/>
      <c r="H124" s="196"/>
      <c r="I124" s="196"/>
      <c r="J124" s="196"/>
      <c r="K124" s="196"/>
      <c r="L124" s="196"/>
      <c r="M124" s="196"/>
      <c r="N124" s="196"/>
      <c r="O124" s="196"/>
      <c r="P124" s="196"/>
      <c r="Q124" s="196"/>
      <c r="R124" s="196"/>
      <c r="S124" s="196"/>
      <c r="T124" s="196"/>
    </row>
    <row r="125" spans="3:20">
      <c r="C125" s="196"/>
      <c r="D125" s="196"/>
      <c r="E125" s="196"/>
      <c r="F125" s="196"/>
      <c r="G125" s="196"/>
      <c r="H125" s="196"/>
      <c r="I125" s="196"/>
      <c r="J125" s="196"/>
      <c r="K125" s="196"/>
      <c r="L125" s="196"/>
      <c r="M125" s="196"/>
      <c r="N125" s="196"/>
      <c r="O125" s="196"/>
      <c r="P125" s="196"/>
      <c r="Q125" s="196"/>
      <c r="R125" s="196"/>
      <c r="S125" s="196"/>
      <c r="T125" s="196"/>
    </row>
    <row r="126" spans="3:20">
      <c r="C126" s="196"/>
      <c r="D126" s="196"/>
      <c r="E126" s="196"/>
      <c r="F126" s="196"/>
      <c r="G126" s="196"/>
      <c r="H126" s="196"/>
      <c r="I126" s="196"/>
      <c r="J126" s="196"/>
      <c r="K126" s="196"/>
      <c r="L126" s="196"/>
      <c r="M126" s="196"/>
      <c r="N126" s="196"/>
      <c r="O126" s="196"/>
      <c r="P126" s="196"/>
      <c r="Q126" s="196"/>
      <c r="R126" s="196"/>
      <c r="S126" s="196"/>
      <c r="T126" s="196"/>
    </row>
    <row r="127" spans="3:20">
      <c r="C127" s="196"/>
      <c r="D127" s="196"/>
      <c r="E127" s="196"/>
      <c r="F127" s="196"/>
      <c r="G127" s="196"/>
      <c r="H127" s="196"/>
      <c r="I127" s="196"/>
      <c r="J127" s="196"/>
      <c r="K127" s="196"/>
      <c r="L127" s="196"/>
      <c r="M127" s="196"/>
      <c r="N127" s="196"/>
      <c r="O127" s="196"/>
      <c r="P127" s="196"/>
      <c r="Q127" s="196"/>
      <c r="R127" s="196"/>
      <c r="S127" s="196"/>
      <c r="T127" s="196"/>
    </row>
    <row r="128" spans="3:20">
      <c r="C128" s="196"/>
      <c r="D128" s="196"/>
      <c r="E128" s="196"/>
      <c r="F128" s="196"/>
      <c r="G128" s="196"/>
      <c r="H128" s="196"/>
      <c r="I128" s="196"/>
      <c r="J128" s="196"/>
      <c r="K128" s="196"/>
      <c r="L128" s="196"/>
      <c r="M128" s="196"/>
      <c r="N128" s="196"/>
      <c r="O128" s="196"/>
      <c r="P128" s="196"/>
      <c r="Q128" s="196"/>
      <c r="R128" s="196"/>
      <c r="S128" s="196"/>
      <c r="T128" s="196"/>
    </row>
    <row r="129" spans="3:20">
      <c r="C129" s="196"/>
      <c r="D129" s="196"/>
      <c r="E129" s="196"/>
      <c r="F129" s="196"/>
      <c r="G129" s="196"/>
      <c r="H129" s="196"/>
      <c r="I129" s="196"/>
      <c r="J129" s="196"/>
      <c r="K129" s="196"/>
      <c r="L129" s="196"/>
      <c r="M129" s="196"/>
      <c r="N129" s="196"/>
      <c r="O129" s="196"/>
      <c r="P129" s="196"/>
      <c r="Q129" s="196"/>
      <c r="R129" s="196"/>
      <c r="S129" s="196"/>
      <c r="T129" s="196"/>
    </row>
    <row r="130" spans="3:20">
      <c r="C130" s="196"/>
      <c r="D130" s="196"/>
      <c r="E130" s="196"/>
      <c r="F130" s="196"/>
      <c r="G130" s="196"/>
      <c r="H130" s="196"/>
      <c r="I130" s="196"/>
      <c r="J130" s="196"/>
      <c r="K130" s="196"/>
      <c r="L130" s="196"/>
      <c r="M130" s="196"/>
      <c r="N130" s="196"/>
      <c r="O130" s="196"/>
      <c r="P130" s="196"/>
      <c r="Q130" s="196"/>
      <c r="R130" s="196"/>
      <c r="S130" s="196"/>
      <c r="T130" s="196"/>
    </row>
    <row r="131" spans="3:20">
      <c r="C131" s="196"/>
      <c r="D131" s="196"/>
      <c r="E131" s="196"/>
      <c r="F131" s="196"/>
      <c r="G131" s="196"/>
      <c r="H131" s="196"/>
      <c r="I131" s="196"/>
      <c r="J131" s="196"/>
      <c r="K131" s="196"/>
      <c r="L131" s="196"/>
      <c r="M131" s="196"/>
      <c r="N131" s="196"/>
      <c r="O131" s="196"/>
      <c r="P131" s="196"/>
      <c r="Q131" s="196"/>
      <c r="R131" s="196"/>
      <c r="S131" s="196"/>
      <c r="T131" s="196"/>
    </row>
    <row r="132" spans="3:20">
      <c r="C132" s="196"/>
      <c r="D132" s="196"/>
      <c r="E132" s="196"/>
      <c r="F132" s="196"/>
      <c r="G132" s="196"/>
      <c r="H132" s="196"/>
      <c r="I132" s="196"/>
      <c r="J132" s="196"/>
      <c r="K132" s="196"/>
      <c r="L132" s="196"/>
      <c r="M132" s="196"/>
      <c r="N132" s="196"/>
      <c r="O132" s="196"/>
      <c r="P132" s="196"/>
      <c r="Q132" s="196"/>
      <c r="R132" s="196"/>
      <c r="S132" s="196"/>
      <c r="T132" s="196"/>
    </row>
    <row r="133" spans="3:20">
      <c r="C133" s="196"/>
      <c r="D133" s="196"/>
      <c r="E133" s="196"/>
      <c r="F133" s="196"/>
      <c r="G133" s="196"/>
      <c r="H133" s="196"/>
      <c r="I133" s="196"/>
      <c r="J133" s="196"/>
      <c r="K133" s="196"/>
      <c r="L133" s="196"/>
      <c r="M133" s="196"/>
      <c r="N133" s="196"/>
      <c r="O133" s="196"/>
      <c r="P133" s="196"/>
      <c r="Q133" s="196"/>
      <c r="R133" s="196"/>
      <c r="S133" s="196"/>
      <c r="T133" s="196"/>
    </row>
    <row r="134" spans="3:20">
      <c r="C134" s="196"/>
      <c r="D134" s="196"/>
      <c r="E134" s="196"/>
      <c r="F134" s="196"/>
      <c r="G134" s="196"/>
      <c r="H134" s="196"/>
      <c r="I134" s="196"/>
      <c r="J134" s="196"/>
      <c r="K134" s="196"/>
      <c r="L134" s="196"/>
      <c r="M134" s="196"/>
      <c r="N134" s="196"/>
      <c r="O134" s="196"/>
      <c r="P134" s="196"/>
      <c r="Q134" s="196"/>
      <c r="R134" s="196"/>
      <c r="S134" s="196"/>
      <c r="T134" s="196"/>
    </row>
    <row r="135" spans="3:20">
      <c r="C135" s="196"/>
      <c r="D135" s="196"/>
      <c r="E135" s="196"/>
      <c r="F135" s="196"/>
      <c r="G135" s="196"/>
      <c r="H135" s="196"/>
      <c r="I135" s="196"/>
      <c r="J135" s="196"/>
      <c r="K135" s="196"/>
      <c r="L135" s="196"/>
      <c r="M135" s="196"/>
      <c r="N135" s="196"/>
      <c r="O135" s="196"/>
      <c r="P135" s="196"/>
      <c r="Q135" s="196"/>
      <c r="R135" s="196"/>
      <c r="S135" s="196"/>
      <c r="T135" s="196"/>
    </row>
    <row r="136" spans="3:20">
      <c r="C136" s="196"/>
      <c r="D136" s="196"/>
      <c r="E136" s="196"/>
      <c r="F136" s="196"/>
      <c r="G136" s="196"/>
      <c r="H136" s="196"/>
      <c r="I136" s="196"/>
      <c r="J136" s="196"/>
      <c r="K136" s="196"/>
      <c r="L136" s="196"/>
      <c r="M136" s="196"/>
      <c r="N136" s="196"/>
      <c r="O136" s="196"/>
      <c r="P136" s="196"/>
      <c r="Q136" s="196"/>
      <c r="R136" s="196"/>
      <c r="S136" s="196"/>
      <c r="T136" s="196"/>
    </row>
    <row r="137" spans="3:20">
      <c r="C137" s="196"/>
      <c r="D137" s="196"/>
      <c r="E137" s="196"/>
      <c r="F137" s="196"/>
      <c r="G137" s="196"/>
      <c r="H137" s="196"/>
      <c r="I137" s="196"/>
      <c r="J137" s="196"/>
      <c r="K137" s="196"/>
      <c r="L137" s="196"/>
      <c r="M137" s="196"/>
      <c r="N137" s="196"/>
      <c r="O137" s="196"/>
      <c r="P137" s="196"/>
      <c r="Q137" s="196"/>
      <c r="R137" s="196"/>
      <c r="S137" s="196"/>
      <c r="T137" s="196"/>
    </row>
    <row r="138" spans="3:20">
      <c r="C138" s="196"/>
      <c r="D138" s="196"/>
      <c r="E138" s="196"/>
      <c r="F138" s="196"/>
      <c r="G138" s="196"/>
      <c r="H138" s="196"/>
      <c r="I138" s="196"/>
      <c r="J138" s="196"/>
      <c r="K138" s="196"/>
      <c r="L138" s="196"/>
      <c r="M138" s="196"/>
      <c r="N138" s="196"/>
      <c r="O138" s="196"/>
      <c r="P138" s="196"/>
      <c r="Q138" s="196"/>
      <c r="R138" s="196"/>
      <c r="S138" s="196"/>
      <c r="T138" s="196"/>
    </row>
    <row r="139" spans="3:20">
      <c r="C139" s="196"/>
      <c r="D139" s="196"/>
      <c r="E139" s="196"/>
      <c r="F139" s="196"/>
      <c r="G139" s="196"/>
      <c r="H139" s="196"/>
      <c r="I139" s="196"/>
      <c r="J139" s="196"/>
      <c r="K139" s="196"/>
      <c r="L139" s="196"/>
      <c r="M139" s="196"/>
      <c r="N139" s="196"/>
      <c r="O139" s="196"/>
      <c r="P139" s="196"/>
      <c r="Q139" s="196"/>
      <c r="R139" s="196"/>
      <c r="S139" s="196"/>
      <c r="T139" s="196"/>
    </row>
    <row r="140" spans="3:20">
      <c r="C140" s="196"/>
      <c r="D140" s="196"/>
      <c r="E140" s="196"/>
      <c r="F140" s="196"/>
      <c r="G140" s="196"/>
      <c r="H140" s="196"/>
      <c r="I140" s="196"/>
      <c r="J140" s="196"/>
      <c r="K140" s="196"/>
      <c r="L140" s="196"/>
      <c r="M140" s="196"/>
      <c r="N140" s="196"/>
      <c r="O140" s="196"/>
      <c r="P140" s="196"/>
      <c r="Q140" s="196"/>
      <c r="R140" s="196"/>
      <c r="S140" s="196"/>
      <c r="T140" s="196"/>
    </row>
    <row r="141" spans="3:20">
      <c r="C141" s="196"/>
      <c r="D141" s="196"/>
      <c r="E141" s="196"/>
      <c r="F141" s="196"/>
      <c r="G141" s="196"/>
      <c r="H141" s="196"/>
      <c r="I141" s="196"/>
      <c r="J141" s="196"/>
      <c r="K141" s="196"/>
      <c r="L141" s="196"/>
      <c r="M141" s="196"/>
      <c r="N141" s="196"/>
      <c r="O141" s="196"/>
      <c r="P141" s="196"/>
      <c r="Q141" s="196"/>
      <c r="R141" s="196"/>
      <c r="S141" s="196"/>
      <c r="T141" s="196"/>
    </row>
    <row r="142" spans="3:20">
      <c r="C142" s="196"/>
      <c r="D142" s="196"/>
      <c r="E142" s="196"/>
      <c r="F142" s="196"/>
      <c r="G142" s="196"/>
      <c r="H142" s="196"/>
      <c r="I142" s="196"/>
      <c r="J142" s="196"/>
      <c r="K142" s="196"/>
      <c r="L142" s="196"/>
      <c r="M142" s="196"/>
      <c r="N142" s="196"/>
      <c r="O142" s="196"/>
      <c r="P142" s="196"/>
      <c r="Q142" s="196"/>
      <c r="R142" s="196"/>
      <c r="S142" s="196"/>
      <c r="T142" s="196"/>
    </row>
    <row r="143" spans="3:20">
      <c r="C143" s="196"/>
      <c r="D143" s="196"/>
      <c r="E143" s="196"/>
      <c r="F143" s="196"/>
      <c r="G143" s="196"/>
      <c r="H143" s="196"/>
      <c r="I143" s="196"/>
      <c r="J143" s="196"/>
      <c r="K143" s="196"/>
      <c r="L143" s="196"/>
      <c r="M143" s="196"/>
      <c r="N143" s="196"/>
      <c r="O143" s="196"/>
      <c r="P143" s="196"/>
      <c r="Q143" s="196"/>
      <c r="R143" s="196"/>
      <c r="S143" s="196"/>
      <c r="T143" s="196"/>
    </row>
    <row r="144" spans="3:20">
      <c r="C144" s="196"/>
      <c r="D144" s="196"/>
      <c r="E144" s="196"/>
      <c r="F144" s="196"/>
      <c r="G144" s="196"/>
      <c r="H144" s="196"/>
      <c r="I144" s="196"/>
      <c r="J144" s="196"/>
      <c r="K144" s="196"/>
      <c r="L144" s="196"/>
      <c r="M144" s="196"/>
      <c r="N144" s="196"/>
      <c r="O144" s="196"/>
      <c r="P144" s="196"/>
      <c r="Q144" s="196"/>
      <c r="R144" s="196"/>
      <c r="S144" s="196"/>
      <c r="T144" s="196"/>
    </row>
    <row r="145" spans="3:20">
      <c r="C145" s="196"/>
      <c r="D145" s="196"/>
      <c r="E145" s="196"/>
      <c r="F145" s="196"/>
      <c r="G145" s="196"/>
      <c r="H145" s="196"/>
      <c r="I145" s="196"/>
      <c r="J145" s="196"/>
      <c r="K145" s="196"/>
      <c r="L145" s="196"/>
      <c r="M145" s="196"/>
      <c r="N145" s="196"/>
      <c r="O145" s="196"/>
      <c r="P145" s="196"/>
      <c r="Q145" s="196"/>
      <c r="R145" s="196"/>
      <c r="S145" s="196"/>
      <c r="T145" s="196"/>
    </row>
    <row r="146" spans="3:20">
      <c r="C146" s="196"/>
      <c r="D146" s="196"/>
      <c r="E146" s="196"/>
      <c r="F146" s="196"/>
      <c r="G146" s="196"/>
      <c r="H146" s="196"/>
      <c r="I146" s="196"/>
      <c r="J146" s="196"/>
      <c r="K146" s="196"/>
      <c r="L146" s="196"/>
      <c r="M146" s="196"/>
      <c r="N146" s="196"/>
      <c r="O146" s="196"/>
      <c r="P146" s="196"/>
      <c r="Q146" s="196"/>
      <c r="R146" s="196"/>
      <c r="S146" s="196"/>
      <c r="T146" s="196"/>
    </row>
    <row r="147" spans="3:20">
      <c r="C147" s="196"/>
      <c r="D147" s="196"/>
      <c r="E147" s="196"/>
      <c r="F147" s="196"/>
      <c r="G147" s="196"/>
      <c r="H147" s="196"/>
      <c r="I147" s="196"/>
      <c r="J147" s="196"/>
      <c r="K147" s="196"/>
      <c r="L147" s="196"/>
      <c r="M147" s="196"/>
      <c r="N147" s="196"/>
      <c r="O147" s="196"/>
      <c r="P147" s="196"/>
      <c r="Q147" s="196"/>
      <c r="R147" s="196"/>
      <c r="S147" s="196"/>
      <c r="T147" s="196"/>
    </row>
    <row r="148" spans="3:20">
      <c r="C148" s="196"/>
      <c r="D148" s="196"/>
      <c r="E148" s="196"/>
      <c r="F148" s="196"/>
      <c r="G148" s="196"/>
      <c r="H148" s="196"/>
      <c r="I148" s="196"/>
      <c r="J148" s="196"/>
      <c r="K148" s="196"/>
      <c r="L148" s="196"/>
      <c r="M148" s="196"/>
      <c r="N148" s="196"/>
      <c r="O148" s="196"/>
      <c r="P148" s="196"/>
      <c r="Q148" s="196"/>
      <c r="R148" s="196"/>
      <c r="S148" s="196"/>
      <c r="T148" s="196"/>
    </row>
    <row r="149" spans="3:20">
      <c r="C149" s="196"/>
      <c r="D149" s="196"/>
      <c r="E149" s="196"/>
      <c r="F149" s="196"/>
      <c r="G149" s="196"/>
      <c r="H149" s="196"/>
      <c r="I149" s="196"/>
      <c r="J149" s="196"/>
      <c r="K149" s="196"/>
      <c r="L149" s="196"/>
      <c r="M149" s="196"/>
      <c r="N149" s="196"/>
      <c r="O149" s="196"/>
      <c r="P149" s="196"/>
      <c r="Q149" s="196"/>
      <c r="R149" s="196"/>
      <c r="S149" s="196"/>
      <c r="T149" s="196"/>
    </row>
    <row r="150" spans="3:20">
      <c r="C150" s="196"/>
      <c r="D150" s="196"/>
      <c r="E150" s="196"/>
      <c r="F150" s="196"/>
      <c r="G150" s="196"/>
      <c r="H150" s="196"/>
      <c r="I150" s="196"/>
      <c r="J150" s="196"/>
      <c r="K150" s="196"/>
      <c r="L150" s="196"/>
      <c r="M150" s="196"/>
      <c r="N150" s="196"/>
      <c r="O150" s="196"/>
      <c r="P150" s="196"/>
      <c r="Q150" s="196"/>
      <c r="R150" s="196"/>
      <c r="S150" s="196"/>
      <c r="T150" s="196"/>
    </row>
    <row r="151" spans="3:20">
      <c r="C151" s="196"/>
      <c r="D151" s="196"/>
      <c r="E151" s="196"/>
      <c r="F151" s="196"/>
      <c r="G151" s="196"/>
      <c r="H151" s="196"/>
      <c r="I151" s="196"/>
      <c r="J151" s="196"/>
      <c r="K151" s="196"/>
      <c r="L151" s="196"/>
      <c r="M151" s="196"/>
      <c r="N151" s="196"/>
      <c r="O151" s="196"/>
      <c r="P151" s="196"/>
      <c r="Q151" s="196"/>
      <c r="R151" s="196"/>
      <c r="S151" s="196"/>
      <c r="T151" s="196"/>
    </row>
    <row r="152" spans="3:20">
      <c r="C152" s="196"/>
      <c r="D152" s="196"/>
      <c r="E152" s="196"/>
      <c r="F152" s="196"/>
      <c r="G152" s="196"/>
      <c r="H152" s="196"/>
      <c r="I152" s="196"/>
      <c r="J152" s="196"/>
      <c r="K152" s="196"/>
      <c r="L152" s="196"/>
      <c r="M152" s="196"/>
      <c r="N152" s="196"/>
      <c r="O152" s="196"/>
      <c r="P152" s="196"/>
      <c r="Q152" s="196"/>
      <c r="R152" s="196"/>
      <c r="S152" s="196"/>
      <c r="T152" s="196"/>
    </row>
    <row r="153" spans="3:20">
      <c r="C153" s="196"/>
      <c r="D153" s="196"/>
      <c r="E153" s="196"/>
      <c r="F153" s="196"/>
      <c r="G153" s="196"/>
      <c r="H153" s="196"/>
      <c r="I153" s="196"/>
      <c r="J153" s="196"/>
      <c r="K153" s="196"/>
      <c r="L153" s="196"/>
      <c r="M153" s="196"/>
      <c r="N153" s="196"/>
      <c r="O153" s="196"/>
      <c r="P153" s="196"/>
      <c r="Q153" s="196"/>
      <c r="R153" s="196"/>
      <c r="S153" s="196"/>
      <c r="T153" s="196"/>
    </row>
    <row r="154" spans="3:20">
      <c r="C154" s="196"/>
      <c r="D154" s="196"/>
      <c r="E154" s="196"/>
      <c r="F154" s="196"/>
      <c r="G154" s="196"/>
      <c r="H154" s="196"/>
      <c r="I154" s="196"/>
      <c r="J154" s="196"/>
      <c r="K154" s="196"/>
      <c r="L154" s="196"/>
      <c r="M154" s="196"/>
      <c r="N154" s="196"/>
      <c r="O154" s="196"/>
      <c r="P154" s="196"/>
      <c r="Q154" s="196"/>
      <c r="R154" s="196"/>
      <c r="S154" s="196"/>
      <c r="T154" s="196"/>
    </row>
    <row r="155" spans="3:20">
      <c r="C155" s="196"/>
      <c r="D155" s="196"/>
      <c r="E155" s="196"/>
      <c r="F155" s="196"/>
      <c r="G155" s="196"/>
      <c r="H155" s="196"/>
      <c r="I155" s="196"/>
      <c r="J155" s="196"/>
      <c r="K155" s="196"/>
      <c r="L155" s="196"/>
      <c r="M155" s="196"/>
      <c r="N155" s="196"/>
      <c r="O155" s="196"/>
      <c r="P155" s="196"/>
      <c r="Q155" s="196"/>
      <c r="R155" s="196"/>
      <c r="S155" s="196"/>
      <c r="T155" s="196"/>
    </row>
    <row r="156" spans="3:20">
      <c r="C156" s="196"/>
      <c r="D156" s="196"/>
      <c r="E156" s="196"/>
      <c r="F156" s="196"/>
      <c r="G156" s="196"/>
      <c r="H156" s="196"/>
      <c r="I156" s="196"/>
      <c r="J156" s="196"/>
      <c r="K156" s="196"/>
      <c r="L156" s="196"/>
      <c r="M156" s="196"/>
      <c r="N156" s="196"/>
      <c r="O156" s="196"/>
      <c r="P156" s="196"/>
      <c r="Q156" s="196"/>
      <c r="R156" s="196"/>
      <c r="S156" s="196"/>
      <c r="T156" s="196"/>
    </row>
    <row r="157" spans="3:20">
      <c r="C157" s="196"/>
      <c r="D157" s="196"/>
      <c r="E157" s="196"/>
      <c r="F157" s="196"/>
      <c r="G157" s="196"/>
      <c r="H157" s="196"/>
      <c r="I157" s="196"/>
      <c r="J157" s="196"/>
      <c r="K157" s="196"/>
      <c r="L157" s="196"/>
      <c r="M157" s="196"/>
      <c r="N157" s="196"/>
      <c r="O157" s="196"/>
      <c r="P157" s="196"/>
      <c r="Q157" s="196"/>
      <c r="R157" s="196"/>
      <c r="S157" s="196"/>
      <c r="T157" s="196"/>
    </row>
    <row r="158" spans="3:20">
      <c r="C158" s="196"/>
      <c r="D158" s="196"/>
      <c r="E158" s="196"/>
      <c r="F158" s="196"/>
      <c r="G158" s="196"/>
      <c r="H158" s="196"/>
      <c r="I158" s="196"/>
      <c r="J158" s="196"/>
      <c r="K158" s="196"/>
      <c r="L158" s="196"/>
      <c r="M158" s="196"/>
      <c r="N158" s="196"/>
      <c r="O158" s="196"/>
      <c r="P158" s="196"/>
      <c r="Q158" s="196"/>
      <c r="R158" s="196"/>
      <c r="S158" s="196"/>
      <c r="T158" s="196"/>
    </row>
    <row r="159" spans="3:20">
      <c r="C159" s="196"/>
      <c r="D159" s="196"/>
      <c r="E159" s="196"/>
      <c r="F159" s="196"/>
      <c r="G159" s="196"/>
      <c r="H159" s="196"/>
      <c r="I159" s="196"/>
      <c r="J159" s="196"/>
      <c r="K159" s="196"/>
      <c r="L159" s="196"/>
      <c r="M159" s="196"/>
      <c r="N159" s="196"/>
      <c r="O159" s="196"/>
      <c r="P159" s="196"/>
      <c r="Q159" s="196"/>
      <c r="R159" s="196"/>
      <c r="S159" s="196"/>
      <c r="T159" s="196"/>
    </row>
    <row r="160" spans="3:20">
      <c r="C160" s="196"/>
      <c r="D160" s="196"/>
      <c r="E160" s="196"/>
      <c r="F160" s="196"/>
      <c r="G160" s="196"/>
      <c r="H160" s="196"/>
      <c r="I160" s="196"/>
      <c r="J160" s="196"/>
      <c r="K160" s="196"/>
      <c r="L160" s="196"/>
      <c r="M160" s="196"/>
      <c r="N160" s="196"/>
      <c r="O160" s="196"/>
      <c r="P160" s="196"/>
      <c r="Q160" s="196"/>
      <c r="R160" s="196"/>
      <c r="S160" s="196"/>
      <c r="T160" s="196"/>
    </row>
    <row r="161" spans="3:20">
      <c r="C161" s="196"/>
      <c r="D161" s="196"/>
      <c r="E161" s="196"/>
      <c r="F161" s="196"/>
      <c r="G161" s="196"/>
      <c r="H161" s="196"/>
      <c r="I161" s="196"/>
      <c r="J161" s="196"/>
      <c r="K161" s="196"/>
      <c r="L161" s="196"/>
      <c r="M161" s="196"/>
      <c r="N161" s="196"/>
      <c r="O161" s="196"/>
      <c r="P161" s="196"/>
      <c r="Q161" s="196"/>
      <c r="R161" s="196"/>
      <c r="S161" s="196"/>
      <c r="T161" s="196"/>
    </row>
    <row r="162" spans="3:20">
      <c r="C162" s="196"/>
      <c r="D162" s="196"/>
      <c r="E162" s="196"/>
      <c r="F162" s="196"/>
      <c r="G162" s="196"/>
      <c r="H162" s="196"/>
      <c r="I162" s="196"/>
      <c r="J162" s="196"/>
      <c r="K162" s="196"/>
      <c r="L162" s="196"/>
      <c r="M162" s="196"/>
      <c r="N162" s="196"/>
      <c r="O162" s="196"/>
      <c r="P162" s="196"/>
      <c r="Q162" s="196"/>
      <c r="R162" s="196"/>
      <c r="S162" s="196"/>
      <c r="T162" s="196"/>
    </row>
    <row r="163" spans="3:20">
      <c r="C163" s="196"/>
      <c r="D163" s="196"/>
      <c r="E163" s="196"/>
      <c r="F163" s="196"/>
      <c r="G163" s="196"/>
      <c r="H163" s="196"/>
      <c r="I163" s="196"/>
      <c r="J163" s="196"/>
      <c r="K163" s="196"/>
      <c r="L163" s="196"/>
      <c r="M163" s="196"/>
      <c r="N163" s="196"/>
      <c r="O163" s="196"/>
      <c r="P163" s="196"/>
      <c r="Q163" s="196"/>
      <c r="R163" s="196"/>
      <c r="S163" s="196"/>
      <c r="T163" s="196"/>
    </row>
    <row r="164" spans="3:20">
      <c r="C164" s="196"/>
      <c r="D164" s="196"/>
      <c r="E164" s="196"/>
      <c r="F164" s="196"/>
      <c r="G164" s="196"/>
      <c r="H164" s="196"/>
      <c r="I164" s="196"/>
      <c r="J164" s="196"/>
      <c r="K164" s="196"/>
      <c r="L164" s="196"/>
      <c r="M164" s="196"/>
      <c r="N164" s="196"/>
      <c r="O164" s="196"/>
      <c r="P164" s="196"/>
      <c r="Q164" s="196"/>
      <c r="R164" s="196"/>
      <c r="S164" s="196"/>
      <c r="T164" s="196"/>
    </row>
    <row r="165" spans="3:20">
      <c r="C165" s="196"/>
      <c r="D165" s="196"/>
      <c r="E165" s="196"/>
      <c r="F165" s="196"/>
      <c r="G165" s="196"/>
      <c r="H165" s="196"/>
      <c r="I165" s="196"/>
      <c r="J165" s="196"/>
      <c r="K165" s="196"/>
      <c r="L165" s="196"/>
      <c r="M165" s="196"/>
      <c r="N165" s="196"/>
      <c r="O165" s="196"/>
      <c r="P165" s="196"/>
      <c r="Q165" s="196"/>
      <c r="R165" s="196"/>
      <c r="S165" s="196"/>
      <c r="T165" s="196"/>
    </row>
    <row r="166" spans="3:20">
      <c r="C166" s="196"/>
      <c r="D166" s="196"/>
      <c r="E166" s="196"/>
      <c r="F166" s="196"/>
      <c r="G166" s="196"/>
      <c r="H166" s="196"/>
      <c r="I166" s="196"/>
      <c r="J166" s="196"/>
      <c r="K166" s="196"/>
      <c r="L166" s="196"/>
      <c r="M166" s="196"/>
      <c r="N166" s="196"/>
      <c r="O166" s="196"/>
      <c r="P166" s="196"/>
      <c r="Q166" s="196"/>
      <c r="R166" s="196"/>
      <c r="S166" s="196"/>
      <c r="T166" s="196"/>
    </row>
    <row r="167" spans="3:20">
      <c r="C167" s="196"/>
      <c r="D167" s="196"/>
      <c r="E167" s="196"/>
      <c r="F167" s="196"/>
      <c r="G167" s="196"/>
      <c r="H167" s="196"/>
      <c r="I167" s="196"/>
      <c r="J167" s="196"/>
      <c r="K167" s="196"/>
      <c r="L167" s="196"/>
      <c r="M167" s="196"/>
      <c r="N167" s="196"/>
      <c r="O167" s="196"/>
      <c r="P167" s="196"/>
      <c r="Q167" s="196"/>
      <c r="R167" s="196"/>
      <c r="S167" s="196"/>
      <c r="T167" s="196"/>
    </row>
    <row r="168" spans="3:20">
      <c r="C168" s="196"/>
      <c r="D168" s="196"/>
      <c r="E168" s="196"/>
      <c r="F168" s="196"/>
      <c r="G168" s="196"/>
      <c r="H168" s="196"/>
      <c r="I168" s="196"/>
      <c r="J168" s="196"/>
      <c r="K168" s="196"/>
      <c r="L168" s="196"/>
      <c r="M168" s="196"/>
      <c r="N168" s="196"/>
      <c r="O168" s="196"/>
      <c r="P168" s="196"/>
      <c r="Q168" s="196"/>
      <c r="R168" s="196"/>
      <c r="S168" s="196"/>
      <c r="T168" s="196"/>
    </row>
    <row r="169" spans="3:20">
      <c r="C169" s="196"/>
      <c r="D169" s="196"/>
      <c r="E169" s="196"/>
      <c r="F169" s="196"/>
      <c r="G169" s="196"/>
      <c r="H169" s="196"/>
      <c r="I169" s="196"/>
      <c r="J169" s="196"/>
      <c r="K169" s="196"/>
      <c r="L169" s="196"/>
      <c r="M169" s="196"/>
      <c r="N169" s="196"/>
      <c r="O169" s="196"/>
      <c r="P169" s="196"/>
      <c r="Q169" s="196"/>
      <c r="R169" s="196"/>
      <c r="S169" s="196"/>
      <c r="T169" s="196"/>
    </row>
    <row r="170" spans="3:20">
      <c r="C170" s="196"/>
      <c r="D170" s="196"/>
      <c r="E170" s="196"/>
      <c r="F170" s="196"/>
      <c r="G170" s="196"/>
      <c r="H170" s="196"/>
      <c r="I170" s="196"/>
      <c r="J170" s="196"/>
      <c r="K170" s="196"/>
      <c r="L170" s="196"/>
      <c r="M170" s="196"/>
      <c r="N170" s="196"/>
      <c r="O170" s="196"/>
      <c r="P170" s="196"/>
      <c r="Q170" s="196"/>
      <c r="R170" s="196"/>
      <c r="S170" s="196"/>
      <c r="T170" s="196"/>
    </row>
    <row r="171" spans="3:20">
      <c r="C171" s="196"/>
      <c r="D171" s="196"/>
      <c r="E171" s="196"/>
      <c r="F171" s="196"/>
      <c r="G171" s="196"/>
      <c r="H171" s="196"/>
      <c r="I171" s="196"/>
      <c r="J171" s="196"/>
      <c r="K171" s="196"/>
      <c r="L171" s="196"/>
      <c r="M171" s="196"/>
      <c r="N171" s="196"/>
      <c r="O171" s="196"/>
      <c r="P171" s="196"/>
      <c r="Q171" s="196"/>
      <c r="R171" s="196"/>
      <c r="S171" s="196"/>
      <c r="T171" s="196"/>
    </row>
    <row r="172" spans="3:20">
      <c r="C172" s="196"/>
      <c r="D172" s="196"/>
      <c r="E172" s="196"/>
      <c r="F172" s="196"/>
      <c r="G172" s="196"/>
      <c r="H172" s="196"/>
      <c r="I172" s="196"/>
      <c r="J172" s="196"/>
      <c r="K172" s="196"/>
      <c r="L172" s="196"/>
      <c r="M172" s="196"/>
      <c r="N172" s="196"/>
      <c r="O172" s="196"/>
      <c r="P172" s="196"/>
      <c r="Q172" s="196"/>
      <c r="R172" s="196"/>
      <c r="S172" s="196"/>
      <c r="T172" s="196"/>
    </row>
    <row r="173" spans="3:20">
      <c r="C173" s="196"/>
      <c r="D173" s="196"/>
      <c r="E173" s="196"/>
      <c r="F173" s="196"/>
      <c r="G173" s="196"/>
      <c r="H173" s="196"/>
      <c r="I173" s="196"/>
      <c r="J173" s="196"/>
      <c r="K173" s="196"/>
      <c r="L173" s="196"/>
      <c r="M173" s="196"/>
      <c r="N173" s="196"/>
      <c r="O173" s="196"/>
      <c r="P173" s="196"/>
      <c r="Q173" s="196"/>
      <c r="R173" s="196"/>
      <c r="S173" s="196"/>
      <c r="T173" s="196"/>
    </row>
    <row r="174" spans="3:20">
      <c r="C174" s="196"/>
      <c r="D174" s="196"/>
      <c r="E174" s="196"/>
      <c r="F174" s="196"/>
      <c r="G174" s="196"/>
      <c r="H174" s="196"/>
      <c r="I174" s="196"/>
      <c r="J174" s="196"/>
      <c r="K174" s="196"/>
      <c r="L174" s="196"/>
      <c r="M174" s="196"/>
      <c r="N174" s="196"/>
      <c r="O174" s="196"/>
      <c r="P174" s="196"/>
      <c r="Q174" s="196"/>
      <c r="R174" s="196"/>
      <c r="S174" s="196"/>
      <c r="T174" s="196"/>
    </row>
    <row r="175" spans="3:20">
      <c r="C175" s="196"/>
      <c r="D175" s="196"/>
      <c r="E175" s="196"/>
      <c r="F175" s="196"/>
      <c r="G175" s="196"/>
      <c r="H175" s="196"/>
      <c r="I175" s="196"/>
      <c r="J175" s="196"/>
      <c r="K175" s="196"/>
      <c r="L175" s="196"/>
      <c r="M175" s="196"/>
      <c r="N175" s="196"/>
      <c r="O175" s="196"/>
      <c r="P175" s="196"/>
      <c r="Q175" s="196"/>
      <c r="R175" s="196"/>
      <c r="S175" s="196"/>
      <c r="T175" s="196"/>
    </row>
    <row r="176" spans="3:20">
      <c r="C176" s="196"/>
      <c r="D176" s="196"/>
      <c r="E176" s="196"/>
      <c r="F176" s="196"/>
      <c r="G176" s="196"/>
      <c r="H176" s="196"/>
      <c r="I176" s="196"/>
      <c r="J176" s="196"/>
      <c r="K176" s="196"/>
      <c r="L176" s="196"/>
      <c r="M176" s="196"/>
      <c r="N176" s="196"/>
      <c r="O176" s="196"/>
      <c r="P176" s="196"/>
      <c r="Q176" s="196"/>
      <c r="R176" s="196"/>
      <c r="S176" s="196"/>
      <c r="T176" s="196"/>
    </row>
    <row r="177" spans="3:20">
      <c r="C177" s="196"/>
      <c r="D177" s="196"/>
      <c r="E177" s="196"/>
      <c r="F177" s="196"/>
      <c r="G177" s="196"/>
      <c r="H177" s="196"/>
      <c r="I177" s="196"/>
      <c r="J177" s="196"/>
      <c r="K177" s="196"/>
      <c r="L177" s="196"/>
      <c r="M177" s="196"/>
      <c r="N177" s="196"/>
      <c r="O177" s="196"/>
      <c r="P177" s="196"/>
      <c r="Q177" s="196"/>
      <c r="R177" s="196"/>
      <c r="S177" s="196"/>
      <c r="T177" s="196"/>
    </row>
    <row r="178" spans="3:20">
      <c r="C178" s="196"/>
      <c r="D178" s="196"/>
      <c r="E178" s="196"/>
      <c r="F178" s="196"/>
      <c r="G178" s="196"/>
      <c r="H178" s="196"/>
      <c r="I178" s="196"/>
      <c r="J178" s="196"/>
      <c r="K178" s="196"/>
      <c r="L178" s="196"/>
      <c r="M178" s="196"/>
      <c r="N178" s="196"/>
      <c r="O178" s="196"/>
      <c r="P178" s="196"/>
      <c r="Q178" s="196"/>
      <c r="R178" s="196"/>
      <c r="S178" s="196"/>
      <c r="T178" s="196"/>
    </row>
    <row r="179" spans="3:20">
      <c r="C179" s="196"/>
      <c r="D179" s="196"/>
      <c r="E179" s="196"/>
      <c r="F179" s="196"/>
      <c r="G179" s="196"/>
      <c r="H179" s="196"/>
      <c r="I179" s="196"/>
      <c r="J179" s="196"/>
      <c r="K179" s="196"/>
      <c r="L179" s="196"/>
      <c r="M179" s="196"/>
      <c r="N179" s="196"/>
      <c r="O179" s="196"/>
      <c r="P179" s="196"/>
      <c r="Q179" s="196"/>
      <c r="R179" s="196"/>
      <c r="S179" s="196"/>
      <c r="T179" s="196"/>
    </row>
    <row r="180" spans="3:20">
      <c r="C180" s="196"/>
      <c r="D180" s="196"/>
      <c r="E180" s="196"/>
      <c r="F180" s="196"/>
      <c r="G180" s="196"/>
      <c r="H180" s="196"/>
      <c r="I180" s="196"/>
      <c r="J180" s="196"/>
      <c r="K180" s="196"/>
      <c r="L180" s="196"/>
      <c r="M180" s="196"/>
      <c r="N180" s="196"/>
      <c r="O180" s="196"/>
      <c r="P180" s="196"/>
      <c r="Q180" s="196"/>
      <c r="R180" s="196"/>
      <c r="S180" s="196"/>
      <c r="T180" s="196"/>
    </row>
    <row r="181" spans="3:20">
      <c r="C181" s="196"/>
      <c r="D181" s="196"/>
      <c r="E181" s="196"/>
      <c r="F181" s="196"/>
      <c r="G181" s="196"/>
      <c r="H181" s="196"/>
      <c r="I181" s="196"/>
      <c r="J181" s="196"/>
      <c r="K181" s="196"/>
      <c r="L181" s="196"/>
      <c r="M181" s="196"/>
      <c r="N181" s="196"/>
      <c r="O181" s="196"/>
      <c r="P181" s="196"/>
      <c r="Q181" s="196"/>
      <c r="R181" s="196"/>
      <c r="S181" s="196"/>
      <c r="T181" s="196"/>
    </row>
    <row r="182" spans="3:20">
      <c r="C182" s="196"/>
      <c r="D182" s="196"/>
      <c r="E182" s="196"/>
      <c r="F182" s="196"/>
      <c r="G182" s="196"/>
      <c r="H182" s="196"/>
      <c r="I182" s="196"/>
      <c r="J182" s="196"/>
      <c r="K182" s="196"/>
      <c r="L182" s="196"/>
      <c r="M182" s="196"/>
      <c r="N182" s="196"/>
      <c r="O182" s="196"/>
      <c r="P182" s="196"/>
      <c r="Q182" s="196"/>
      <c r="R182" s="196"/>
      <c r="S182" s="196"/>
      <c r="T182" s="196"/>
    </row>
    <row r="183" spans="3:20">
      <c r="C183" s="196"/>
      <c r="D183" s="196"/>
      <c r="E183" s="196"/>
      <c r="F183" s="196"/>
      <c r="G183" s="196"/>
      <c r="H183" s="196"/>
      <c r="I183" s="196"/>
      <c r="J183" s="196"/>
      <c r="K183" s="196"/>
      <c r="L183" s="196"/>
      <c r="M183" s="196"/>
      <c r="N183" s="196"/>
      <c r="O183" s="196"/>
      <c r="P183" s="196"/>
      <c r="Q183" s="196"/>
      <c r="R183" s="196"/>
      <c r="S183" s="196"/>
      <c r="T183" s="196"/>
    </row>
    <row r="184" spans="3:20">
      <c r="C184" s="196"/>
      <c r="D184" s="196"/>
      <c r="E184" s="196"/>
      <c r="F184" s="196"/>
      <c r="G184" s="196"/>
      <c r="H184" s="196"/>
      <c r="I184" s="196"/>
      <c r="J184" s="196"/>
      <c r="K184" s="196"/>
      <c r="L184" s="196"/>
      <c r="M184" s="196"/>
      <c r="N184" s="196"/>
      <c r="O184" s="196"/>
      <c r="P184" s="196"/>
      <c r="Q184" s="196"/>
      <c r="R184" s="196"/>
      <c r="S184" s="196"/>
      <c r="T184" s="196"/>
    </row>
    <row r="185" spans="3:20">
      <c r="C185" s="196"/>
      <c r="D185" s="196"/>
      <c r="E185" s="196"/>
      <c r="F185" s="196"/>
      <c r="G185" s="196"/>
      <c r="H185" s="196"/>
      <c r="I185" s="196"/>
      <c r="J185" s="196"/>
      <c r="K185" s="196"/>
      <c r="L185" s="196"/>
      <c r="M185" s="196"/>
      <c r="N185" s="196"/>
      <c r="O185" s="196"/>
      <c r="P185" s="196"/>
      <c r="Q185" s="196"/>
      <c r="R185" s="196"/>
      <c r="S185" s="196"/>
      <c r="T185" s="196"/>
    </row>
    <row r="186" spans="3:20">
      <c r="C186" s="196"/>
      <c r="D186" s="196"/>
      <c r="E186" s="196"/>
      <c r="F186" s="196"/>
      <c r="G186" s="196"/>
      <c r="H186" s="196"/>
      <c r="I186" s="196"/>
      <c r="J186" s="196"/>
      <c r="K186" s="196"/>
      <c r="L186" s="196"/>
      <c r="M186" s="196"/>
      <c r="N186" s="196"/>
      <c r="O186" s="196"/>
      <c r="P186" s="196"/>
      <c r="Q186" s="196"/>
      <c r="R186" s="196"/>
      <c r="S186" s="196"/>
      <c r="T186" s="196"/>
    </row>
    <row r="187" spans="3:20">
      <c r="C187" s="196"/>
      <c r="D187" s="196"/>
      <c r="E187" s="196"/>
      <c r="F187" s="196"/>
      <c r="G187" s="196"/>
      <c r="H187" s="196"/>
      <c r="I187" s="196"/>
      <c r="J187" s="196"/>
      <c r="K187" s="196"/>
      <c r="L187" s="196"/>
      <c r="M187" s="196"/>
      <c r="N187" s="196"/>
      <c r="O187" s="196"/>
      <c r="P187" s="196"/>
      <c r="Q187" s="196"/>
      <c r="R187" s="196"/>
      <c r="S187" s="196"/>
      <c r="T187" s="196"/>
    </row>
    <row r="188" spans="3:20">
      <c r="C188" s="196"/>
      <c r="D188" s="196"/>
      <c r="E188" s="196"/>
      <c r="F188" s="196"/>
      <c r="G188" s="196"/>
      <c r="H188" s="196"/>
      <c r="I188" s="196"/>
      <c r="J188" s="196"/>
      <c r="K188" s="196"/>
      <c r="L188" s="196"/>
      <c r="M188" s="196"/>
      <c r="N188" s="196"/>
      <c r="O188" s="196"/>
      <c r="P188" s="196"/>
      <c r="Q188" s="196"/>
      <c r="R188" s="196"/>
      <c r="S188" s="196"/>
      <c r="T188" s="196"/>
    </row>
    <row r="189" spans="3:20">
      <c r="C189" s="196"/>
      <c r="D189" s="196"/>
      <c r="E189" s="196"/>
      <c r="F189" s="196"/>
      <c r="G189" s="196"/>
      <c r="H189" s="196"/>
      <c r="I189" s="196"/>
      <c r="J189" s="196"/>
      <c r="K189" s="196"/>
      <c r="L189" s="196"/>
      <c r="M189" s="196"/>
      <c r="N189" s="196"/>
      <c r="O189" s="196"/>
      <c r="P189" s="196"/>
      <c r="Q189" s="196"/>
      <c r="R189" s="196"/>
      <c r="S189" s="196"/>
      <c r="T189" s="196"/>
    </row>
    <row r="190" spans="3:20">
      <c r="C190" s="196"/>
      <c r="D190" s="196"/>
      <c r="E190" s="196"/>
      <c r="F190" s="196"/>
      <c r="G190" s="196"/>
      <c r="H190" s="196"/>
      <c r="I190" s="196"/>
      <c r="J190" s="196"/>
      <c r="K190" s="196"/>
      <c r="L190" s="196"/>
      <c r="M190" s="196"/>
      <c r="N190" s="196"/>
      <c r="O190" s="196"/>
      <c r="P190" s="196"/>
      <c r="Q190" s="196"/>
      <c r="R190" s="196"/>
      <c r="S190" s="196"/>
      <c r="T190" s="196"/>
    </row>
    <row r="191" spans="3:20">
      <c r="C191" s="196"/>
      <c r="D191" s="196"/>
      <c r="E191" s="196"/>
      <c r="F191" s="196"/>
      <c r="G191" s="196"/>
      <c r="H191" s="196"/>
      <c r="I191" s="196"/>
      <c r="J191" s="196"/>
      <c r="K191" s="196"/>
      <c r="L191" s="196"/>
      <c r="M191" s="196"/>
      <c r="N191" s="196"/>
      <c r="O191" s="196"/>
      <c r="P191" s="196"/>
      <c r="Q191" s="196"/>
      <c r="R191" s="196"/>
      <c r="S191" s="196"/>
      <c r="T191" s="196"/>
    </row>
    <row r="192" spans="3:20">
      <c r="C192" s="196"/>
      <c r="D192" s="196"/>
      <c r="E192" s="196"/>
      <c r="F192" s="196"/>
      <c r="G192" s="196"/>
      <c r="H192" s="196"/>
      <c r="I192" s="196"/>
      <c r="J192" s="196"/>
      <c r="K192" s="196"/>
      <c r="L192" s="196"/>
      <c r="M192" s="196"/>
      <c r="N192" s="196"/>
      <c r="O192" s="196"/>
      <c r="P192" s="196"/>
      <c r="Q192" s="196"/>
      <c r="R192" s="196"/>
      <c r="S192" s="196"/>
      <c r="T192" s="196"/>
    </row>
    <row r="193" spans="3:20">
      <c r="C193" s="196"/>
      <c r="D193" s="196"/>
      <c r="E193" s="196"/>
      <c r="F193" s="196"/>
      <c r="G193" s="196"/>
      <c r="H193" s="196"/>
      <c r="I193" s="196"/>
      <c r="J193" s="196"/>
      <c r="K193" s="196"/>
      <c r="L193" s="196"/>
      <c r="M193" s="196"/>
      <c r="N193" s="196"/>
      <c r="O193" s="196"/>
      <c r="P193" s="196"/>
      <c r="Q193" s="196"/>
      <c r="R193" s="196"/>
      <c r="S193" s="196"/>
      <c r="T193" s="196"/>
    </row>
    <row r="194" spans="3:20">
      <c r="C194" s="196"/>
      <c r="D194" s="196"/>
      <c r="E194" s="196"/>
      <c r="F194" s="196"/>
      <c r="G194" s="196"/>
      <c r="H194" s="196"/>
      <c r="I194" s="196"/>
      <c r="J194" s="196"/>
      <c r="K194" s="196"/>
      <c r="L194" s="196"/>
      <c r="M194" s="196"/>
      <c r="N194" s="196"/>
      <c r="O194" s="196"/>
      <c r="P194" s="196"/>
      <c r="Q194" s="196"/>
      <c r="R194" s="196"/>
      <c r="S194" s="196"/>
      <c r="T194" s="196"/>
    </row>
    <row r="195" spans="3:20">
      <c r="C195" s="196"/>
      <c r="D195" s="196"/>
      <c r="E195" s="196"/>
      <c r="F195" s="196"/>
      <c r="G195" s="196"/>
      <c r="H195" s="196"/>
      <c r="I195" s="196"/>
      <c r="J195" s="196"/>
      <c r="K195" s="196"/>
      <c r="L195" s="196"/>
      <c r="M195" s="196"/>
      <c r="N195" s="196"/>
      <c r="O195" s="196"/>
      <c r="P195" s="196"/>
      <c r="Q195" s="196"/>
      <c r="R195" s="196"/>
      <c r="S195" s="196"/>
      <c r="T195" s="196"/>
    </row>
    <row r="196" spans="3:20">
      <c r="C196" s="196"/>
      <c r="D196" s="196"/>
      <c r="E196" s="196"/>
      <c r="F196" s="196"/>
      <c r="G196" s="196"/>
      <c r="H196" s="196"/>
      <c r="I196" s="196"/>
      <c r="J196" s="196"/>
      <c r="K196" s="196"/>
      <c r="L196" s="196"/>
      <c r="M196" s="196"/>
      <c r="N196" s="196"/>
      <c r="O196" s="196"/>
      <c r="P196" s="196"/>
      <c r="Q196" s="196"/>
      <c r="R196" s="196"/>
      <c r="S196" s="196"/>
      <c r="T196" s="196"/>
    </row>
    <row r="197" spans="3:20">
      <c r="C197" s="196"/>
      <c r="D197" s="196"/>
      <c r="E197" s="196"/>
      <c r="F197" s="196"/>
      <c r="G197" s="196"/>
      <c r="H197" s="196"/>
      <c r="I197" s="196"/>
      <c r="J197" s="196"/>
      <c r="K197" s="196"/>
      <c r="L197" s="196"/>
      <c r="M197" s="196"/>
      <c r="N197" s="196"/>
      <c r="O197" s="196"/>
      <c r="P197" s="196"/>
      <c r="Q197" s="196"/>
      <c r="R197" s="196"/>
      <c r="S197" s="196"/>
      <c r="T197" s="196"/>
    </row>
    <row r="198" spans="3:20">
      <c r="C198" s="196"/>
      <c r="D198" s="196"/>
      <c r="E198" s="196"/>
      <c r="F198" s="196"/>
      <c r="G198" s="196"/>
      <c r="H198" s="196"/>
      <c r="I198" s="196"/>
      <c r="J198" s="196"/>
      <c r="K198" s="196"/>
      <c r="L198" s="196"/>
      <c r="M198" s="196"/>
      <c r="N198" s="196"/>
      <c r="O198" s="196"/>
      <c r="P198" s="196"/>
      <c r="Q198" s="196"/>
      <c r="R198" s="196"/>
      <c r="S198" s="196"/>
      <c r="T198" s="196"/>
    </row>
    <row r="199" spans="3:20">
      <c r="C199" s="196"/>
      <c r="D199" s="196"/>
      <c r="E199" s="196"/>
      <c r="F199" s="196"/>
      <c r="G199" s="196"/>
      <c r="H199" s="196"/>
      <c r="I199" s="196"/>
      <c r="J199" s="196"/>
      <c r="K199" s="196"/>
      <c r="L199" s="196"/>
      <c r="M199" s="196"/>
      <c r="N199" s="196"/>
      <c r="O199" s="196"/>
      <c r="P199" s="196"/>
      <c r="Q199" s="196"/>
      <c r="R199" s="196"/>
      <c r="S199" s="196"/>
      <c r="T199" s="196"/>
    </row>
    <row r="200" spans="3:20">
      <c r="C200" s="196"/>
      <c r="D200" s="196"/>
      <c r="E200" s="196"/>
      <c r="F200" s="196"/>
      <c r="G200" s="196"/>
      <c r="H200" s="196"/>
      <c r="I200" s="196"/>
      <c r="J200" s="196"/>
      <c r="K200" s="196"/>
      <c r="L200" s="196"/>
      <c r="M200" s="196"/>
      <c r="N200" s="196"/>
      <c r="O200" s="196"/>
      <c r="P200" s="196"/>
      <c r="Q200" s="196"/>
      <c r="R200" s="196"/>
      <c r="S200" s="196"/>
      <c r="T200" s="196"/>
    </row>
    <row r="201" spans="3:20">
      <c r="C201" s="196"/>
      <c r="D201" s="196"/>
      <c r="E201" s="196"/>
      <c r="F201" s="196"/>
      <c r="G201" s="196"/>
      <c r="H201" s="196"/>
      <c r="I201" s="196"/>
      <c r="J201" s="196"/>
      <c r="K201" s="196"/>
      <c r="L201" s="196"/>
      <c r="M201" s="196"/>
      <c r="N201" s="196"/>
      <c r="O201" s="196"/>
      <c r="P201" s="196"/>
      <c r="Q201" s="196"/>
      <c r="R201" s="196"/>
      <c r="S201" s="196"/>
      <c r="T201" s="196"/>
    </row>
    <row r="202" spans="3:20">
      <c r="C202" s="196"/>
      <c r="D202" s="196"/>
      <c r="E202" s="196"/>
      <c r="F202" s="196"/>
      <c r="G202" s="196"/>
      <c r="H202" s="196"/>
      <c r="I202" s="196"/>
      <c r="J202" s="196"/>
      <c r="K202" s="196"/>
      <c r="L202" s="196"/>
      <c r="M202" s="196"/>
      <c r="N202" s="196"/>
      <c r="O202" s="196"/>
      <c r="P202" s="196"/>
      <c r="Q202" s="196"/>
      <c r="R202" s="196"/>
      <c r="S202" s="196"/>
      <c r="T202" s="196"/>
    </row>
    <row r="203" spans="3:20">
      <c r="C203" s="196"/>
      <c r="D203" s="196"/>
      <c r="E203" s="196"/>
      <c r="F203" s="196"/>
      <c r="G203" s="196"/>
      <c r="H203" s="196"/>
      <c r="I203" s="196"/>
      <c r="J203" s="196"/>
      <c r="K203" s="196"/>
      <c r="L203" s="196"/>
      <c r="M203" s="196"/>
      <c r="N203" s="196"/>
      <c r="O203" s="196"/>
      <c r="P203" s="196"/>
      <c r="Q203" s="196"/>
      <c r="R203" s="196"/>
      <c r="S203" s="196"/>
      <c r="T203" s="196"/>
    </row>
    <row r="204" spans="3:20">
      <c r="C204" s="196"/>
      <c r="D204" s="196"/>
      <c r="E204" s="196"/>
      <c r="F204" s="196"/>
      <c r="G204" s="196"/>
      <c r="H204" s="196"/>
      <c r="I204" s="196"/>
      <c r="J204" s="196"/>
      <c r="K204" s="196"/>
      <c r="L204" s="196"/>
      <c r="M204" s="196"/>
      <c r="N204" s="196"/>
      <c r="O204" s="196"/>
      <c r="P204" s="196"/>
      <c r="Q204" s="196"/>
      <c r="R204" s="196"/>
      <c r="S204" s="196"/>
      <c r="T204" s="196"/>
    </row>
    <row r="205" spans="3:20">
      <c r="C205" s="196"/>
      <c r="D205" s="196"/>
      <c r="E205" s="196"/>
      <c r="F205" s="196"/>
      <c r="G205" s="196"/>
      <c r="H205" s="196"/>
      <c r="I205" s="196"/>
      <c r="J205" s="196"/>
      <c r="K205" s="196"/>
      <c r="L205" s="196"/>
      <c r="M205" s="196"/>
      <c r="N205" s="196"/>
      <c r="O205" s="196"/>
      <c r="P205" s="196"/>
      <c r="Q205" s="196"/>
      <c r="R205" s="196"/>
      <c r="S205" s="196"/>
      <c r="T205" s="196"/>
    </row>
    <row r="206" spans="3:20">
      <c r="C206" s="196"/>
      <c r="D206" s="196"/>
      <c r="E206" s="196"/>
      <c r="F206" s="196"/>
      <c r="G206" s="196"/>
      <c r="H206" s="196"/>
      <c r="I206" s="196"/>
      <c r="J206" s="196"/>
      <c r="K206" s="196"/>
      <c r="L206" s="196"/>
      <c r="M206" s="196"/>
      <c r="N206" s="196"/>
      <c r="O206" s="196"/>
      <c r="P206" s="196"/>
      <c r="Q206" s="196"/>
      <c r="R206" s="196"/>
      <c r="S206" s="196"/>
      <c r="T206" s="196"/>
    </row>
    <row r="207" spans="3:20">
      <c r="C207" s="196"/>
      <c r="D207" s="196"/>
      <c r="E207" s="196"/>
      <c r="F207" s="196"/>
      <c r="G207" s="196"/>
      <c r="H207" s="196"/>
      <c r="I207" s="196"/>
      <c r="J207" s="196"/>
      <c r="K207" s="196"/>
      <c r="L207" s="196"/>
      <c r="M207" s="196"/>
      <c r="N207" s="196"/>
      <c r="O207" s="196"/>
      <c r="P207" s="196"/>
      <c r="Q207" s="196"/>
      <c r="R207" s="196"/>
      <c r="S207" s="196"/>
      <c r="T207" s="196"/>
    </row>
    <row r="208" spans="3:20">
      <c r="C208" s="196"/>
      <c r="D208" s="196"/>
      <c r="E208" s="196"/>
      <c r="F208" s="196"/>
      <c r="G208" s="196"/>
      <c r="H208" s="196"/>
      <c r="I208" s="196"/>
      <c r="J208" s="196"/>
      <c r="K208" s="196"/>
      <c r="L208" s="196"/>
      <c r="M208" s="196"/>
      <c r="N208" s="196"/>
      <c r="O208" s="196"/>
      <c r="P208" s="196"/>
      <c r="Q208" s="196"/>
      <c r="R208" s="196"/>
      <c r="S208" s="196"/>
      <c r="T208" s="196"/>
    </row>
    <row r="209" spans="3:20">
      <c r="C209" s="196"/>
      <c r="D209" s="196"/>
      <c r="E209" s="196"/>
      <c r="F209" s="196"/>
      <c r="G209" s="196"/>
      <c r="H209" s="196"/>
      <c r="I209" s="196"/>
      <c r="J209" s="196"/>
      <c r="K209" s="196"/>
      <c r="L209" s="196"/>
      <c r="M209" s="196"/>
      <c r="N209" s="196"/>
      <c r="O209" s="196"/>
      <c r="P209" s="196"/>
      <c r="Q209" s="196"/>
      <c r="R209" s="196"/>
      <c r="S209" s="196"/>
      <c r="T209" s="196"/>
    </row>
    <row r="210" spans="3:20">
      <c r="C210" s="196"/>
      <c r="D210" s="196"/>
      <c r="E210" s="196"/>
      <c r="F210" s="196"/>
      <c r="G210" s="196"/>
      <c r="H210" s="196"/>
      <c r="I210" s="196"/>
      <c r="J210" s="196"/>
      <c r="K210" s="196"/>
      <c r="L210" s="196"/>
      <c r="M210" s="196"/>
      <c r="N210" s="196"/>
      <c r="O210" s="196"/>
      <c r="P210" s="196"/>
      <c r="Q210" s="196"/>
      <c r="R210" s="196"/>
      <c r="S210" s="196"/>
      <c r="T210" s="196"/>
    </row>
    <row r="211" spans="3:20">
      <c r="C211" s="196"/>
      <c r="D211" s="196"/>
      <c r="E211" s="196"/>
      <c r="F211" s="196"/>
      <c r="G211" s="196"/>
      <c r="H211" s="196"/>
      <c r="I211" s="196"/>
      <c r="J211" s="196"/>
      <c r="K211" s="196"/>
      <c r="L211" s="196"/>
      <c r="M211" s="196"/>
      <c r="N211" s="196"/>
      <c r="O211" s="196"/>
      <c r="P211" s="196"/>
      <c r="Q211" s="196"/>
      <c r="R211" s="196"/>
      <c r="S211" s="196"/>
      <c r="T211" s="196"/>
    </row>
    <row r="212" spans="3:20">
      <c r="C212" s="196"/>
      <c r="D212" s="196"/>
      <c r="E212" s="196"/>
      <c r="F212" s="196"/>
      <c r="G212" s="196"/>
      <c r="H212" s="196"/>
      <c r="I212" s="196"/>
      <c r="J212" s="196"/>
      <c r="K212" s="196"/>
      <c r="L212" s="196"/>
      <c r="M212" s="196"/>
      <c r="N212" s="196"/>
      <c r="O212" s="196"/>
      <c r="P212" s="196"/>
      <c r="Q212" s="196"/>
      <c r="R212" s="196"/>
      <c r="S212" s="196"/>
      <c r="T212" s="196"/>
    </row>
    <row r="213" spans="3:20">
      <c r="C213" s="196"/>
      <c r="D213" s="196"/>
      <c r="E213" s="196"/>
      <c r="F213" s="196"/>
      <c r="G213" s="196"/>
      <c r="H213" s="196"/>
      <c r="I213" s="196"/>
      <c r="J213" s="196"/>
      <c r="K213" s="196"/>
      <c r="L213" s="196"/>
      <c r="M213" s="196"/>
      <c r="N213" s="196"/>
      <c r="O213" s="196"/>
      <c r="P213" s="196"/>
      <c r="Q213" s="196"/>
      <c r="R213" s="196"/>
      <c r="S213" s="196"/>
      <c r="T213" s="196"/>
    </row>
    <row r="214" spans="3:20">
      <c r="C214" s="196"/>
      <c r="D214" s="196"/>
      <c r="E214" s="196"/>
      <c r="F214" s="196"/>
      <c r="G214" s="196"/>
      <c r="H214" s="196"/>
      <c r="I214" s="196"/>
      <c r="J214" s="196"/>
      <c r="K214" s="196"/>
      <c r="L214" s="196"/>
      <c r="M214" s="196"/>
      <c r="N214" s="196"/>
      <c r="O214" s="196"/>
      <c r="P214" s="196"/>
      <c r="Q214" s="196"/>
      <c r="R214" s="196"/>
      <c r="S214" s="196"/>
      <c r="T214" s="196"/>
    </row>
    <row r="215" spans="3:20">
      <c r="C215" s="196"/>
      <c r="D215" s="196"/>
      <c r="E215" s="196"/>
      <c r="F215" s="196"/>
      <c r="G215" s="196"/>
      <c r="H215" s="196"/>
      <c r="I215" s="196"/>
      <c r="J215" s="196"/>
      <c r="K215" s="196"/>
      <c r="L215" s="196"/>
      <c r="M215" s="196"/>
      <c r="N215" s="196"/>
      <c r="O215" s="196"/>
      <c r="P215" s="196"/>
      <c r="Q215" s="196"/>
      <c r="R215" s="196"/>
      <c r="S215" s="196"/>
      <c r="T215" s="196"/>
    </row>
    <row r="216" spans="3:20">
      <c r="C216" s="196"/>
      <c r="D216" s="196"/>
      <c r="E216" s="196"/>
      <c r="F216" s="196"/>
      <c r="G216" s="196"/>
      <c r="H216" s="196"/>
      <c r="I216" s="196"/>
      <c r="J216" s="196"/>
      <c r="K216" s="196"/>
      <c r="L216" s="196"/>
      <c r="M216" s="196"/>
      <c r="N216" s="196"/>
      <c r="O216" s="196"/>
      <c r="P216" s="196"/>
      <c r="Q216" s="196"/>
      <c r="R216" s="196"/>
      <c r="S216" s="196"/>
      <c r="T216" s="196"/>
    </row>
    <row r="217" spans="3:20">
      <c r="C217" s="196"/>
      <c r="D217" s="196"/>
      <c r="E217" s="196"/>
      <c r="F217" s="196"/>
      <c r="G217" s="196"/>
      <c r="H217" s="196"/>
      <c r="I217" s="196"/>
      <c r="J217" s="196"/>
      <c r="K217" s="196"/>
      <c r="L217" s="196"/>
      <c r="M217" s="196"/>
      <c r="N217" s="196"/>
      <c r="O217" s="196"/>
      <c r="P217" s="196"/>
      <c r="Q217" s="196"/>
      <c r="R217" s="196"/>
      <c r="S217" s="196"/>
      <c r="T217" s="196"/>
    </row>
    <row r="218" spans="3:20">
      <c r="C218" s="196"/>
      <c r="D218" s="196"/>
      <c r="E218" s="196"/>
      <c r="F218" s="196"/>
      <c r="G218" s="196"/>
      <c r="H218" s="196"/>
      <c r="I218" s="196"/>
      <c r="J218" s="196"/>
      <c r="K218" s="196"/>
      <c r="L218" s="196"/>
      <c r="M218" s="196"/>
      <c r="N218" s="196"/>
      <c r="O218" s="196"/>
      <c r="P218" s="196"/>
      <c r="Q218" s="196"/>
      <c r="R218" s="196"/>
      <c r="S218" s="196"/>
      <c r="T218" s="196"/>
    </row>
    <row r="219" spans="3:20">
      <c r="C219" s="196"/>
      <c r="D219" s="196"/>
      <c r="E219" s="196"/>
      <c r="F219" s="196"/>
      <c r="G219" s="196"/>
      <c r="H219" s="196"/>
      <c r="I219" s="196"/>
      <c r="J219" s="196"/>
      <c r="K219" s="196"/>
      <c r="L219" s="196"/>
      <c r="M219" s="196"/>
      <c r="N219" s="196"/>
      <c r="O219" s="196"/>
      <c r="P219" s="196"/>
      <c r="Q219" s="196"/>
      <c r="R219" s="196"/>
      <c r="S219" s="196"/>
      <c r="T219" s="196"/>
    </row>
    <row r="220" spans="3:20">
      <c r="C220" s="196"/>
      <c r="D220" s="196"/>
      <c r="E220" s="196"/>
      <c r="F220" s="196"/>
      <c r="G220" s="196"/>
      <c r="H220" s="196"/>
      <c r="I220" s="196"/>
      <c r="J220" s="196"/>
      <c r="K220" s="196"/>
      <c r="L220" s="196"/>
      <c r="M220" s="196"/>
      <c r="N220" s="196"/>
      <c r="O220" s="196"/>
      <c r="P220" s="196"/>
      <c r="Q220" s="196"/>
      <c r="R220" s="196"/>
      <c r="S220" s="196"/>
      <c r="T220" s="196"/>
    </row>
    <row r="221" spans="3:20">
      <c r="C221" s="196"/>
      <c r="D221" s="196"/>
      <c r="E221" s="196"/>
      <c r="F221" s="196"/>
      <c r="G221" s="196"/>
      <c r="H221" s="196"/>
      <c r="I221" s="196"/>
      <c r="J221" s="196"/>
      <c r="K221" s="196"/>
      <c r="L221" s="196"/>
      <c r="M221" s="196"/>
      <c r="N221" s="196"/>
      <c r="O221" s="196"/>
      <c r="P221" s="196"/>
      <c r="Q221" s="196"/>
      <c r="R221" s="196"/>
      <c r="S221" s="196"/>
      <c r="T221" s="196"/>
    </row>
    <row r="222" spans="3:20">
      <c r="C222" s="196"/>
      <c r="D222" s="196"/>
      <c r="E222" s="196"/>
      <c r="F222" s="196"/>
      <c r="G222" s="196"/>
      <c r="H222" s="196"/>
      <c r="I222" s="196"/>
      <c r="J222" s="196"/>
      <c r="K222" s="196"/>
      <c r="L222" s="196"/>
      <c r="M222" s="196"/>
      <c r="N222" s="196"/>
      <c r="O222" s="196"/>
      <c r="P222" s="196"/>
      <c r="Q222" s="196"/>
      <c r="R222" s="196"/>
      <c r="S222" s="196"/>
      <c r="T222" s="196"/>
    </row>
    <row r="223" spans="3:20">
      <c r="C223" s="196"/>
      <c r="D223" s="196"/>
      <c r="E223" s="196"/>
      <c r="F223" s="196"/>
      <c r="G223" s="196"/>
      <c r="H223" s="196"/>
      <c r="I223" s="196"/>
      <c r="J223" s="196"/>
      <c r="K223" s="196"/>
      <c r="L223" s="196"/>
      <c r="M223" s="196"/>
      <c r="N223" s="196"/>
      <c r="O223" s="196"/>
      <c r="P223" s="196"/>
      <c r="Q223" s="196"/>
      <c r="R223" s="196"/>
      <c r="S223" s="196"/>
      <c r="T223" s="196"/>
    </row>
    <row r="224" spans="3:20">
      <c r="C224" s="196"/>
      <c r="D224" s="196"/>
      <c r="E224" s="196"/>
      <c r="F224" s="196"/>
      <c r="G224" s="196"/>
      <c r="H224" s="196"/>
      <c r="I224" s="196"/>
      <c r="J224" s="196"/>
      <c r="K224" s="196"/>
      <c r="L224" s="196"/>
      <c r="M224" s="196"/>
      <c r="N224" s="196"/>
      <c r="O224" s="196"/>
      <c r="P224" s="196"/>
      <c r="Q224" s="196"/>
      <c r="R224" s="196"/>
      <c r="S224" s="196"/>
      <c r="T224" s="196"/>
    </row>
    <row r="225" spans="3:20">
      <c r="C225" s="196"/>
      <c r="D225" s="196"/>
      <c r="E225" s="196"/>
      <c r="F225" s="196"/>
      <c r="G225" s="196"/>
      <c r="H225" s="196"/>
      <c r="I225" s="196"/>
      <c r="J225" s="196"/>
      <c r="K225" s="196"/>
      <c r="L225" s="196"/>
      <c r="M225" s="196"/>
      <c r="N225" s="196"/>
      <c r="O225" s="196"/>
      <c r="P225" s="196"/>
      <c r="Q225" s="196"/>
      <c r="R225" s="196"/>
      <c r="S225" s="196"/>
      <c r="T225" s="196"/>
    </row>
    <row r="226" spans="3:20">
      <c r="C226" s="196"/>
      <c r="D226" s="196"/>
      <c r="E226" s="196"/>
      <c r="F226" s="196"/>
      <c r="G226" s="196"/>
      <c r="H226" s="196"/>
      <c r="I226" s="196"/>
      <c r="J226" s="196"/>
      <c r="K226" s="196"/>
      <c r="L226" s="196"/>
      <c r="M226" s="196"/>
      <c r="N226" s="196"/>
      <c r="O226" s="196"/>
      <c r="P226" s="196"/>
      <c r="Q226" s="196"/>
      <c r="R226" s="196"/>
      <c r="S226" s="196"/>
      <c r="T226" s="196"/>
    </row>
    <row r="227" spans="3:20">
      <c r="C227" s="196"/>
      <c r="D227" s="196"/>
      <c r="E227" s="196"/>
      <c r="F227" s="196"/>
      <c r="G227" s="196"/>
      <c r="H227" s="196"/>
      <c r="I227" s="196"/>
      <c r="J227" s="196"/>
      <c r="K227" s="196"/>
      <c r="L227" s="196"/>
      <c r="M227" s="196"/>
      <c r="N227" s="196"/>
      <c r="O227" s="196"/>
      <c r="P227" s="196"/>
      <c r="Q227" s="196"/>
      <c r="R227" s="196"/>
      <c r="S227" s="196"/>
      <c r="T227" s="196"/>
    </row>
    <row r="228" spans="3:20">
      <c r="C228" s="196"/>
      <c r="D228" s="196"/>
      <c r="E228" s="196"/>
      <c r="F228" s="196"/>
      <c r="G228" s="196"/>
      <c r="H228" s="196"/>
      <c r="I228" s="196"/>
      <c r="J228" s="196"/>
      <c r="K228" s="196"/>
      <c r="L228" s="196"/>
      <c r="M228" s="196"/>
      <c r="N228" s="196"/>
      <c r="O228" s="196"/>
      <c r="P228" s="196"/>
      <c r="Q228" s="196"/>
      <c r="R228" s="196"/>
      <c r="S228" s="196"/>
      <c r="T228" s="196"/>
    </row>
    <row r="229" spans="3:20">
      <c r="C229" s="196"/>
      <c r="D229" s="196"/>
      <c r="E229" s="196"/>
      <c r="F229" s="196"/>
      <c r="G229" s="196"/>
      <c r="H229" s="196"/>
      <c r="I229" s="196"/>
      <c r="J229" s="196"/>
      <c r="K229" s="196"/>
      <c r="L229" s="196"/>
      <c r="M229" s="196"/>
      <c r="N229" s="196"/>
      <c r="O229" s="196"/>
      <c r="P229" s="196"/>
      <c r="Q229" s="196"/>
      <c r="R229" s="196"/>
      <c r="S229" s="196"/>
      <c r="T229" s="196"/>
    </row>
    <row r="230" spans="3:20">
      <c r="C230" s="196"/>
      <c r="D230" s="196"/>
      <c r="E230" s="196"/>
      <c r="F230" s="196"/>
      <c r="G230" s="196"/>
      <c r="H230" s="196"/>
      <c r="I230" s="196"/>
      <c r="J230" s="196"/>
      <c r="K230" s="196"/>
      <c r="L230" s="196"/>
      <c r="M230" s="196"/>
      <c r="N230" s="196"/>
      <c r="O230" s="196"/>
      <c r="P230" s="196"/>
      <c r="Q230" s="196"/>
      <c r="R230" s="196"/>
      <c r="S230" s="196"/>
      <c r="T230" s="196"/>
    </row>
    <row r="231" spans="3:20">
      <c r="C231" s="196"/>
      <c r="D231" s="196"/>
      <c r="E231" s="196"/>
      <c r="F231" s="196"/>
      <c r="G231" s="196"/>
      <c r="H231" s="196"/>
      <c r="I231" s="196"/>
      <c r="J231" s="196"/>
      <c r="K231" s="196"/>
      <c r="L231" s="196"/>
      <c r="M231" s="196"/>
      <c r="N231" s="196"/>
      <c r="O231" s="196"/>
      <c r="P231" s="196"/>
      <c r="Q231" s="196"/>
      <c r="R231" s="196"/>
      <c r="S231" s="196"/>
      <c r="T231" s="196"/>
    </row>
    <row r="232" spans="3:20">
      <c r="C232" s="196"/>
      <c r="D232" s="196"/>
      <c r="E232" s="196"/>
      <c r="F232" s="196"/>
      <c r="G232" s="196"/>
      <c r="H232" s="196"/>
      <c r="I232" s="196"/>
      <c r="J232" s="196"/>
      <c r="K232" s="196"/>
      <c r="L232" s="196"/>
      <c r="M232" s="196"/>
      <c r="N232" s="196"/>
      <c r="O232" s="196"/>
      <c r="P232" s="196"/>
      <c r="Q232" s="196"/>
      <c r="R232" s="196"/>
      <c r="S232" s="196"/>
      <c r="T232" s="196"/>
    </row>
    <row r="233" spans="3:20">
      <c r="C233" s="196"/>
      <c r="D233" s="196"/>
      <c r="E233" s="196"/>
      <c r="F233" s="196"/>
      <c r="G233" s="196"/>
      <c r="H233" s="196"/>
      <c r="I233" s="196"/>
      <c r="J233" s="196"/>
      <c r="K233" s="196"/>
      <c r="L233" s="196"/>
      <c r="M233" s="196"/>
      <c r="N233" s="196"/>
      <c r="O233" s="196"/>
      <c r="P233" s="196"/>
      <c r="Q233" s="196"/>
      <c r="R233" s="196"/>
      <c r="S233" s="196"/>
      <c r="T233" s="196"/>
    </row>
    <row r="234" spans="3:20">
      <c r="C234" s="196"/>
      <c r="D234" s="196"/>
      <c r="E234" s="196"/>
      <c r="F234" s="196"/>
      <c r="G234" s="196"/>
      <c r="H234" s="196"/>
      <c r="I234" s="196"/>
      <c r="J234" s="196"/>
      <c r="K234" s="196"/>
      <c r="L234" s="196"/>
      <c r="M234" s="196"/>
      <c r="N234" s="196"/>
      <c r="O234" s="196"/>
      <c r="P234" s="196"/>
      <c r="Q234" s="196"/>
      <c r="R234" s="196"/>
      <c r="S234" s="196"/>
      <c r="T234" s="196"/>
    </row>
    <row r="235" spans="3:20">
      <c r="C235" s="196"/>
      <c r="D235" s="196"/>
      <c r="E235" s="196"/>
      <c r="F235" s="196"/>
      <c r="G235" s="196"/>
      <c r="H235" s="196"/>
      <c r="I235" s="196"/>
      <c r="J235" s="196"/>
      <c r="K235" s="196"/>
      <c r="L235" s="196"/>
      <c r="M235" s="196"/>
      <c r="N235" s="196"/>
      <c r="O235" s="196"/>
      <c r="P235" s="196"/>
      <c r="Q235" s="196"/>
      <c r="R235" s="196"/>
      <c r="S235" s="196"/>
      <c r="T235" s="196"/>
    </row>
    <row r="236" spans="3:20">
      <c r="C236" s="196"/>
      <c r="D236" s="196"/>
      <c r="E236" s="196"/>
      <c r="F236" s="196"/>
      <c r="G236" s="196"/>
      <c r="H236" s="196"/>
      <c r="I236" s="196"/>
      <c r="J236" s="196"/>
      <c r="K236" s="196"/>
      <c r="L236" s="196"/>
      <c r="M236" s="196"/>
      <c r="N236" s="196"/>
      <c r="O236" s="196"/>
      <c r="P236" s="196"/>
      <c r="Q236" s="196"/>
      <c r="R236" s="196"/>
      <c r="S236" s="196"/>
      <c r="T236" s="196"/>
    </row>
    <row r="237" spans="3:20">
      <c r="C237" s="196"/>
      <c r="D237" s="196"/>
      <c r="E237" s="196"/>
      <c r="F237" s="196"/>
      <c r="G237" s="196"/>
      <c r="H237" s="196"/>
      <c r="I237" s="196"/>
      <c r="J237" s="196"/>
      <c r="K237" s="196"/>
      <c r="L237" s="196"/>
      <c r="M237" s="196"/>
      <c r="N237" s="196"/>
      <c r="O237" s="196"/>
      <c r="P237" s="196"/>
      <c r="Q237" s="196"/>
      <c r="R237" s="196"/>
      <c r="S237" s="196"/>
      <c r="T237" s="196"/>
    </row>
    <row r="238" spans="3:20">
      <c r="C238" s="196"/>
      <c r="D238" s="196"/>
      <c r="E238" s="196"/>
      <c r="F238" s="196"/>
      <c r="G238" s="196"/>
      <c r="H238" s="196"/>
      <c r="I238" s="196"/>
      <c r="J238" s="196"/>
      <c r="K238" s="196"/>
      <c r="L238" s="196"/>
      <c r="M238" s="196"/>
      <c r="N238" s="196"/>
      <c r="O238" s="196"/>
      <c r="P238" s="196"/>
      <c r="Q238" s="196"/>
      <c r="R238" s="196"/>
      <c r="S238" s="196"/>
      <c r="T238" s="196"/>
    </row>
    <row r="239" spans="3:20">
      <c r="C239" s="196"/>
      <c r="D239" s="196"/>
      <c r="E239" s="196"/>
      <c r="F239" s="196"/>
      <c r="G239" s="196"/>
      <c r="H239" s="196"/>
      <c r="I239" s="196"/>
      <c r="J239" s="196"/>
      <c r="K239" s="196"/>
      <c r="L239" s="196"/>
      <c r="M239" s="196"/>
      <c r="N239" s="196"/>
      <c r="O239" s="196"/>
      <c r="P239" s="196"/>
      <c r="Q239" s="196"/>
      <c r="R239" s="196"/>
      <c r="S239" s="196"/>
      <c r="T239" s="196"/>
    </row>
    <row r="240" spans="3:20">
      <c r="C240" s="196"/>
      <c r="D240" s="196"/>
      <c r="E240" s="196"/>
      <c r="F240" s="196"/>
      <c r="G240" s="196"/>
      <c r="H240" s="196"/>
      <c r="I240" s="196"/>
      <c r="J240" s="196"/>
      <c r="K240" s="196"/>
      <c r="L240" s="196"/>
      <c r="M240" s="196"/>
      <c r="N240" s="196"/>
      <c r="O240" s="196"/>
      <c r="P240" s="196"/>
      <c r="Q240" s="196"/>
      <c r="R240" s="196"/>
      <c r="S240" s="196"/>
      <c r="T240" s="196"/>
    </row>
    <row r="241" spans="3:20">
      <c r="C241" s="196"/>
      <c r="D241" s="196"/>
      <c r="E241" s="196"/>
      <c r="F241" s="196"/>
      <c r="G241" s="196"/>
      <c r="H241" s="196"/>
      <c r="I241" s="196"/>
      <c r="J241" s="196"/>
      <c r="K241" s="196"/>
      <c r="L241" s="196"/>
      <c r="M241" s="196"/>
      <c r="N241" s="196"/>
      <c r="O241" s="196"/>
      <c r="P241" s="196"/>
      <c r="Q241" s="196"/>
      <c r="R241" s="196"/>
      <c r="S241" s="196"/>
      <c r="T241" s="196"/>
    </row>
    <row r="242" spans="3:20">
      <c r="C242" s="196"/>
      <c r="D242" s="196"/>
      <c r="E242" s="196"/>
      <c r="F242" s="196"/>
      <c r="G242" s="196"/>
      <c r="H242" s="196"/>
      <c r="I242" s="196"/>
      <c r="J242" s="196"/>
      <c r="K242" s="196"/>
      <c r="L242" s="196"/>
      <c r="M242" s="196"/>
      <c r="N242" s="196"/>
      <c r="O242" s="196"/>
      <c r="P242" s="196"/>
      <c r="Q242" s="196"/>
      <c r="R242" s="196"/>
      <c r="S242" s="196"/>
      <c r="T242" s="196"/>
    </row>
    <row r="243" spans="3:20">
      <c r="C243" s="196"/>
      <c r="D243" s="196"/>
      <c r="E243" s="196"/>
      <c r="F243" s="196"/>
      <c r="G243" s="196"/>
      <c r="H243" s="196"/>
      <c r="I243" s="196"/>
      <c r="J243" s="196"/>
      <c r="K243" s="196"/>
      <c r="L243" s="196"/>
      <c r="M243" s="196"/>
      <c r="N243" s="196"/>
      <c r="O243" s="196"/>
      <c r="P243" s="196"/>
      <c r="Q243" s="196"/>
      <c r="R243" s="196"/>
      <c r="S243" s="196"/>
      <c r="T243" s="196"/>
    </row>
    <row r="244" spans="3:20">
      <c r="C244" s="196"/>
      <c r="D244" s="196"/>
      <c r="E244" s="196"/>
      <c r="F244" s="196"/>
      <c r="G244" s="196"/>
      <c r="H244" s="196"/>
      <c r="I244" s="196"/>
      <c r="J244" s="196"/>
      <c r="K244" s="196"/>
      <c r="L244" s="196"/>
      <c r="M244" s="196"/>
      <c r="N244" s="196"/>
      <c r="O244" s="196"/>
      <c r="P244" s="196"/>
      <c r="Q244" s="196"/>
      <c r="R244" s="196"/>
      <c r="S244" s="196"/>
      <c r="T244" s="196"/>
    </row>
    <row r="245" spans="3:20">
      <c r="C245" s="196"/>
      <c r="D245" s="196"/>
      <c r="E245" s="196"/>
      <c r="F245" s="196"/>
      <c r="G245" s="196"/>
      <c r="H245" s="196"/>
      <c r="I245" s="196"/>
      <c r="J245" s="196"/>
      <c r="K245" s="196"/>
      <c r="L245" s="196"/>
      <c r="M245" s="196"/>
      <c r="N245" s="196"/>
      <c r="O245" s="196"/>
      <c r="P245" s="196"/>
      <c r="Q245" s="196"/>
      <c r="R245" s="196"/>
      <c r="S245" s="196"/>
      <c r="T245" s="196"/>
    </row>
    <row r="246" spans="3:20">
      <c r="C246" s="196"/>
      <c r="D246" s="196"/>
      <c r="E246" s="196"/>
      <c r="F246" s="196"/>
      <c r="G246" s="196"/>
      <c r="H246" s="196"/>
      <c r="I246" s="196"/>
      <c r="J246" s="196"/>
      <c r="K246" s="196"/>
      <c r="L246" s="196"/>
      <c r="M246" s="196"/>
      <c r="N246" s="196"/>
      <c r="O246" s="196"/>
      <c r="P246" s="196"/>
      <c r="Q246" s="196"/>
      <c r="R246" s="196"/>
      <c r="S246" s="196"/>
      <c r="T246" s="196"/>
    </row>
    <row r="247" spans="3:20">
      <c r="C247" s="196"/>
      <c r="D247" s="196"/>
      <c r="E247" s="196"/>
      <c r="F247" s="196"/>
      <c r="G247" s="196"/>
      <c r="H247" s="196"/>
      <c r="I247" s="196"/>
      <c r="J247" s="196"/>
      <c r="K247" s="196"/>
      <c r="L247" s="196"/>
      <c r="M247" s="196"/>
      <c r="N247" s="196"/>
      <c r="O247" s="196"/>
      <c r="P247" s="196"/>
      <c r="Q247" s="196"/>
      <c r="R247" s="196"/>
      <c r="S247" s="196"/>
      <c r="T247" s="196"/>
    </row>
    <row r="248" spans="3:20">
      <c r="C248" s="196"/>
      <c r="D248" s="196"/>
      <c r="E248" s="196"/>
      <c r="F248" s="196"/>
      <c r="G248" s="196"/>
      <c r="H248" s="196"/>
      <c r="I248" s="196"/>
      <c r="J248" s="196"/>
      <c r="K248" s="196"/>
      <c r="L248" s="196"/>
      <c r="M248" s="196"/>
      <c r="N248" s="196"/>
      <c r="O248" s="196"/>
      <c r="P248" s="196"/>
      <c r="Q248" s="196"/>
      <c r="R248" s="196"/>
      <c r="S248" s="196"/>
      <c r="T248" s="196"/>
    </row>
    <row r="249" spans="3:20">
      <c r="C249" s="196"/>
      <c r="D249" s="196"/>
      <c r="E249" s="196"/>
      <c r="F249" s="196"/>
      <c r="G249" s="196"/>
      <c r="H249" s="196"/>
      <c r="I249" s="196"/>
      <c r="J249" s="196"/>
      <c r="K249" s="196"/>
      <c r="L249" s="196"/>
      <c r="M249" s="196"/>
      <c r="N249" s="196"/>
      <c r="O249" s="196"/>
      <c r="P249" s="196"/>
      <c r="Q249" s="196"/>
      <c r="R249" s="196"/>
      <c r="S249" s="196"/>
      <c r="T249" s="196"/>
    </row>
    <row r="250" spans="3:20">
      <c r="C250" s="196"/>
      <c r="D250" s="196"/>
      <c r="E250" s="196"/>
      <c r="F250" s="196"/>
      <c r="G250" s="196"/>
      <c r="H250" s="196"/>
      <c r="I250" s="196"/>
      <c r="J250" s="196"/>
      <c r="K250" s="196"/>
      <c r="L250" s="196"/>
      <c r="M250" s="196"/>
      <c r="N250" s="196"/>
      <c r="O250" s="196"/>
      <c r="P250" s="196"/>
      <c r="Q250" s="196"/>
      <c r="R250" s="196"/>
      <c r="S250" s="196"/>
      <c r="T250" s="196"/>
    </row>
    <row r="251" spans="3:20">
      <c r="C251" s="196"/>
      <c r="D251" s="196"/>
      <c r="E251" s="196"/>
      <c r="F251" s="196"/>
      <c r="G251" s="196"/>
      <c r="H251" s="196"/>
      <c r="I251" s="196"/>
      <c r="J251" s="196"/>
      <c r="K251" s="196"/>
      <c r="L251" s="196"/>
      <c r="M251" s="196"/>
      <c r="N251" s="196"/>
      <c r="O251" s="196"/>
      <c r="P251" s="196"/>
      <c r="Q251" s="196"/>
      <c r="R251" s="196"/>
      <c r="S251" s="196"/>
      <c r="T251" s="196"/>
    </row>
    <row r="252" spans="3:20">
      <c r="C252" s="196"/>
      <c r="D252" s="196"/>
      <c r="E252" s="196"/>
      <c r="F252" s="196"/>
      <c r="G252" s="196"/>
      <c r="H252" s="196"/>
      <c r="I252" s="196"/>
      <c r="J252" s="196"/>
      <c r="K252" s="196"/>
      <c r="L252" s="196"/>
      <c r="M252" s="196"/>
      <c r="N252" s="196"/>
      <c r="O252" s="196"/>
      <c r="P252" s="196"/>
      <c r="Q252" s="196"/>
      <c r="R252" s="196"/>
      <c r="S252" s="196"/>
      <c r="T252" s="196"/>
    </row>
    <row r="253" spans="3:20">
      <c r="C253" s="196"/>
      <c r="D253" s="196"/>
      <c r="E253" s="196"/>
      <c r="F253" s="196"/>
      <c r="G253" s="196"/>
      <c r="H253" s="196"/>
      <c r="I253" s="196"/>
      <c r="J253" s="196"/>
      <c r="K253" s="196"/>
      <c r="L253" s="196"/>
      <c r="M253" s="196"/>
      <c r="N253" s="196"/>
      <c r="O253" s="196"/>
      <c r="P253" s="196"/>
      <c r="Q253" s="196"/>
      <c r="R253" s="196"/>
      <c r="S253" s="196"/>
      <c r="T253" s="196"/>
    </row>
    <row r="254" spans="3:20">
      <c r="C254" s="196"/>
      <c r="D254" s="196"/>
      <c r="E254" s="196"/>
      <c r="F254" s="196"/>
      <c r="G254" s="196"/>
      <c r="H254" s="196"/>
      <c r="I254" s="196"/>
      <c r="J254" s="196"/>
      <c r="K254" s="196"/>
      <c r="L254" s="196"/>
      <c r="M254" s="196"/>
      <c r="N254" s="196"/>
      <c r="O254" s="196"/>
      <c r="P254" s="196"/>
      <c r="Q254" s="196"/>
      <c r="R254" s="196"/>
      <c r="S254" s="196"/>
      <c r="T254" s="196"/>
    </row>
    <row r="255" spans="3:20">
      <c r="C255" s="196"/>
      <c r="D255" s="196"/>
      <c r="E255" s="196"/>
      <c r="F255" s="196"/>
      <c r="G255" s="196"/>
      <c r="H255" s="196"/>
      <c r="I255" s="196"/>
      <c r="J255" s="196"/>
      <c r="K255" s="196"/>
      <c r="L255" s="196"/>
      <c r="M255" s="196"/>
      <c r="N255" s="196"/>
      <c r="O255" s="196"/>
      <c r="P255" s="196"/>
      <c r="Q255" s="196"/>
      <c r="R255" s="196"/>
      <c r="S255" s="196"/>
      <c r="T255" s="196"/>
    </row>
    <row r="256" spans="3:20">
      <c r="C256" s="196"/>
      <c r="D256" s="196"/>
      <c r="E256" s="196"/>
      <c r="F256" s="196"/>
      <c r="G256" s="196"/>
      <c r="H256" s="196"/>
      <c r="I256" s="196"/>
      <c r="J256" s="196"/>
      <c r="K256" s="196"/>
      <c r="L256" s="196"/>
      <c r="M256" s="196"/>
      <c r="N256" s="196"/>
      <c r="O256" s="196"/>
      <c r="P256" s="196"/>
      <c r="Q256" s="196"/>
      <c r="R256" s="196"/>
      <c r="S256" s="196"/>
      <c r="T256" s="196"/>
    </row>
    <row r="257" spans="3:20">
      <c r="C257" s="196"/>
      <c r="D257" s="196"/>
      <c r="E257" s="196"/>
      <c r="F257" s="196"/>
      <c r="G257" s="196"/>
      <c r="H257" s="196"/>
      <c r="I257" s="196"/>
      <c r="J257" s="196"/>
      <c r="K257" s="196"/>
      <c r="L257" s="196"/>
      <c r="M257" s="196"/>
      <c r="N257" s="196"/>
      <c r="O257" s="196"/>
      <c r="P257" s="196"/>
      <c r="Q257" s="196"/>
      <c r="R257" s="196"/>
      <c r="S257" s="196"/>
      <c r="T257" s="196"/>
    </row>
    <row r="258" spans="3:20">
      <c r="C258" s="196"/>
      <c r="D258" s="196"/>
      <c r="E258" s="196"/>
      <c r="F258" s="196"/>
      <c r="G258" s="196"/>
      <c r="H258" s="196"/>
      <c r="I258" s="196"/>
      <c r="J258" s="196"/>
      <c r="K258" s="196"/>
      <c r="L258" s="196"/>
      <c r="M258" s="196"/>
      <c r="N258" s="196"/>
      <c r="O258" s="196"/>
      <c r="P258" s="196"/>
      <c r="Q258" s="196"/>
      <c r="R258" s="196"/>
      <c r="S258" s="196"/>
      <c r="T258" s="196"/>
    </row>
    <row r="259" spans="3:20">
      <c r="C259" s="196"/>
      <c r="D259" s="196"/>
      <c r="E259" s="196"/>
      <c r="F259" s="196"/>
      <c r="G259" s="196"/>
      <c r="H259" s="196"/>
      <c r="I259" s="196"/>
      <c r="J259" s="196"/>
      <c r="K259" s="196"/>
      <c r="L259" s="196"/>
      <c r="M259" s="196"/>
      <c r="N259" s="196"/>
      <c r="O259" s="196"/>
      <c r="P259" s="196"/>
      <c r="Q259" s="196"/>
      <c r="R259" s="196"/>
      <c r="S259" s="196"/>
      <c r="T259" s="196"/>
    </row>
    <row r="260" spans="3:20">
      <c r="C260" s="196"/>
      <c r="D260" s="196"/>
      <c r="E260" s="196"/>
      <c r="F260" s="196"/>
      <c r="G260" s="196"/>
      <c r="H260" s="196"/>
      <c r="I260" s="196"/>
      <c r="J260" s="196"/>
      <c r="K260" s="196"/>
      <c r="L260" s="196"/>
      <c r="M260" s="196"/>
      <c r="N260" s="196"/>
      <c r="O260" s="196"/>
      <c r="P260" s="196"/>
      <c r="Q260" s="196"/>
      <c r="R260" s="196"/>
      <c r="S260" s="196"/>
      <c r="T260" s="196"/>
    </row>
    <row r="261" spans="3:20">
      <c r="C261" s="196"/>
      <c r="D261" s="196"/>
      <c r="E261" s="196"/>
      <c r="F261" s="196"/>
      <c r="G261" s="196"/>
      <c r="H261" s="196"/>
      <c r="I261" s="196"/>
      <c r="J261" s="196"/>
      <c r="K261" s="196"/>
      <c r="L261" s="196"/>
      <c r="M261" s="196"/>
      <c r="N261" s="196"/>
      <c r="O261" s="196"/>
      <c r="P261" s="196"/>
      <c r="Q261" s="196"/>
      <c r="R261" s="196"/>
      <c r="S261" s="196"/>
      <c r="T261" s="196"/>
    </row>
    <row r="262" spans="3:20">
      <c r="C262" s="196"/>
      <c r="D262" s="196"/>
      <c r="E262" s="196"/>
      <c r="F262" s="196"/>
      <c r="G262" s="196"/>
      <c r="H262" s="196"/>
      <c r="I262" s="196"/>
      <c r="J262" s="196"/>
      <c r="K262" s="196"/>
      <c r="L262" s="196"/>
      <c r="M262" s="196"/>
      <c r="N262" s="196"/>
      <c r="O262" s="196"/>
      <c r="P262" s="196"/>
      <c r="Q262" s="196"/>
      <c r="R262" s="196"/>
      <c r="S262" s="196"/>
      <c r="T262" s="196"/>
    </row>
    <row r="263" spans="3:20">
      <c r="C263" s="196"/>
      <c r="D263" s="196"/>
      <c r="E263" s="196"/>
      <c r="F263" s="196"/>
      <c r="G263" s="196"/>
      <c r="H263" s="196"/>
      <c r="I263" s="196"/>
      <c r="J263" s="196"/>
      <c r="K263" s="196"/>
      <c r="L263" s="196"/>
      <c r="M263" s="196"/>
      <c r="N263" s="196"/>
      <c r="O263" s="196"/>
      <c r="P263" s="196"/>
      <c r="Q263" s="196"/>
      <c r="R263" s="196"/>
      <c r="S263" s="196"/>
      <c r="T263" s="196"/>
    </row>
    <row r="264" spans="3:20">
      <c r="C264" s="196"/>
      <c r="D264" s="196"/>
      <c r="E264" s="196"/>
      <c r="F264" s="196"/>
      <c r="G264" s="196"/>
      <c r="H264" s="196"/>
      <c r="I264" s="196"/>
      <c r="J264" s="196"/>
      <c r="K264" s="196"/>
      <c r="L264" s="196"/>
      <c r="M264" s="196"/>
      <c r="N264" s="196"/>
      <c r="O264" s="196"/>
      <c r="P264" s="196"/>
      <c r="Q264" s="196"/>
      <c r="R264" s="196"/>
      <c r="S264" s="196"/>
      <c r="T264" s="196"/>
    </row>
    <row r="265" spans="3:20">
      <c r="C265" s="196"/>
      <c r="D265" s="196"/>
      <c r="E265" s="196"/>
      <c r="F265" s="196"/>
      <c r="G265" s="196"/>
      <c r="H265" s="196"/>
      <c r="I265" s="196"/>
      <c r="J265" s="196"/>
      <c r="K265" s="196"/>
      <c r="L265" s="196"/>
      <c r="M265" s="196"/>
      <c r="N265" s="196"/>
      <c r="O265" s="196"/>
      <c r="P265" s="196"/>
      <c r="Q265" s="196"/>
      <c r="R265" s="196"/>
      <c r="S265" s="196"/>
      <c r="T265" s="196"/>
    </row>
    <row r="266" spans="3:20">
      <c r="C266" s="196"/>
      <c r="D266" s="196"/>
      <c r="E266" s="196"/>
      <c r="F266" s="196"/>
      <c r="G266" s="196"/>
      <c r="H266" s="196"/>
      <c r="I266" s="196"/>
      <c r="J266" s="196"/>
      <c r="K266" s="196"/>
      <c r="L266" s="196"/>
      <c r="M266" s="196"/>
      <c r="N266" s="196"/>
      <c r="O266" s="196"/>
      <c r="P266" s="196"/>
      <c r="Q266" s="196"/>
      <c r="R266" s="196"/>
      <c r="S266" s="196"/>
      <c r="T266" s="196"/>
    </row>
    <row r="267" spans="3:20">
      <c r="C267" s="196"/>
      <c r="D267" s="196"/>
      <c r="E267" s="196"/>
      <c r="F267" s="196"/>
      <c r="G267" s="196"/>
      <c r="H267" s="196"/>
      <c r="I267" s="196"/>
      <c r="J267" s="196"/>
      <c r="K267" s="196"/>
      <c r="L267" s="196"/>
      <c r="M267" s="196"/>
      <c r="N267" s="196"/>
      <c r="O267" s="196"/>
      <c r="P267" s="196"/>
      <c r="Q267" s="196"/>
      <c r="R267" s="196"/>
      <c r="S267" s="196"/>
      <c r="T267" s="196"/>
    </row>
    <row r="268" spans="3:20">
      <c r="C268" s="196"/>
      <c r="D268" s="196"/>
      <c r="E268" s="196"/>
      <c r="F268" s="196"/>
      <c r="G268" s="196"/>
      <c r="H268" s="196"/>
      <c r="I268" s="196"/>
      <c r="J268" s="196"/>
      <c r="K268" s="196"/>
      <c r="L268" s="196"/>
      <c r="M268" s="196"/>
      <c r="N268" s="196"/>
      <c r="O268" s="196"/>
      <c r="P268" s="196"/>
      <c r="Q268" s="196"/>
      <c r="R268" s="196"/>
      <c r="S268" s="196"/>
      <c r="T268" s="196"/>
    </row>
    <row r="269" spans="3:20">
      <c r="C269" s="196"/>
      <c r="D269" s="196"/>
      <c r="E269" s="196"/>
      <c r="F269" s="196"/>
      <c r="G269" s="196"/>
      <c r="H269" s="196"/>
      <c r="I269" s="196"/>
      <c r="J269" s="196"/>
      <c r="K269" s="196"/>
      <c r="L269" s="196"/>
      <c r="M269" s="196"/>
      <c r="N269" s="196"/>
      <c r="O269" s="196"/>
      <c r="P269" s="196"/>
      <c r="Q269" s="196"/>
      <c r="R269" s="196"/>
      <c r="S269" s="196"/>
      <c r="T269" s="196"/>
    </row>
    <row r="270" spans="3:20">
      <c r="C270" s="196"/>
      <c r="D270" s="196"/>
      <c r="E270" s="196"/>
      <c r="F270" s="196"/>
      <c r="G270" s="196"/>
      <c r="H270" s="196"/>
      <c r="I270" s="196"/>
      <c r="J270" s="196"/>
      <c r="K270" s="196"/>
      <c r="L270" s="196"/>
      <c r="M270" s="196"/>
      <c r="N270" s="196"/>
      <c r="O270" s="196"/>
      <c r="P270" s="196"/>
      <c r="Q270" s="196"/>
      <c r="R270" s="196"/>
      <c r="S270" s="196"/>
      <c r="T270" s="196"/>
    </row>
    <row r="271" spans="3:20">
      <c r="C271" s="196"/>
      <c r="D271" s="196"/>
      <c r="E271" s="196"/>
      <c r="F271" s="196"/>
      <c r="G271" s="196"/>
      <c r="H271" s="196"/>
      <c r="I271" s="196"/>
      <c r="J271" s="196"/>
      <c r="K271" s="196"/>
      <c r="L271" s="196"/>
      <c r="M271" s="196"/>
      <c r="N271" s="196"/>
      <c r="O271" s="196"/>
      <c r="P271" s="196"/>
      <c r="Q271" s="196"/>
      <c r="R271" s="196"/>
      <c r="S271" s="196"/>
      <c r="T271" s="196"/>
    </row>
    <row r="272" spans="3:20">
      <c r="C272" s="196"/>
      <c r="D272" s="196"/>
      <c r="E272" s="196"/>
      <c r="F272" s="196"/>
      <c r="G272" s="196"/>
      <c r="H272" s="196"/>
      <c r="I272" s="196"/>
      <c r="J272" s="196"/>
      <c r="K272" s="196"/>
      <c r="L272" s="196"/>
      <c r="M272" s="196"/>
      <c r="N272" s="196"/>
      <c r="O272" s="196"/>
      <c r="P272" s="196"/>
      <c r="Q272" s="196"/>
      <c r="R272" s="196"/>
      <c r="S272" s="196"/>
      <c r="T272" s="196"/>
    </row>
    <row r="273" spans="3:20">
      <c r="C273" s="196"/>
      <c r="D273" s="196"/>
      <c r="E273" s="196"/>
      <c r="F273" s="196"/>
      <c r="G273" s="196"/>
      <c r="H273" s="196"/>
      <c r="I273" s="196"/>
      <c r="J273" s="196"/>
      <c r="K273" s="196"/>
      <c r="L273" s="196"/>
      <c r="M273" s="196"/>
      <c r="N273" s="196"/>
      <c r="O273" s="196"/>
      <c r="P273" s="196"/>
      <c r="Q273" s="196"/>
      <c r="R273" s="196"/>
      <c r="S273" s="196"/>
      <c r="T273" s="196"/>
    </row>
    <row r="274" spans="3:20">
      <c r="C274" s="196"/>
      <c r="D274" s="196"/>
      <c r="E274" s="196"/>
      <c r="F274" s="196"/>
      <c r="G274" s="196"/>
      <c r="H274" s="196"/>
      <c r="I274" s="196"/>
      <c r="J274" s="196"/>
      <c r="K274" s="196"/>
      <c r="L274" s="196"/>
      <c r="M274" s="196"/>
      <c r="N274" s="196"/>
      <c r="O274" s="196"/>
      <c r="P274" s="196"/>
      <c r="Q274" s="196"/>
      <c r="R274" s="196"/>
      <c r="S274" s="196"/>
      <c r="T274" s="196"/>
    </row>
    <row r="275" spans="3:20">
      <c r="C275" s="196"/>
      <c r="D275" s="196"/>
      <c r="E275" s="196"/>
      <c r="F275" s="196"/>
      <c r="G275" s="196"/>
      <c r="H275" s="196"/>
      <c r="I275" s="196"/>
      <c r="J275" s="196"/>
      <c r="K275" s="196"/>
      <c r="L275" s="196"/>
      <c r="M275" s="196"/>
      <c r="N275" s="196"/>
      <c r="O275" s="196"/>
      <c r="P275" s="196"/>
      <c r="Q275" s="196"/>
      <c r="R275" s="196"/>
      <c r="S275" s="196"/>
      <c r="T275" s="196"/>
    </row>
    <row r="276" spans="3:20">
      <c r="C276" s="196"/>
      <c r="D276" s="196"/>
      <c r="E276" s="196"/>
      <c r="F276" s="196"/>
      <c r="G276" s="196"/>
      <c r="H276" s="196"/>
      <c r="I276" s="196"/>
      <c r="J276" s="196"/>
      <c r="K276" s="196"/>
      <c r="L276" s="196"/>
      <c r="M276" s="196"/>
      <c r="N276" s="196"/>
      <c r="O276" s="196"/>
      <c r="P276" s="196"/>
      <c r="Q276" s="196"/>
      <c r="R276" s="196"/>
      <c r="S276" s="196"/>
      <c r="T276" s="196"/>
    </row>
    <row r="277" spans="3:20">
      <c r="C277" s="196"/>
      <c r="D277" s="196"/>
      <c r="E277" s="196"/>
      <c r="F277" s="196"/>
      <c r="G277" s="196"/>
      <c r="H277" s="196"/>
      <c r="I277" s="196"/>
      <c r="J277" s="196"/>
      <c r="K277" s="196"/>
      <c r="L277" s="196"/>
      <c r="M277" s="196"/>
      <c r="N277" s="196"/>
      <c r="O277" s="196"/>
      <c r="P277" s="196"/>
      <c r="Q277" s="196"/>
      <c r="R277" s="196"/>
      <c r="S277" s="196"/>
      <c r="T277" s="196"/>
    </row>
    <row r="278" spans="3:20">
      <c r="C278" s="196"/>
      <c r="D278" s="196"/>
      <c r="E278" s="196"/>
      <c r="F278" s="196"/>
      <c r="G278" s="196"/>
      <c r="H278" s="196"/>
      <c r="I278" s="196"/>
      <c r="J278" s="196"/>
      <c r="K278" s="196"/>
      <c r="L278" s="196"/>
      <c r="M278" s="196"/>
      <c r="N278" s="196"/>
      <c r="O278" s="196"/>
      <c r="P278" s="196"/>
      <c r="Q278" s="196"/>
      <c r="R278" s="196"/>
      <c r="S278" s="196"/>
      <c r="T278" s="196"/>
    </row>
    <row r="279" spans="3:20">
      <c r="C279" s="196"/>
      <c r="D279" s="196"/>
      <c r="E279" s="196"/>
      <c r="F279" s="196"/>
      <c r="G279" s="196"/>
      <c r="H279" s="196"/>
      <c r="I279" s="196"/>
      <c r="J279" s="196"/>
      <c r="K279" s="196"/>
      <c r="L279" s="196"/>
      <c r="M279" s="196"/>
      <c r="N279" s="196"/>
      <c r="O279" s="196"/>
      <c r="P279" s="196"/>
      <c r="Q279" s="196"/>
      <c r="R279" s="196"/>
      <c r="S279" s="196"/>
      <c r="T279" s="196"/>
    </row>
    <row r="280" spans="3:20">
      <c r="C280" s="196"/>
      <c r="D280" s="196"/>
      <c r="E280" s="196"/>
      <c r="F280" s="196"/>
      <c r="G280" s="196"/>
      <c r="H280" s="196"/>
      <c r="I280" s="196"/>
      <c r="J280" s="196"/>
      <c r="K280" s="196"/>
      <c r="L280" s="196"/>
      <c r="M280" s="196"/>
      <c r="N280" s="196"/>
      <c r="O280" s="196"/>
      <c r="P280" s="196"/>
      <c r="Q280" s="196"/>
      <c r="R280" s="196"/>
      <c r="S280" s="196"/>
      <c r="T280" s="196"/>
    </row>
    <row r="281" spans="3:20">
      <c r="C281" s="196"/>
      <c r="D281" s="196"/>
      <c r="E281" s="196"/>
      <c r="F281" s="196"/>
      <c r="G281" s="196"/>
      <c r="H281" s="196"/>
      <c r="I281" s="196"/>
      <c r="J281" s="196"/>
      <c r="K281" s="196"/>
      <c r="L281" s="196"/>
      <c r="M281" s="196"/>
      <c r="N281" s="196"/>
      <c r="O281" s="196"/>
      <c r="P281" s="196"/>
      <c r="Q281" s="196"/>
      <c r="R281" s="196"/>
      <c r="S281" s="196"/>
      <c r="T281" s="196"/>
    </row>
    <row r="282" spans="3:20">
      <c r="C282" s="196"/>
      <c r="D282" s="196"/>
      <c r="E282" s="196"/>
      <c r="F282" s="196"/>
      <c r="G282" s="196"/>
      <c r="H282" s="196"/>
      <c r="I282" s="196"/>
      <c r="J282" s="196"/>
      <c r="K282" s="196"/>
      <c r="L282" s="196"/>
      <c r="M282" s="196"/>
      <c r="N282" s="196"/>
      <c r="O282" s="196"/>
      <c r="P282" s="196"/>
      <c r="Q282" s="196"/>
      <c r="R282" s="196"/>
      <c r="S282" s="196"/>
      <c r="T282" s="196"/>
    </row>
    <row r="283" spans="3:20">
      <c r="C283" s="196"/>
      <c r="D283" s="196"/>
      <c r="E283" s="196"/>
      <c r="F283" s="196"/>
      <c r="G283" s="196"/>
      <c r="H283" s="196"/>
      <c r="I283" s="196"/>
      <c r="J283" s="196"/>
      <c r="K283" s="196"/>
      <c r="L283" s="196"/>
      <c r="M283" s="196"/>
      <c r="N283" s="196"/>
      <c r="O283" s="196"/>
      <c r="P283" s="196"/>
      <c r="Q283" s="196"/>
      <c r="R283" s="196"/>
      <c r="S283" s="196"/>
      <c r="T283" s="196"/>
    </row>
    <row r="284" spans="3:20">
      <c r="C284" s="196"/>
      <c r="D284" s="196"/>
      <c r="E284" s="196"/>
      <c r="F284" s="196"/>
      <c r="G284" s="196"/>
      <c r="H284" s="196"/>
      <c r="I284" s="196"/>
      <c r="J284" s="196"/>
      <c r="K284" s="196"/>
      <c r="L284" s="196"/>
      <c r="M284" s="196"/>
      <c r="N284" s="196"/>
      <c r="O284" s="196"/>
      <c r="P284" s="196"/>
      <c r="Q284" s="196"/>
      <c r="R284" s="196"/>
      <c r="S284" s="196"/>
      <c r="T284" s="196"/>
    </row>
    <row r="285" spans="3:20">
      <c r="C285" s="196"/>
      <c r="D285" s="196"/>
      <c r="E285" s="196"/>
      <c r="F285" s="196"/>
      <c r="G285" s="196"/>
      <c r="H285" s="196"/>
      <c r="I285" s="196"/>
      <c r="J285" s="196"/>
      <c r="K285" s="196"/>
      <c r="L285" s="196"/>
      <c r="M285" s="196"/>
      <c r="N285" s="196"/>
      <c r="O285" s="196"/>
      <c r="P285" s="196"/>
      <c r="Q285" s="196"/>
      <c r="R285" s="196"/>
      <c r="S285" s="196"/>
      <c r="T285" s="196"/>
    </row>
    <row r="286" spans="3:20">
      <c r="C286" s="196"/>
      <c r="D286" s="196"/>
      <c r="E286" s="196"/>
      <c r="F286" s="196"/>
      <c r="G286" s="196"/>
      <c r="H286" s="196"/>
      <c r="I286" s="196"/>
      <c r="J286" s="196"/>
      <c r="K286" s="196"/>
      <c r="L286" s="196"/>
      <c r="M286" s="196"/>
      <c r="N286" s="196"/>
      <c r="O286" s="196"/>
      <c r="P286" s="196"/>
      <c r="Q286" s="196"/>
      <c r="R286" s="196"/>
      <c r="S286" s="196"/>
      <c r="T286" s="196"/>
    </row>
    <row r="287" spans="3:20">
      <c r="C287" s="196"/>
      <c r="D287" s="196"/>
      <c r="E287" s="196"/>
      <c r="F287" s="196"/>
      <c r="G287" s="196"/>
      <c r="H287" s="196"/>
      <c r="I287" s="196"/>
      <c r="J287" s="196"/>
      <c r="K287" s="196"/>
      <c r="L287" s="196"/>
      <c r="M287" s="196"/>
      <c r="N287" s="196"/>
      <c r="O287" s="196"/>
      <c r="P287" s="196"/>
      <c r="Q287" s="196"/>
      <c r="R287" s="196"/>
      <c r="S287" s="196"/>
      <c r="T287" s="196"/>
    </row>
    <row r="288" spans="3:20">
      <c r="C288" s="196"/>
      <c r="D288" s="196"/>
      <c r="E288" s="196"/>
      <c r="F288" s="196"/>
      <c r="G288" s="196"/>
      <c r="H288" s="196"/>
      <c r="I288" s="196"/>
      <c r="J288" s="196"/>
      <c r="K288" s="196"/>
      <c r="L288" s="196"/>
      <c r="M288" s="196"/>
      <c r="N288" s="196"/>
      <c r="O288" s="196"/>
      <c r="P288" s="196"/>
      <c r="Q288" s="196"/>
      <c r="R288" s="196"/>
      <c r="S288" s="196"/>
      <c r="T288" s="196"/>
    </row>
    <row r="289" spans="3:20">
      <c r="C289" s="196"/>
      <c r="D289" s="196"/>
      <c r="E289" s="196"/>
      <c r="F289" s="196"/>
      <c r="G289" s="196"/>
      <c r="H289" s="196"/>
      <c r="I289" s="196"/>
      <c r="J289" s="196"/>
      <c r="K289" s="196"/>
      <c r="L289" s="196"/>
      <c r="M289" s="196"/>
      <c r="N289" s="196"/>
      <c r="O289" s="196"/>
      <c r="P289" s="196"/>
      <c r="Q289" s="196"/>
      <c r="R289" s="196"/>
      <c r="S289" s="196"/>
      <c r="T289" s="196"/>
    </row>
    <row r="290" spans="3:20">
      <c r="C290" s="196"/>
      <c r="D290" s="196"/>
      <c r="E290" s="196"/>
      <c r="F290" s="196"/>
      <c r="G290" s="196"/>
      <c r="H290" s="196"/>
      <c r="I290" s="196"/>
      <c r="J290" s="196"/>
      <c r="K290" s="196"/>
      <c r="L290" s="196"/>
      <c r="M290" s="196"/>
      <c r="N290" s="196"/>
      <c r="O290" s="196"/>
      <c r="P290" s="196"/>
      <c r="Q290" s="196"/>
      <c r="R290" s="196"/>
      <c r="S290" s="196"/>
      <c r="T290" s="196"/>
    </row>
    <row r="291" spans="3:20">
      <c r="C291" s="196"/>
      <c r="D291" s="196"/>
      <c r="E291" s="196"/>
      <c r="F291" s="196"/>
      <c r="G291" s="196"/>
      <c r="H291" s="196"/>
      <c r="I291" s="196"/>
      <c r="J291" s="196"/>
      <c r="K291" s="196"/>
      <c r="L291" s="196"/>
      <c r="M291" s="196"/>
      <c r="N291" s="196"/>
      <c r="O291" s="196"/>
      <c r="P291" s="196"/>
      <c r="Q291" s="196"/>
      <c r="R291" s="196"/>
      <c r="S291" s="196"/>
      <c r="T291" s="196"/>
    </row>
    <row r="292" spans="3:20">
      <c r="C292" s="196"/>
      <c r="D292" s="196"/>
      <c r="E292" s="196"/>
      <c r="F292" s="196"/>
      <c r="G292" s="196"/>
      <c r="H292" s="196"/>
      <c r="I292" s="196"/>
      <c r="J292" s="196"/>
      <c r="K292" s="196"/>
      <c r="L292" s="196"/>
      <c r="M292" s="196"/>
      <c r="N292" s="196"/>
      <c r="O292" s="196"/>
      <c r="P292" s="196"/>
      <c r="Q292" s="196"/>
      <c r="R292" s="196"/>
      <c r="S292" s="196"/>
      <c r="T292" s="196"/>
    </row>
    <row r="293" spans="3:20">
      <c r="C293" s="196"/>
      <c r="D293" s="196"/>
      <c r="E293" s="196"/>
      <c r="F293" s="196"/>
      <c r="G293" s="196"/>
      <c r="H293" s="196"/>
      <c r="I293" s="196"/>
      <c r="J293" s="196"/>
      <c r="K293" s="196"/>
      <c r="L293" s="196"/>
      <c r="M293" s="196"/>
      <c r="N293" s="196"/>
      <c r="O293" s="196"/>
      <c r="P293" s="196"/>
      <c r="Q293" s="196"/>
      <c r="R293" s="196"/>
      <c r="S293" s="196"/>
      <c r="T293" s="196"/>
    </row>
    <row r="294" spans="3:20">
      <c r="C294" s="196"/>
      <c r="D294" s="196"/>
      <c r="E294" s="196"/>
      <c r="F294" s="196"/>
      <c r="G294" s="196"/>
      <c r="H294" s="196"/>
      <c r="I294" s="196"/>
      <c r="J294" s="196"/>
      <c r="K294" s="196"/>
      <c r="L294" s="196"/>
      <c r="M294" s="196"/>
      <c r="N294" s="196"/>
      <c r="O294" s="196"/>
      <c r="P294" s="196"/>
      <c r="Q294" s="196"/>
      <c r="R294" s="196"/>
      <c r="S294" s="196"/>
      <c r="T294" s="196"/>
    </row>
    <row r="295" spans="3:20">
      <c r="C295" s="196"/>
      <c r="D295" s="196"/>
      <c r="E295" s="196"/>
      <c r="F295" s="196"/>
      <c r="G295" s="196"/>
      <c r="H295" s="196"/>
      <c r="I295" s="196"/>
      <c r="J295" s="196"/>
      <c r="K295" s="196"/>
      <c r="L295" s="196"/>
      <c r="M295" s="196"/>
      <c r="N295" s="196"/>
      <c r="O295" s="196"/>
      <c r="P295" s="196"/>
      <c r="Q295" s="196"/>
      <c r="R295" s="196"/>
      <c r="S295" s="196"/>
      <c r="T295" s="196"/>
    </row>
    <row r="296" spans="3:20">
      <c r="C296" s="196"/>
      <c r="D296" s="196"/>
      <c r="E296" s="196"/>
      <c r="F296" s="196"/>
      <c r="G296" s="196"/>
      <c r="H296" s="196"/>
      <c r="I296" s="196"/>
      <c r="J296" s="196"/>
      <c r="K296" s="196"/>
      <c r="L296" s="196"/>
      <c r="M296" s="196"/>
      <c r="N296" s="196"/>
      <c r="O296" s="196"/>
      <c r="P296" s="196"/>
      <c r="Q296" s="196"/>
      <c r="R296" s="196"/>
      <c r="S296" s="196"/>
      <c r="T296" s="196"/>
    </row>
  </sheetData>
  <mergeCells count="7">
    <mergeCell ref="W5:Z5"/>
    <mergeCell ref="H1:I1"/>
    <mergeCell ref="C5:F5"/>
    <mergeCell ref="G5:J5"/>
    <mergeCell ref="K5:N5"/>
    <mergeCell ref="O5:R5"/>
    <mergeCell ref="S5:V5"/>
  </mergeCells>
  <hyperlinks>
    <hyperlink ref="H1:I1" location="Index!A1" display="Regresar al Índice" xr:uid="{B7494A39-2827-4185-8D9B-3677191927A9}"/>
  </hyperlinks>
  <pageMargins left="0.7" right="0.7" top="0.75" bottom="0.75" header="0.3" footer="0.3"/>
  <pageSetup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42150-AAD1-4ECB-B38C-15DFF1B82018}">
  <sheetPr codeName="Hoja65"/>
  <dimension ref="A1:I43"/>
  <sheetViews>
    <sheetView workbookViewId="0"/>
  </sheetViews>
  <sheetFormatPr baseColWidth="10" defaultRowHeight="14.25"/>
  <cols>
    <col min="1" max="2" width="11.42578125" style="195"/>
    <col min="3" max="3" width="28.28515625" style="195" bestFit="1" customWidth="1"/>
    <col min="4" max="16384" width="11.42578125" style="195"/>
  </cols>
  <sheetData>
    <row r="1" spans="1:9">
      <c r="A1" s="20" t="s">
        <v>1585</v>
      </c>
      <c r="H1" s="545" t="s">
        <v>38</v>
      </c>
      <c r="I1" s="545"/>
    </row>
    <row r="6" spans="1:9">
      <c r="A6" s="195" t="s">
        <v>325</v>
      </c>
      <c r="B6" s="195" t="s">
        <v>1117</v>
      </c>
      <c r="C6" s="195" t="s">
        <v>671</v>
      </c>
      <c r="D6" s="195" t="s">
        <v>1220</v>
      </c>
      <c r="E6" s="195" t="s">
        <v>1221</v>
      </c>
      <c r="F6" s="195" t="s">
        <v>1222</v>
      </c>
      <c r="G6" s="195" t="s">
        <v>1223</v>
      </c>
    </row>
    <row r="7" spans="1:9">
      <c r="A7" s="195">
        <v>2021</v>
      </c>
      <c r="B7" s="195">
        <v>3</v>
      </c>
      <c r="C7" s="195" t="s">
        <v>33</v>
      </c>
      <c r="D7" s="395">
        <v>130.1952799</v>
      </c>
      <c r="E7" s="395">
        <v>0.40721779976509198</v>
      </c>
      <c r="F7" s="395">
        <v>5.4729221492698397</v>
      </c>
      <c r="G7" s="395">
        <v>1.3410138016589901</v>
      </c>
    </row>
    <row r="8" spans="1:9">
      <c r="A8" s="195">
        <v>2021</v>
      </c>
      <c r="B8" s="195">
        <v>3</v>
      </c>
      <c r="C8" s="195" t="s">
        <v>9</v>
      </c>
      <c r="D8" s="395">
        <v>130.16624949999999</v>
      </c>
      <c r="E8" s="395">
        <v>2.2079381271515</v>
      </c>
      <c r="F8" s="395">
        <v>6.0378296284953903</v>
      </c>
      <c r="G8" s="395">
        <v>1.47643640899739</v>
      </c>
    </row>
    <row r="9" spans="1:9">
      <c r="A9" s="195">
        <v>2021</v>
      </c>
      <c r="B9" s="195">
        <v>3</v>
      </c>
      <c r="C9" s="195" t="s">
        <v>16</v>
      </c>
      <c r="D9" s="395">
        <v>128.74535839999999</v>
      </c>
      <c r="E9" s="395">
        <v>0.94821116755756696</v>
      </c>
      <c r="F9" s="395">
        <v>6.5829784985674999</v>
      </c>
      <c r="G9" s="395">
        <v>1.6066103109091401</v>
      </c>
    </row>
    <row r="10" spans="1:9">
      <c r="A10" s="195">
        <v>2021</v>
      </c>
      <c r="B10" s="195">
        <v>3</v>
      </c>
      <c r="C10" s="195" t="s">
        <v>28</v>
      </c>
      <c r="D10" s="395">
        <v>130.83697079999999</v>
      </c>
      <c r="E10" s="395">
        <v>0.89268023468027602</v>
      </c>
      <c r="F10" s="395">
        <v>6.6295788669122198</v>
      </c>
      <c r="G10" s="395">
        <v>1.6177146387424299</v>
      </c>
    </row>
    <row r="11" spans="1:9">
      <c r="A11" s="195">
        <v>2021</v>
      </c>
      <c r="B11" s="195">
        <v>3</v>
      </c>
      <c r="C11" s="195" t="s">
        <v>3</v>
      </c>
      <c r="D11" s="395">
        <v>133.90769209999999</v>
      </c>
      <c r="E11" s="395">
        <v>1.0002883011346799</v>
      </c>
      <c r="F11" s="395">
        <v>6.7657004664912499</v>
      </c>
      <c r="G11" s="395">
        <v>1.6501300086619199</v>
      </c>
    </row>
    <row r="12" spans="1:9">
      <c r="A12" s="195">
        <v>2021</v>
      </c>
      <c r="B12" s="195">
        <v>3</v>
      </c>
      <c r="C12" s="195" t="s">
        <v>14</v>
      </c>
      <c r="D12" s="395">
        <v>136.42890890000001</v>
      </c>
      <c r="E12" s="395">
        <v>1.0831237162340701</v>
      </c>
      <c r="F12" s="395">
        <v>6.9189557642116402</v>
      </c>
      <c r="G12" s="395">
        <v>1.68658844569136</v>
      </c>
    </row>
    <row r="13" spans="1:9">
      <c r="A13" s="195">
        <v>2021</v>
      </c>
      <c r="B13" s="195">
        <v>3</v>
      </c>
      <c r="C13" s="195" t="s">
        <v>51</v>
      </c>
      <c r="D13" s="395">
        <v>130.82136610000001</v>
      </c>
      <c r="E13" s="395">
        <v>1.2399634483561499</v>
      </c>
      <c r="F13" s="395">
        <v>7.2971683536168701</v>
      </c>
      <c r="G13" s="395">
        <v>1.7763953372399399</v>
      </c>
    </row>
    <row r="14" spans="1:9">
      <c r="A14" s="195">
        <v>2021</v>
      </c>
      <c r="B14" s="195">
        <v>3</v>
      </c>
      <c r="C14" s="195" t="s">
        <v>12</v>
      </c>
      <c r="D14" s="395">
        <v>130.300997</v>
      </c>
      <c r="E14" s="395">
        <v>1.2362201696423101</v>
      </c>
      <c r="F14" s="395">
        <v>7.7105461166957001</v>
      </c>
      <c r="G14" s="395">
        <v>1.8742810788276101</v>
      </c>
    </row>
    <row r="15" spans="1:9">
      <c r="A15" s="195">
        <v>2021</v>
      </c>
      <c r="B15" s="195">
        <v>3</v>
      </c>
      <c r="C15" s="195" t="s">
        <v>30</v>
      </c>
      <c r="D15" s="395">
        <v>128.5772738</v>
      </c>
      <c r="E15" s="395">
        <v>1.1572917265565601</v>
      </c>
      <c r="F15" s="395">
        <v>7.9088855435911301</v>
      </c>
      <c r="G15" s="395">
        <v>1.92114684453688</v>
      </c>
    </row>
    <row r="16" spans="1:9">
      <c r="A16" s="195">
        <v>2021</v>
      </c>
      <c r="B16" s="195">
        <v>3</v>
      </c>
      <c r="C16" s="195" t="s">
        <v>23</v>
      </c>
      <c r="D16" s="395">
        <v>133.57972029999999</v>
      </c>
      <c r="E16" s="395">
        <v>1.4391703701537499</v>
      </c>
      <c r="F16" s="395">
        <v>8.0695922523235506</v>
      </c>
      <c r="G16" s="395">
        <v>1.9590729901286099</v>
      </c>
    </row>
    <row r="17" spans="1:7">
      <c r="A17" s="195">
        <v>2021</v>
      </c>
      <c r="B17" s="195">
        <v>3</v>
      </c>
      <c r="C17" s="195" t="s">
        <v>21</v>
      </c>
      <c r="D17" s="395">
        <v>133.43893249999999</v>
      </c>
      <c r="E17" s="395">
        <v>1.2163832641586501</v>
      </c>
      <c r="F17" s="395">
        <v>8.3235287245449392</v>
      </c>
      <c r="G17" s="395">
        <v>2.01891485652133</v>
      </c>
    </row>
    <row r="18" spans="1:7">
      <c r="A18" s="195">
        <v>2021</v>
      </c>
      <c r="B18" s="195">
        <v>3</v>
      </c>
      <c r="C18" s="195" t="s">
        <v>27</v>
      </c>
      <c r="D18" s="395">
        <v>134.1700329</v>
      </c>
      <c r="E18" s="395">
        <v>1.3304553433062001</v>
      </c>
      <c r="F18" s="395">
        <v>8.4830817968577499</v>
      </c>
      <c r="G18" s="395">
        <v>2.0564608273362799</v>
      </c>
    </row>
    <row r="19" spans="1:7">
      <c r="A19" s="195">
        <v>2021</v>
      </c>
      <c r="B19" s="195">
        <v>3</v>
      </c>
      <c r="C19" s="195" t="s">
        <v>29</v>
      </c>
      <c r="D19" s="395">
        <v>132.175837</v>
      </c>
      <c r="E19" s="395">
        <v>1.19473005442605</v>
      </c>
      <c r="F19" s="395">
        <v>8.5482782946882292</v>
      </c>
      <c r="G19" s="395">
        <v>2.0717909246689601</v>
      </c>
    </row>
    <row r="20" spans="1:7">
      <c r="A20" s="195">
        <v>2021</v>
      </c>
      <c r="B20" s="195">
        <v>3</v>
      </c>
      <c r="C20" s="195" t="s">
        <v>11</v>
      </c>
      <c r="D20" s="395">
        <v>137.1025128</v>
      </c>
      <c r="E20" s="395">
        <v>1.50755124577331</v>
      </c>
      <c r="F20" s="395">
        <v>8.5916551380351507</v>
      </c>
      <c r="G20" s="395">
        <v>2.0819865924999399</v>
      </c>
    </row>
    <row r="21" spans="1:7">
      <c r="A21" s="195">
        <v>2021</v>
      </c>
      <c r="B21" s="195">
        <v>3</v>
      </c>
      <c r="C21" s="195" t="s">
        <v>20</v>
      </c>
      <c r="D21" s="395">
        <v>140.1255917</v>
      </c>
      <c r="E21" s="395">
        <v>1.52602086450688</v>
      </c>
      <c r="F21" s="395">
        <v>8.65513406929119</v>
      </c>
      <c r="G21" s="395">
        <v>2.0969017242822101</v>
      </c>
    </row>
    <row r="22" spans="1:7">
      <c r="A22" s="195">
        <v>2021</v>
      </c>
      <c r="B22" s="195">
        <v>3</v>
      </c>
      <c r="C22" s="195" t="s">
        <v>7</v>
      </c>
      <c r="D22" s="395">
        <v>134.3841233</v>
      </c>
      <c r="E22" s="395">
        <v>1.5459481833942601</v>
      </c>
      <c r="F22" s="395">
        <v>8.77204084845145</v>
      </c>
      <c r="G22" s="395">
        <v>2.1243532736617601</v>
      </c>
    </row>
    <row r="23" spans="1:7">
      <c r="A23" s="195">
        <v>2021</v>
      </c>
      <c r="B23" s="195">
        <v>3</v>
      </c>
      <c r="C23" s="195" t="s">
        <v>25</v>
      </c>
      <c r="D23" s="395">
        <v>139.56773960000001</v>
      </c>
      <c r="E23" s="395">
        <v>1.50271416730501</v>
      </c>
      <c r="F23" s="395">
        <v>8.8282493977561494</v>
      </c>
      <c r="G23" s="395">
        <v>2.1375440478480701</v>
      </c>
    </row>
    <row r="24" spans="1:7">
      <c r="A24" s="195">
        <v>2021</v>
      </c>
      <c r="B24" s="195">
        <v>3</v>
      </c>
      <c r="C24" s="195" t="s">
        <v>32</v>
      </c>
      <c r="D24" s="395">
        <v>137.87792769999999</v>
      </c>
      <c r="E24" s="395">
        <v>1.69849777630415</v>
      </c>
      <c r="F24" s="395">
        <v>8.9344032728083196</v>
      </c>
      <c r="G24" s="395">
        <v>2.1624418396865699</v>
      </c>
    </row>
    <row r="25" spans="1:7">
      <c r="A25" s="195">
        <v>2021</v>
      </c>
      <c r="B25" s="195">
        <v>3</v>
      </c>
      <c r="C25" s="195" t="s">
        <v>10</v>
      </c>
      <c r="D25" s="395">
        <v>135.28055069999999</v>
      </c>
      <c r="E25" s="395">
        <v>1.4907840855112899</v>
      </c>
      <c r="F25" s="395">
        <v>8.9470040280806007</v>
      </c>
      <c r="G25" s="395">
        <v>2.1653960673044401</v>
      </c>
    </row>
    <row r="26" spans="1:7">
      <c r="A26" s="195">
        <v>2021</v>
      </c>
      <c r="B26" s="195">
        <v>3</v>
      </c>
      <c r="C26" s="195" t="s">
        <v>22</v>
      </c>
      <c r="D26" s="395">
        <v>139.50729000000001</v>
      </c>
      <c r="E26" s="395">
        <v>1.82190439811674</v>
      </c>
      <c r="F26" s="395">
        <v>9.5082879338538504</v>
      </c>
      <c r="G26" s="395">
        <v>2.2967290461077399</v>
      </c>
    </row>
    <row r="27" spans="1:7">
      <c r="A27" s="195">
        <v>2021</v>
      </c>
      <c r="B27" s="195">
        <v>3</v>
      </c>
      <c r="C27" s="195" t="s">
        <v>0</v>
      </c>
      <c r="D27" s="395">
        <v>146.9169976</v>
      </c>
      <c r="E27" s="395">
        <v>1.9845672606112501</v>
      </c>
      <c r="F27" s="395">
        <v>9.7242216623925994</v>
      </c>
      <c r="G27" s="395">
        <v>2.3471202071517099</v>
      </c>
    </row>
    <row r="28" spans="1:7">
      <c r="A28" s="195">
        <v>2021</v>
      </c>
      <c r="B28" s="195">
        <v>3</v>
      </c>
      <c r="C28" s="195" t="s">
        <v>15</v>
      </c>
      <c r="D28" s="395">
        <v>133.532633</v>
      </c>
      <c r="E28" s="395">
        <v>2.1980263446974999</v>
      </c>
      <c r="F28" s="395">
        <v>10.1023472347935</v>
      </c>
      <c r="G28" s="395">
        <v>2.4351822386371702</v>
      </c>
    </row>
    <row r="29" spans="1:7">
      <c r="A29" s="195">
        <v>2021</v>
      </c>
      <c r="B29" s="195">
        <v>3</v>
      </c>
      <c r="C29" s="195" t="s">
        <v>26</v>
      </c>
      <c r="D29" s="395">
        <v>142.9481002</v>
      </c>
      <c r="E29" s="395">
        <v>2.0226105970641202</v>
      </c>
      <c r="F29" s="395">
        <v>10.4335167592322</v>
      </c>
      <c r="G29" s="395">
        <v>2.5121225013736899</v>
      </c>
    </row>
    <row r="30" spans="1:7">
      <c r="A30" s="195">
        <v>2021</v>
      </c>
      <c r="B30" s="195">
        <v>3</v>
      </c>
      <c r="C30" s="195" t="s">
        <v>17</v>
      </c>
      <c r="D30" s="395">
        <v>138.3588566</v>
      </c>
      <c r="E30" s="395">
        <v>2.2765292678308602</v>
      </c>
      <c r="F30" s="395">
        <v>10.523189256653501</v>
      </c>
      <c r="G30" s="395">
        <v>2.53292624035319</v>
      </c>
    </row>
    <row r="31" spans="1:7">
      <c r="A31" s="195">
        <v>2021</v>
      </c>
      <c r="B31" s="195">
        <v>3</v>
      </c>
      <c r="C31" s="195" t="s">
        <v>18</v>
      </c>
      <c r="D31" s="395">
        <v>134.4622597</v>
      </c>
      <c r="E31" s="395">
        <v>2.5118129528028099</v>
      </c>
      <c r="F31" s="395">
        <v>10.558363328075099</v>
      </c>
      <c r="G31" s="395">
        <v>2.5410830583039798</v>
      </c>
    </row>
    <row r="32" spans="1:7">
      <c r="A32" s="195">
        <v>2021</v>
      </c>
      <c r="B32" s="195">
        <v>3</v>
      </c>
      <c r="C32" s="195" t="s">
        <v>31</v>
      </c>
      <c r="D32" s="395">
        <v>132.5779589</v>
      </c>
      <c r="E32" s="395">
        <v>1.9583162529895699</v>
      </c>
      <c r="F32" s="395">
        <v>10.626240765619</v>
      </c>
      <c r="G32" s="395">
        <v>2.5568182407464501</v>
      </c>
    </row>
    <row r="33" spans="1:7">
      <c r="A33" s="195">
        <v>2021</v>
      </c>
      <c r="B33" s="195">
        <v>3</v>
      </c>
      <c r="C33" s="195" t="s">
        <v>4</v>
      </c>
      <c r="D33" s="395">
        <v>142.52520759999999</v>
      </c>
      <c r="E33" s="395">
        <v>2.1035944918167599</v>
      </c>
      <c r="F33" s="395">
        <v>10.700739729590399</v>
      </c>
      <c r="G33" s="395">
        <v>2.57408007650419</v>
      </c>
    </row>
    <row r="34" spans="1:7">
      <c r="A34" s="195">
        <v>2021</v>
      </c>
      <c r="B34" s="195">
        <v>3</v>
      </c>
      <c r="C34" s="195" t="s">
        <v>6</v>
      </c>
      <c r="D34" s="395">
        <v>141.3854067</v>
      </c>
      <c r="E34" s="395">
        <v>2.1938483421471302</v>
      </c>
      <c r="F34" s="395">
        <v>11.091550589272</v>
      </c>
      <c r="G34" s="395">
        <v>2.6644907260407602</v>
      </c>
    </row>
    <row r="35" spans="1:7">
      <c r="A35" s="195">
        <v>2021</v>
      </c>
      <c r="B35" s="195">
        <v>3</v>
      </c>
      <c r="C35" s="195" t="s">
        <v>8</v>
      </c>
      <c r="D35" s="395">
        <v>137.62034389999999</v>
      </c>
      <c r="E35" s="395">
        <v>2.2115290801746301</v>
      </c>
      <c r="F35" s="395">
        <v>11.2287878861015</v>
      </c>
      <c r="G35" s="395">
        <v>2.6961827737133999</v>
      </c>
    </row>
    <row r="36" spans="1:7">
      <c r="A36" s="195">
        <v>2021</v>
      </c>
      <c r="B36" s="195">
        <v>3</v>
      </c>
      <c r="C36" s="195" t="s">
        <v>19</v>
      </c>
      <c r="D36" s="395">
        <v>144.46849470000001</v>
      </c>
      <c r="E36" s="395">
        <v>2.6921307058995798</v>
      </c>
      <c r="F36" s="395">
        <v>12.152812728801299</v>
      </c>
      <c r="G36" s="395">
        <v>2.9088067470634602</v>
      </c>
    </row>
    <row r="37" spans="1:7">
      <c r="A37" s="195">
        <v>2021</v>
      </c>
      <c r="B37" s="195">
        <v>3</v>
      </c>
      <c r="C37" s="195" t="s">
        <v>5</v>
      </c>
      <c r="D37" s="395">
        <v>146.0622012</v>
      </c>
      <c r="E37" s="395">
        <v>2.7237942202597898</v>
      </c>
      <c r="F37" s="395">
        <v>12.960089536186601</v>
      </c>
      <c r="G37" s="395">
        <v>3.0934935708449398</v>
      </c>
    </row>
    <row r="38" spans="1:7">
      <c r="A38" s="195">
        <v>2021</v>
      </c>
      <c r="B38" s="195">
        <v>3</v>
      </c>
      <c r="C38" s="195" t="s">
        <v>24</v>
      </c>
      <c r="D38" s="395">
        <v>146.50986330000001</v>
      </c>
      <c r="E38" s="395">
        <v>2.8044423923541801</v>
      </c>
      <c r="F38" s="395">
        <v>13.4119084432284</v>
      </c>
      <c r="G38" s="395">
        <v>3.1964279042853798</v>
      </c>
    </row>
    <row r="40" spans="1:7">
      <c r="C40" s="395"/>
      <c r="D40" s="395"/>
    </row>
    <row r="41" spans="1:7">
      <c r="C41" s="395"/>
      <c r="D41" s="395"/>
    </row>
    <row r="42" spans="1:7">
      <c r="A42" s="195" t="s">
        <v>555</v>
      </c>
      <c r="C42" s="395">
        <v>0</v>
      </c>
      <c r="D42" s="395">
        <v>8.6999999999999993</v>
      </c>
    </row>
    <row r="43" spans="1:7">
      <c r="C43" s="395">
        <v>1</v>
      </c>
      <c r="D43" s="395">
        <f>D42</f>
        <v>8.6999999999999993</v>
      </c>
    </row>
  </sheetData>
  <autoFilter ref="A6:G38" xr:uid="{00000000-0009-0000-0000-000003000000}">
    <sortState ref="A7:G38">
      <sortCondition ref="F6:F38"/>
    </sortState>
  </autoFilter>
  <mergeCells count="1">
    <mergeCell ref="H1:I1"/>
  </mergeCells>
  <hyperlinks>
    <hyperlink ref="H1:I1" location="Index!A1" display="Regresar al Índice" xr:uid="{CAAFBAD0-63D8-4F90-AF7C-7CADFF91338C}"/>
  </hyperlink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83CD7-26C4-46E0-B9BE-266DF02EB02D}">
  <sheetPr codeName="Hoja66"/>
  <dimension ref="A1:I80"/>
  <sheetViews>
    <sheetView zoomScale="90" zoomScaleNormal="90" workbookViewId="0"/>
  </sheetViews>
  <sheetFormatPr baseColWidth="10" defaultRowHeight="14.25"/>
  <cols>
    <col min="1" max="3" width="11.42578125" style="195"/>
    <col min="4" max="4" width="27" style="195" bestFit="1" customWidth="1"/>
    <col min="5" max="5" width="31" style="195" bestFit="1" customWidth="1"/>
    <col min="6" max="9" width="11.42578125" style="195"/>
    <col min="10" max="10" width="11.85546875" style="195" bestFit="1" customWidth="1"/>
    <col min="11" max="13" width="11.42578125" style="195"/>
    <col min="14" max="14" width="27" style="195" bestFit="1" customWidth="1"/>
    <col min="15" max="18" width="11.42578125" style="195"/>
    <col min="19" max="20" width="11.85546875" style="195" bestFit="1" customWidth="1"/>
    <col min="21" max="16384" width="11.42578125" style="195"/>
  </cols>
  <sheetData>
    <row r="1" spans="1:9">
      <c r="A1" s="20" t="s">
        <v>1586</v>
      </c>
      <c r="H1" s="545" t="s">
        <v>38</v>
      </c>
      <c r="I1" s="545"/>
    </row>
    <row r="6" spans="1:9">
      <c r="A6" s="195" t="s">
        <v>325</v>
      </c>
      <c r="B6" s="195" t="s">
        <v>1117</v>
      </c>
      <c r="C6" s="195" t="s">
        <v>671</v>
      </c>
      <c r="D6" s="195" t="s">
        <v>716</v>
      </c>
      <c r="E6" s="195" t="s">
        <v>1224</v>
      </c>
      <c r="F6" s="195" t="s">
        <v>1220</v>
      </c>
      <c r="G6" s="195" t="s">
        <v>1221</v>
      </c>
      <c r="H6" s="195" t="s">
        <v>1222</v>
      </c>
      <c r="I6" s="195" t="s">
        <v>1223</v>
      </c>
    </row>
    <row r="7" spans="1:9">
      <c r="A7" s="195">
        <v>2021</v>
      </c>
      <c r="B7" s="195">
        <v>3</v>
      </c>
      <c r="C7" s="195" t="s">
        <v>33</v>
      </c>
      <c r="D7" s="195" t="s">
        <v>1225</v>
      </c>
      <c r="E7" s="195" t="s">
        <v>1226</v>
      </c>
      <c r="F7" s="395">
        <v>130.50774770000001</v>
      </c>
      <c r="G7" s="395">
        <v>0.21292555140446401</v>
      </c>
      <c r="H7" s="395">
        <v>5.2322455066487601</v>
      </c>
      <c r="I7" s="395">
        <v>1.2831522356354901</v>
      </c>
    </row>
    <row r="8" spans="1:9">
      <c r="A8" s="195">
        <v>2021</v>
      </c>
      <c r="B8" s="195">
        <v>3</v>
      </c>
      <c r="C8" s="195" t="s">
        <v>33</v>
      </c>
      <c r="D8" s="195" t="s">
        <v>33</v>
      </c>
      <c r="E8" s="195" t="s">
        <v>1227</v>
      </c>
      <c r="F8" s="395">
        <v>130.9829355</v>
      </c>
      <c r="G8" s="395">
        <v>0.57961666635200104</v>
      </c>
      <c r="H8" s="395">
        <v>5.4972341346368498</v>
      </c>
      <c r="I8" s="395">
        <v>1.3468531873848599</v>
      </c>
    </row>
    <row r="9" spans="1:9">
      <c r="A9" s="195">
        <v>2021</v>
      </c>
      <c r="B9" s="195">
        <v>3</v>
      </c>
      <c r="C9" s="195" t="s">
        <v>9</v>
      </c>
      <c r="D9" s="195" t="s">
        <v>1228</v>
      </c>
      <c r="E9" s="195" t="s">
        <v>1229</v>
      </c>
      <c r="F9" s="395">
        <v>125.0971756</v>
      </c>
      <c r="G9" s="395">
        <v>2.1275466455349399</v>
      </c>
      <c r="H9" s="395">
        <v>5.57420762613798</v>
      </c>
      <c r="I9" s="395">
        <v>1.36533444824429</v>
      </c>
    </row>
    <row r="10" spans="1:9">
      <c r="A10" s="195">
        <v>2021</v>
      </c>
      <c r="B10" s="195">
        <v>3</v>
      </c>
      <c r="C10" s="195" t="s">
        <v>9</v>
      </c>
      <c r="D10" s="195" t="s">
        <v>1231</v>
      </c>
      <c r="E10" s="195" t="s">
        <v>1232</v>
      </c>
      <c r="F10" s="395">
        <v>123.9281282</v>
      </c>
      <c r="G10" s="395">
        <v>2.0184298163571102</v>
      </c>
      <c r="H10" s="395">
        <v>5.59241532010717</v>
      </c>
      <c r="I10" s="395">
        <v>1.36970461989505</v>
      </c>
    </row>
    <row r="11" spans="1:9">
      <c r="A11" s="195">
        <v>2021</v>
      </c>
      <c r="B11" s="195">
        <v>3</v>
      </c>
      <c r="C11" s="195" t="s">
        <v>9</v>
      </c>
      <c r="D11" s="195" t="s">
        <v>1234</v>
      </c>
      <c r="E11" s="195" t="s">
        <v>1235</v>
      </c>
      <c r="F11" s="395">
        <v>133.54894289999999</v>
      </c>
      <c r="G11" s="395">
        <v>2.2570919530693101</v>
      </c>
      <c r="H11" s="395">
        <v>6.3359674555948802</v>
      </c>
      <c r="I11" s="395">
        <v>1.5476895601321401</v>
      </c>
    </row>
    <row r="12" spans="1:9">
      <c r="A12" s="195">
        <v>2021</v>
      </c>
      <c r="B12" s="195">
        <v>3</v>
      </c>
      <c r="C12" s="195" t="s">
        <v>28</v>
      </c>
      <c r="D12" s="195" t="s">
        <v>1237</v>
      </c>
      <c r="E12" s="195" t="s">
        <v>1238</v>
      </c>
      <c r="F12" s="395">
        <v>132.71393739999999</v>
      </c>
      <c r="G12" s="395">
        <v>0.89930340371784401</v>
      </c>
      <c r="H12" s="395">
        <v>6.4023058235003596</v>
      </c>
      <c r="I12" s="395">
        <v>1.5635236488804201</v>
      </c>
    </row>
    <row r="13" spans="1:9">
      <c r="A13" s="195">
        <v>2021</v>
      </c>
      <c r="B13" s="195">
        <v>3</v>
      </c>
      <c r="C13" s="195" t="s">
        <v>28</v>
      </c>
      <c r="D13" s="195" t="s">
        <v>1111</v>
      </c>
      <c r="E13" s="195" t="s">
        <v>1240</v>
      </c>
      <c r="F13" s="395">
        <v>131.3691718</v>
      </c>
      <c r="G13" s="395">
        <v>0.84676823380547295</v>
      </c>
      <c r="H13" s="395">
        <v>6.5072304097596696</v>
      </c>
      <c r="I13" s="395">
        <v>1.5885526465804201</v>
      </c>
    </row>
    <row r="14" spans="1:9">
      <c r="A14" s="195">
        <v>2021</v>
      </c>
      <c r="B14" s="195">
        <v>3</v>
      </c>
      <c r="C14" s="195" t="s">
        <v>16</v>
      </c>
      <c r="D14" s="195" t="s">
        <v>1241</v>
      </c>
      <c r="E14" s="195" t="s">
        <v>1242</v>
      </c>
      <c r="F14" s="395">
        <v>128.9202827</v>
      </c>
      <c r="G14" s="395">
        <v>0.55761425218852101</v>
      </c>
      <c r="H14" s="395">
        <v>6.5737509996647496</v>
      </c>
      <c r="I14" s="395">
        <v>1.60441107295597</v>
      </c>
    </row>
    <row r="15" spans="1:9">
      <c r="A15" s="195">
        <v>2021</v>
      </c>
      <c r="B15" s="195">
        <v>3</v>
      </c>
      <c r="C15" s="195" t="s">
        <v>9</v>
      </c>
      <c r="D15" s="195" t="s">
        <v>1244</v>
      </c>
      <c r="E15" s="195" t="s">
        <v>1245</v>
      </c>
      <c r="F15" s="395">
        <v>133.28717549999999</v>
      </c>
      <c r="G15" s="395">
        <v>2.3239359652324798</v>
      </c>
      <c r="H15" s="395">
        <v>6.6334173896455999</v>
      </c>
      <c r="I15" s="395">
        <v>1.6186291519721701</v>
      </c>
    </row>
    <row r="16" spans="1:9">
      <c r="A16" s="195">
        <v>2021</v>
      </c>
      <c r="B16" s="195">
        <v>3</v>
      </c>
      <c r="C16" s="195" t="s">
        <v>3</v>
      </c>
      <c r="D16" s="195" t="s">
        <v>3</v>
      </c>
      <c r="E16" s="195" t="s">
        <v>1247</v>
      </c>
      <c r="F16" s="395">
        <v>134.26883050000001</v>
      </c>
      <c r="G16" s="395">
        <v>0.98565457018420199</v>
      </c>
      <c r="H16" s="395">
        <v>6.7598120701278797</v>
      </c>
      <c r="I16" s="395">
        <v>1.64872841472044</v>
      </c>
    </row>
    <row r="17" spans="1:9">
      <c r="A17" s="195">
        <v>2021</v>
      </c>
      <c r="B17" s="195">
        <v>3</v>
      </c>
      <c r="C17" s="195" t="s">
        <v>16</v>
      </c>
      <c r="D17" s="195" t="s">
        <v>1249</v>
      </c>
      <c r="E17" s="195" t="s">
        <v>1250</v>
      </c>
      <c r="F17" s="395">
        <v>127.5232377</v>
      </c>
      <c r="G17" s="395">
        <v>1.11592550286652</v>
      </c>
      <c r="H17" s="395">
        <v>6.7794624617974399</v>
      </c>
      <c r="I17" s="395">
        <v>1.65340550114637</v>
      </c>
    </row>
    <row r="18" spans="1:9">
      <c r="A18" s="195">
        <v>2021</v>
      </c>
      <c r="B18" s="195">
        <v>3</v>
      </c>
      <c r="C18" s="195" t="s">
        <v>14</v>
      </c>
      <c r="D18" s="195" t="s">
        <v>1251</v>
      </c>
      <c r="E18" s="195" t="s">
        <v>1252</v>
      </c>
      <c r="F18" s="395">
        <v>138.5163871</v>
      </c>
      <c r="G18" s="395">
        <v>1.0667615283149301</v>
      </c>
      <c r="H18" s="395">
        <v>6.9029907531735804</v>
      </c>
      <c r="I18" s="395">
        <v>1.68279230307482</v>
      </c>
    </row>
    <row r="19" spans="1:9">
      <c r="A19" s="195">
        <v>2021</v>
      </c>
      <c r="B19" s="195">
        <v>3</v>
      </c>
      <c r="C19" s="195" t="s">
        <v>3</v>
      </c>
      <c r="D19" s="195" t="s">
        <v>264</v>
      </c>
      <c r="E19" s="195" t="s">
        <v>1254</v>
      </c>
      <c r="F19" s="395">
        <v>134.07109919999999</v>
      </c>
      <c r="G19" s="395">
        <v>1.1532365860260401</v>
      </c>
      <c r="H19" s="395">
        <v>6.9182423120592</v>
      </c>
      <c r="I19" s="395">
        <v>1.6864188109048599</v>
      </c>
    </row>
    <row r="20" spans="1:9">
      <c r="A20" s="195">
        <v>2021</v>
      </c>
      <c r="B20" s="195">
        <v>3</v>
      </c>
      <c r="C20" s="195" t="s">
        <v>14</v>
      </c>
      <c r="D20" s="195" t="s">
        <v>1255</v>
      </c>
      <c r="E20" s="195" t="s">
        <v>1256</v>
      </c>
      <c r="F20" s="395">
        <v>134.99022740000001</v>
      </c>
      <c r="G20" s="395">
        <v>1.0500731138177299</v>
      </c>
      <c r="H20" s="395">
        <v>6.97044538052267</v>
      </c>
      <c r="I20" s="395">
        <v>1.6988286937183601</v>
      </c>
    </row>
    <row r="21" spans="1:9">
      <c r="A21" s="195">
        <v>2021</v>
      </c>
      <c r="B21" s="195">
        <v>3</v>
      </c>
      <c r="C21" s="195" t="s">
        <v>51</v>
      </c>
      <c r="D21" s="195" t="s">
        <v>1257</v>
      </c>
      <c r="E21" s="195" t="s">
        <v>1258</v>
      </c>
      <c r="F21" s="395">
        <v>129.10261750000001</v>
      </c>
      <c r="G21" s="395">
        <v>0.85173782006287002</v>
      </c>
      <c r="H21" s="395">
        <v>7.3389315279709599</v>
      </c>
      <c r="I21" s="395">
        <v>1.78629747431889</v>
      </c>
    </row>
    <row r="22" spans="1:9">
      <c r="A22" s="195">
        <v>2021</v>
      </c>
      <c r="B22" s="195">
        <v>3</v>
      </c>
      <c r="C22" s="195" t="s">
        <v>51</v>
      </c>
      <c r="D22" s="195" t="s">
        <v>1259</v>
      </c>
      <c r="E22" s="195" t="s">
        <v>1260</v>
      </c>
      <c r="F22" s="395">
        <v>128.91652329999999</v>
      </c>
      <c r="G22" s="395">
        <v>0.88525980874656396</v>
      </c>
      <c r="H22" s="395">
        <v>7.4082601769338998</v>
      </c>
      <c r="I22" s="395">
        <v>1.80272906592827</v>
      </c>
    </row>
    <row r="23" spans="1:9">
      <c r="A23" s="195">
        <v>2021</v>
      </c>
      <c r="B23" s="195">
        <v>3</v>
      </c>
      <c r="C23" s="195" t="s">
        <v>51</v>
      </c>
      <c r="D23" s="195" t="s">
        <v>1218</v>
      </c>
      <c r="E23" s="195" t="s">
        <v>1261</v>
      </c>
      <c r="F23" s="395">
        <v>131.25120620000001</v>
      </c>
      <c r="G23" s="395">
        <v>1.2709274987639001</v>
      </c>
      <c r="H23" s="395">
        <v>7.4493778312907803</v>
      </c>
      <c r="I23" s="395">
        <v>1.8124706087184701</v>
      </c>
    </row>
    <row r="24" spans="1:9">
      <c r="A24" s="195">
        <v>2021</v>
      </c>
      <c r="B24" s="195">
        <v>3</v>
      </c>
      <c r="C24" s="195" t="s">
        <v>12</v>
      </c>
      <c r="D24" s="195" t="s">
        <v>1263</v>
      </c>
      <c r="E24" s="195" t="s">
        <v>1264</v>
      </c>
      <c r="F24" s="395">
        <v>128.83852440000001</v>
      </c>
      <c r="G24" s="395">
        <v>1.16143806082931</v>
      </c>
      <c r="H24" s="395">
        <v>7.66641077693067</v>
      </c>
      <c r="I24" s="395">
        <v>1.86384350509723</v>
      </c>
    </row>
    <row r="25" spans="1:9">
      <c r="A25" s="195">
        <v>2021</v>
      </c>
      <c r="B25" s="195">
        <v>3</v>
      </c>
      <c r="C25" s="195" t="s">
        <v>12</v>
      </c>
      <c r="D25" s="195" t="s">
        <v>12</v>
      </c>
      <c r="E25" s="195" t="s">
        <v>1266</v>
      </c>
      <c r="F25" s="395">
        <v>132.1692554</v>
      </c>
      <c r="G25" s="395">
        <v>1.2651966397546801</v>
      </c>
      <c r="H25" s="395">
        <v>7.7046621036848801</v>
      </c>
      <c r="I25" s="395">
        <v>1.8728897529617801</v>
      </c>
    </row>
    <row r="26" spans="1:9">
      <c r="A26" s="195">
        <v>2021</v>
      </c>
      <c r="B26" s="195">
        <v>3</v>
      </c>
      <c r="C26" s="195" t="s">
        <v>30</v>
      </c>
      <c r="D26" s="195" t="s">
        <v>1268</v>
      </c>
      <c r="E26" s="195" t="s">
        <v>1269</v>
      </c>
      <c r="F26" s="395">
        <v>129.4494928</v>
      </c>
      <c r="G26" s="395">
        <v>1.1654815321101599</v>
      </c>
      <c r="H26" s="395">
        <v>7.7499731414890896</v>
      </c>
      <c r="I26" s="395">
        <v>1.8836024700948499</v>
      </c>
    </row>
    <row r="27" spans="1:9">
      <c r="A27" s="195">
        <v>2021</v>
      </c>
      <c r="B27" s="195">
        <v>3</v>
      </c>
      <c r="C27" s="195" t="s">
        <v>23</v>
      </c>
      <c r="D27" s="195" t="s">
        <v>23</v>
      </c>
      <c r="E27" s="195" t="s">
        <v>1271</v>
      </c>
      <c r="F27" s="395">
        <v>134.9774903</v>
      </c>
      <c r="G27" s="395">
        <v>1.32880423052255</v>
      </c>
      <c r="H27" s="395">
        <v>7.9255378152437199</v>
      </c>
      <c r="I27" s="395">
        <v>1.9250786811228799</v>
      </c>
    </row>
    <row r="28" spans="1:9">
      <c r="A28" s="195">
        <v>2021</v>
      </c>
      <c r="B28" s="195">
        <v>3</v>
      </c>
      <c r="C28" s="195" t="s">
        <v>30</v>
      </c>
      <c r="D28" s="195" t="s">
        <v>30</v>
      </c>
      <c r="E28" s="195" t="s">
        <v>1272</v>
      </c>
      <c r="F28" s="395">
        <v>129.46388640000001</v>
      </c>
      <c r="G28" s="395">
        <v>1.1881553473787101</v>
      </c>
      <c r="H28" s="395">
        <v>7.9703955105595403</v>
      </c>
      <c r="I28" s="395">
        <v>1.9356679535119901</v>
      </c>
    </row>
    <row r="29" spans="1:9">
      <c r="A29" s="195">
        <v>2021</v>
      </c>
      <c r="B29" s="195">
        <v>3</v>
      </c>
      <c r="C29" s="195" t="s">
        <v>21</v>
      </c>
      <c r="D29" s="195" t="s">
        <v>1273</v>
      </c>
      <c r="E29" s="195" t="s">
        <v>1274</v>
      </c>
      <c r="F29" s="395">
        <v>137.1128942</v>
      </c>
      <c r="G29" s="395">
        <v>-0.130693375470847</v>
      </c>
      <c r="H29" s="395">
        <v>8.0053756660577395</v>
      </c>
      <c r="I29" s="395">
        <v>1.9439232080497499</v>
      </c>
    </row>
    <row r="30" spans="1:9">
      <c r="A30" s="195">
        <v>2021</v>
      </c>
      <c r="B30" s="195">
        <v>3</v>
      </c>
      <c r="C30" s="195" t="s">
        <v>29</v>
      </c>
      <c r="D30" s="195" t="s">
        <v>1275</v>
      </c>
      <c r="E30" s="195" t="s">
        <v>1276</v>
      </c>
      <c r="F30" s="395">
        <v>132.10506129999999</v>
      </c>
      <c r="G30" s="395">
        <v>1.0959085238700701</v>
      </c>
      <c r="H30" s="395">
        <v>8.0881773179897607</v>
      </c>
      <c r="I30" s="395">
        <v>1.9634562626027701</v>
      </c>
    </row>
    <row r="31" spans="1:9">
      <c r="A31" s="195">
        <v>2021</v>
      </c>
      <c r="B31" s="195">
        <v>3</v>
      </c>
      <c r="C31" s="195" t="s">
        <v>29</v>
      </c>
      <c r="D31" s="195" t="s">
        <v>1277</v>
      </c>
      <c r="E31" s="195" t="s">
        <v>1278</v>
      </c>
      <c r="F31" s="395">
        <v>130.69305969999999</v>
      </c>
      <c r="G31" s="395">
        <v>0.99479948867136103</v>
      </c>
      <c r="H31" s="395">
        <v>8.1340793616469593</v>
      </c>
      <c r="I31" s="395">
        <v>1.9742798003131099</v>
      </c>
    </row>
    <row r="32" spans="1:9">
      <c r="A32" s="195">
        <v>2021</v>
      </c>
      <c r="B32" s="195">
        <v>3</v>
      </c>
      <c r="C32" s="195" t="s">
        <v>20</v>
      </c>
      <c r="D32" s="195" t="s">
        <v>1280</v>
      </c>
      <c r="E32" s="195" t="s">
        <v>1281</v>
      </c>
      <c r="F32" s="395">
        <v>137.89705499999999</v>
      </c>
      <c r="G32" s="395">
        <v>1.48550112256565</v>
      </c>
      <c r="H32" s="395">
        <v>8.3283162275435991</v>
      </c>
      <c r="I32" s="395">
        <v>2.0200420533822898</v>
      </c>
    </row>
    <row r="33" spans="1:9">
      <c r="A33" s="195">
        <v>2021</v>
      </c>
      <c r="B33" s="195">
        <v>3</v>
      </c>
      <c r="C33" s="195" t="s">
        <v>27</v>
      </c>
      <c r="D33" s="195" t="s">
        <v>1283</v>
      </c>
      <c r="E33" s="195" t="s">
        <v>1284</v>
      </c>
      <c r="F33" s="395">
        <v>135.7789684</v>
      </c>
      <c r="G33" s="395">
        <v>1.34192708890204</v>
      </c>
      <c r="H33" s="395">
        <v>8.3306241798873497</v>
      </c>
      <c r="I33" s="395">
        <v>2.0205854374258498</v>
      </c>
    </row>
    <row r="34" spans="1:9">
      <c r="A34" s="195">
        <v>2021</v>
      </c>
      <c r="B34" s="195">
        <v>3</v>
      </c>
      <c r="C34" s="195" t="s">
        <v>23</v>
      </c>
      <c r="D34" s="195" t="s">
        <v>1285</v>
      </c>
      <c r="E34" s="195" t="s">
        <v>1286</v>
      </c>
      <c r="F34" s="395">
        <v>132.60612990000001</v>
      </c>
      <c r="G34" s="395">
        <v>1.5857444763077899</v>
      </c>
      <c r="H34" s="395">
        <v>8.3438397222457894</v>
      </c>
      <c r="I34" s="395">
        <v>2.0236967360632399</v>
      </c>
    </row>
    <row r="35" spans="1:9">
      <c r="A35" s="195">
        <v>2021</v>
      </c>
      <c r="B35" s="195">
        <v>3</v>
      </c>
      <c r="C35" s="195" t="s">
        <v>7</v>
      </c>
      <c r="D35" s="195" t="s">
        <v>1246</v>
      </c>
      <c r="E35" s="195" t="s">
        <v>1287</v>
      </c>
      <c r="F35" s="395">
        <v>133.21997759999999</v>
      </c>
      <c r="G35" s="395">
        <v>1.12221313668488</v>
      </c>
      <c r="H35" s="395">
        <v>8.3498034320707699</v>
      </c>
      <c r="I35" s="395">
        <v>2.0251006625933399</v>
      </c>
    </row>
    <row r="36" spans="1:9">
      <c r="A36" s="195">
        <v>2021</v>
      </c>
      <c r="B36" s="195">
        <v>3</v>
      </c>
      <c r="C36" s="195" t="s">
        <v>11</v>
      </c>
      <c r="D36" s="195" t="s">
        <v>1270</v>
      </c>
      <c r="E36" s="195" t="s">
        <v>1289</v>
      </c>
      <c r="F36" s="395">
        <v>135.4890383</v>
      </c>
      <c r="G36" s="395">
        <v>1.47485545418371</v>
      </c>
      <c r="H36" s="395">
        <v>8.3647663124816898</v>
      </c>
      <c r="I36" s="395">
        <v>2.0286228432551798</v>
      </c>
    </row>
    <row r="37" spans="1:9">
      <c r="A37" s="195">
        <v>2021</v>
      </c>
      <c r="B37" s="195">
        <v>3</v>
      </c>
      <c r="C37" s="195" t="s">
        <v>27</v>
      </c>
      <c r="D37" s="195" t="s">
        <v>1290</v>
      </c>
      <c r="E37" s="195" t="s">
        <v>1291</v>
      </c>
      <c r="F37" s="395">
        <v>131.9611141</v>
      </c>
      <c r="G37" s="395">
        <v>1.29479687877379</v>
      </c>
      <c r="H37" s="395">
        <v>8.4084788677550204</v>
      </c>
      <c r="I37" s="395">
        <v>2.0389104521279799</v>
      </c>
    </row>
    <row r="38" spans="1:9">
      <c r="A38" s="195">
        <v>2021</v>
      </c>
      <c r="B38" s="195">
        <v>3</v>
      </c>
      <c r="C38" s="195" t="s">
        <v>21</v>
      </c>
      <c r="D38" s="195" t="s">
        <v>1292</v>
      </c>
      <c r="E38" s="195" t="s">
        <v>1293</v>
      </c>
      <c r="F38" s="395">
        <v>134.77672530000001</v>
      </c>
      <c r="G38" s="395">
        <v>0.63180305595356101</v>
      </c>
      <c r="H38" s="395">
        <v>8.4307646347021592</v>
      </c>
      <c r="I38" s="395">
        <v>2.0441541381380302</v>
      </c>
    </row>
    <row r="39" spans="1:9">
      <c r="A39" s="195">
        <v>2021</v>
      </c>
      <c r="B39" s="195">
        <v>3</v>
      </c>
      <c r="C39" s="195" t="s">
        <v>20</v>
      </c>
      <c r="D39" s="195" t="s">
        <v>1253</v>
      </c>
      <c r="E39" s="195" t="s">
        <v>1294</v>
      </c>
      <c r="F39" s="395">
        <v>135.6380188</v>
      </c>
      <c r="G39" s="395">
        <v>1.3099042266504499</v>
      </c>
      <c r="H39" s="395">
        <v>8.4369550727644302</v>
      </c>
      <c r="I39" s="395">
        <v>2.0456105617237399</v>
      </c>
    </row>
    <row r="40" spans="1:9">
      <c r="A40" s="195">
        <v>2021</v>
      </c>
      <c r="B40" s="195">
        <v>3</v>
      </c>
      <c r="C40" s="195" t="s">
        <v>20</v>
      </c>
      <c r="D40" s="195" t="s">
        <v>1295</v>
      </c>
      <c r="E40" s="195" t="s">
        <v>1296</v>
      </c>
      <c r="F40" s="395">
        <v>138.40846440000001</v>
      </c>
      <c r="G40" s="395">
        <v>1.49527798880449</v>
      </c>
      <c r="H40" s="395">
        <v>8.5482472357355093</v>
      </c>
      <c r="I40" s="395">
        <v>2.0717836232098299</v>
      </c>
    </row>
    <row r="41" spans="1:9">
      <c r="A41" s="195">
        <v>2021</v>
      </c>
      <c r="B41" s="195">
        <v>3</v>
      </c>
      <c r="C41" s="195" t="s">
        <v>7</v>
      </c>
      <c r="D41" s="195" t="s">
        <v>1248</v>
      </c>
      <c r="E41" s="195" t="s">
        <v>1297</v>
      </c>
      <c r="F41" s="395">
        <v>136.3055636</v>
      </c>
      <c r="G41" s="395">
        <v>1.6222271030391</v>
      </c>
      <c r="H41" s="395">
        <v>8.7752101453626903</v>
      </c>
      <c r="I41" s="395">
        <v>2.1250971662523099</v>
      </c>
    </row>
    <row r="42" spans="1:9">
      <c r="A42" s="195">
        <v>2021</v>
      </c>
      <c r="B42" s="195">
        <v>3</v>
      </c>
      <c r="C42" s="195" t="s">
        <v>25</v>
      </c>
      <c r="D42" s="195" t="s">
        <v>1299</v>
      </c>
      <c r="E42" s="195" t="s">
        <v>1300</v>
      </c>
      <c r="F42" s="395">
        <v>135.66607339999999</v>
      </c>
      <c r="G42" s="395">
        <v>1.47532972363471</v>
      </c>
      <c r="H42" s="395">
        <v>8.8107607777902608</v>
      </c>
      <c r="I42" s="395">
        <v>2.1334404434182601</v>
      </c>
    </row>
    <row r="43" spans="1:9">
      <c r="A43" s="195">
        <v>2021</v>
      </c>
      <c r="B43" s="195">
        <v>3</v>
      </c>
      <c r="C43" s="195" t="s">
        <v>522</v>
      </c>
      <c r="D43" s="195" t="s">
        <v>1262</v>
      </c>
      <c r="E43" s="195" t="s">
        <v>1302</v>
      </c>
      <c r="F43" s="395">
        <v>137.2997221</v>
      </c>
      <c r="G43" s="395">
        <v>1.4087914147829399</v>
      </c>
      <c r="H43" s="395">
        <v>8.8208240740862394</v>
      </c>
      <c r="I43" s="395">
        <v>2.1358017986319502</v>
      </c>
    </row>
    <row r="44" spans="1:9">
      <c r="A44" s="195">
        <v>2021</v>
      </c>
      <c r="B44" s="195">
        <v>3</v>
      </c>
      <c r="C44" s="195" t="s">
        <v>32</v>
      </c>
      <c r="D44" s="195" t="s">
        <v>1304</v>
      </c>
      <c r="E44" s="195" t="s">
        <v>1305</v>
      </c>
      <c r="F44" s="395">
        <v>138.62833950000001</v>
      </c>
      <c r="G44" s="395">
        <v>1.6789613265257199</v>
      </c>
      <c r="H44" s="395">
        <v>8.8467556597887</v>
      </c>
      <c r="I44" s="395">
        <v>2.1418858976001598</v>
      </c>
    </row>
    <row r="45" spans="1:9">
      <c r="A45" s="195">
        <v>2021</v>
      </c>
      <c r="B45" s="195">
        <v>3</v>
      </c>
      <c r="C45" s="195" t="s">
        <v>11</v>
      </c>
      <c r="D45" s="195" t="s">
        <v>1267</v>
      </c>
      <c r="E45" s="195" t="s">
        <v>1307</v>
      </c>
      <c r="F45" s="395">
        <v>137.72573589999999</v>
      </c>
      <c r="G45" s="395">
        <v>1.60228835391685</v>
      </c>
      <c r="H45" s="395">
        <v>8.8637936373191106</v>
      </c>
      <c r="I45" s="395">
        <v>2.1458827760590702</v>
      </c>
    </row>
    <row r="46" spans="1:9">
      <c r="A46" s="195">
        <v>2021</v>
      </c>
      <c r="B46" s="195">
        <v>3</v>
      </c>
      <c r="C46" s="195" t="s">
        <v>25</v>
      </c>
      <c r="D46" s="195" t="s">
        <v>25</v>
      </c>
      <c r="E46" s="195" t="s">
        <v>1309</v>
      </c>
      <c r="F46" s="395">
        <v>141.45006599999999</v>
      </c>
      <c r="G46" s="395">
        <v>1.5870913225319001</v>
      </c>
      <c r="H46" s="395">
        <v>8.9000799806514994</v>
      </c>
      <c r="I46" s="395">
        <v>2.1543934967641398</v>
      </c>
    </row>
    <row r="47" spans="1:9">
      <c r="A47" s="195">
        <v>2021</v>
      </c>
      <c r="B47" s="195">
        <v>3</v>
      </c>
      <c r="C47" s="195" t="s">
        <v>522</v>
      </c>
      <c r="D47" s="195" t="s">
        <v>1265</v>
      </c>
      <c r="E47" s="195" t="s">
        <v>1311</v>
      </c>
      <c r="F47" s="395">
        <v>136.0315147</v>
      </c>
      <c r="G47" s="395">
        <v>1.5873249223791199</v>
      </c>
      <c r="H47" s="395">
        <v>9.0190695843258304</v>
      </c>
      <c r="I47" s="395">
        <v>2.1822868036613898</v>
      </c>
    </row>
    <row r="48" spans="1:9">
      <c r="A48" s="195">
        <v>2021</v>
      </c>
      <c r="B48" s="195">
        <v>3</v>
      </c>
      <c r="C48" s="195" t="s">
        <v>32</v>
      </c>
      <c r="D48" s="195" t="s">
        <v>1312</v>
      </c>
      <c r="E48" s="195" t="s">
        <v>1313</v>
      </c>
      <c r="F48" s="395">
        <v>134.47476380000001</v>
      </c>
      <c r="G48" s="395">
        <v>1.625060385484</v>
      </c>
      <c r="H48" s="395">
        <v>9.2143688939933206</v>
      </c>
      <c r="I48" s="395">
        <v>2.2280190272463001</v>
      </c>
    </row>
    <row r="49" spans="1:9">
      <c r="A49" s="195">
        <v>2021</v>
      </c>
      <c r="B49" s="195">
        <v>3</v>
      </c>
      <c r="C49" s="195" t="s">
        <v>0</v>
      </c>
      <c r="D49" s="195" t="s">
        <v>155</v>
      </c>
      <c r="E49" s="195" t="s">
        <v>1314</v>
      </c>
      <c r="F49" s="395">
        <v>146.2683821</v>
      </c>
      <c r="G49" s="395">
        <v>1.8337902178269001</v>
      </c>
      <c r="H49" s="395">
        <v>9.5533063207410294</v>
      </c>
      <c r="I49" s="395">
        <v>2.3072408622351701</v>
      </c>
    </row>
    <row r="50" spans="1:9">
      <c r="A50" s="195">
        <v>2021</v>
      </c>
      <c r="B50" s="195">
        <v>3</v>
      </c>
      <c r="C50" s="195" t="s">
        <v>22</v>
      </c>
      <c r="D50" s="195" t="s">
        <v>22</v>
      </c>
      <c r="E50" s="195" t="s">
        <v>1315</v>
      </c>
      <c r="F50" s="395">
        <v>139.4914431</v>
      </c>
      <c r="G50" s="395">
        <v>1.84968325097401</v>
      </c>
      <c r="H50" s="395">
        <v>9.6150352529168703</v>
      </c>
      <c r="I50" s="395">
        <v>2.3216493337171502</v>
      </c>
    </row>
    <row r="51" spans="1:9">
      <c r="A51" s="195">
        <v>2021</v>
      </c>
      <c r="B51" s="195">
        <v>3</v>
      </c>
      <c r="C51" s="195" t="s">
        <v>4</v>
      </c>
      <c r="D51" s="195" t="s">
        <v>1230</v>
      </c>
      <c r="E51" s="195" t="s">
        <v>1316</v>
      </c>
      <c r="F51" s="395">
        <v>139.2529796</v>
      </c>
      <c r="G51" s="395">
        <v>1.79352656364413</v>
      </c>
      <c r="H51" s="395">
        <v>9.8294834632650403</v>
      </c>
      <c r="I51" s="395">
        <v>2.3716575620963201</v>
      </c>
    </row>
    <row r="52" spans="1:9">
      <c r="A52" s="195">
        <v>2021</v>
      </c>
      <c r="B52" s="195">
        <v>3</v>
      </c>
      <c r="C52" s="195" t="s">
        <v>0</v>
      </c>
      <c r="D52" s="195" t="s">
        <v>1288</v>
      </c>
      <c r="E52" s="195" t="s">
        <v>1317</v>
      </c>
      <c r="F52" s="395">
        <v>146.0641511</v>
      </c>
      <c r="G52" s="395">
        <v>2.0754803236095398</v>
      </c>
      <c r="H52" s="395">
        <v>9.8705099938672909</v>
      </c>
      <c r="I52" s="395">
        <v>2.3812163927641801</v>
      </c>
    </row>
    <row r="53" spans="1:9">
      <c r="A53" s="195">
        <v>2021</v>
      </c>
      <c r="B53" s="195">
        <v>3</v>
      </c>
      <c r="C53" s="195" t="s">
        <v>0</v>
      </c>
      <c r="D53" s="195" t="s">
        <v>154</v>
      </c>
      <c r="E53" s="195" t="s">
        <v>1319</v>
      </c>
      <c r="F53" s="395">
        <v>149.83502720000001</v>
      </c>
      <c r="G53" s="395">
        <v>2.0701732357521601</v>
      </c>
      <c r="H53" s="395">
        <v>9.8897307954566092</v>
      </c>
      <c r="I53" s="395">
        <v>2.3856937542596799</v>
      </c>
    </row>
    <row r="54" spans="1:9">
      <c r="A54" s="195">
        <v>2021</v>
      </c>
      <c r="B54" s="195">
        <v>3</v>
      </c>
      <c r="C54" s="195" t="s">
        <v>22</v>
      </c>
      <c r="D54" s="195" t="s">
        <v>1318</v>
      </c>
      <c r="E54" s="195" t="s">
        <v>1320</v>
      </c>
      <c r="F54" s="395">
        <v>137.74063150000001</v>
      </c>
      <c r="G54" s="395">
        <v>1.9351641190250299</v>
      </c>
      <c r="H54" s="395">
        <v>10.0669330737498</v>
      </c>
      <c r="I54" s="395">
        <v>2.42694423605661</v>
      </c>
    </row>
    <row r="55" spans="1:9">
      <c r="A55" s="195">
        <v>2021</v>
      </c>
      <c r="B55" s="195">
        <v>3</v>
      </c>
      <c r="C55" s="195" t="s">
        <v>15</v>
      </c>
      <c r="D55" s="195" t="s">
        <v>1279</v>
      </c>
      <c r="E55" s="195" t="s">
        <v>1321</v>
      </c>
      <c r="F55" s="395">
        <v>135.2140133</v>
      </c>
      <c r="G55" s="395">
        <v>2.2529764377203598</v>
      </c>
      <c r="H55" s="395">
        <v>10.171548981414</v>
      </c>
      <c r="I55" s="395">
        <v>2.4512741375423399</v>
      </c>
    </row>
    <row r="56" spans="1:9">
      <c r="A56" s="195">
        <v>2021</v>
      </c>
      <c r="B56" s="195">
        <v>3</v>
      </c>
      <c r="C56" s="195" t="s">
        <v>26</v>
      </c>
      <c r="D56" s="195" t="s">
        <v>1322</v>
      </c>
      <c r="E56" s="195" t="s">
        <v>1323</v>
      </c>
      <c r="F56" s="395">
        <v>143.7812346</v>
      </c>
      <c r="G56" s="395">
        <v>1.9357464866110099</v>
      </c>
      <c r="H56" s="395">
        <v>10.1825142748815</v>
      </c>
      <c r="I56" s="395">
        <v>2.4538232674455398</v>
      </c>
    </row>
    <row r="57" spans="1:9">
      <c r="A57" s="195">
        <v>2021</v>
      </c>
      <c r="B57" s="195">
        <v>3</v>
      </c>
      <c r="C57" s="195" t="s">
        <v>15</v>
      </c>
      <c r="D57" s="195" t="s">
        <v>1282</v>
      </c>
      <c r="E57" s="195" t="s">
        <v>1324</v>
      </c>
      <c r="F57" s="395">
        <v>133.5798872</v>
      </c>
      <c r="G57" s="395">
        <v>2.2711621125363499</v>
      </c>
      <c r="H57" s="395">
        <v>10.2511150144241</v>
      </c>
      <c r="I57" s="395">
        <v>2.4697667401985899</v>
      </c>
    </row>
    <row r="58" spans="1:9">
      <c r="A58" s="195">
        <v>2021</v>
      </c>
      <c r="B58" s="195">
        <v>3</v>
      </c>
      <c r="C58" s="195" t="s">
        <v>1136</v>
      </c>
      <c r="D58" s="195" t="s">
        <v>1326</v>
      </c>
      <c r="E58" s="195" t="s">
        <v>1327</v>
      </c>
      <c r="F58" s="395">
        <v>132.73628729999999</v>
      </c>
      <c r="G58" s="395">
        <v>1.6847437997582499</v>
      </c>
      <c r="H58" s="395">
        <v>10.4130913621778</v>
      </c>
      <c r="I58" s="395">
        <v>2.50738210165435</v>
      </c>
    </row>
    <row r="59" spans="1:9">
      <c r="A59" s="195">
        <v>2021</v>
      </c>
      <c r="B59" s="195">
        <v>3</v>
      </c>
      <c r="C59" s="195" t="s">
        <v>992</v>
      </c>
      <c r="D59" s="195" t="s">
        <v>1301</v>
      </c>
      <c r="E59" s="195" t="s">
        <v>1328</v>
      </c>
      <c r="F59" s="395">
        <v>136.5798503</v>
      </c>
      <c r="G59" s="395">
        <v>2.3079254996893899</v>
      </c>
      <c r="H59" s="395">
        <v>10.507010237984501</v>
      </c>
      <c r="I59" s="395">
        <v>2.52917369482291</v>
      </c>
    </row>
    <row r="60" spans="1:9">
      <c r="A60" s="195">
        <v>2021</v>
      </c>
      <c r="B60" s="195">
        <v>3</v>
      </c>
      <c r="C60" s="195" t="s">
        <v>992</v>
      </c>
      <c r="D60" s="195" t="s">
        <v>1298</v>
      </c>
      <c r="E60" s="195" t="s">
        <v>102</v>
      </c>
      <c r="F60" s="395">
        <v>140.55373470000001</v>
      </c>
      <c r="G60" s="395">
        <v>2.2784251627960401</v>
      </c>
      <c r="H60" s="395">
        <v>10.5644592495499</v>
      </c>
      <c r="I60" s="395">
        <v>2.5424964960740799</v>
      </c>
    </row>
    <row r="61" spans="1:9">
      <c r="A61" s="195">
        <v>2021</v>
      </c>
      <c r="B61" s="195">
        <v>3</v>
      </c>
      <c r="C61" s="195" t="s">
        <v>18</v>
      </c>
      <c r="D61" s="195" t="s">
        <v>1306</v>
      </c>
      <c r="E61" s="195" t="s">
        <v>1329</v>
      </c>
      <c r="F61" s="395">
        <v>133.0675876</v>
      </c>
      <c r="G61" s="395">
        <v>2.43609841569707</v>
      </c>
      <c r="H61" s="395">
        <v>10.5952215401924</v>
      </c>
      <c r="I61" s="395">
        <v>2.5496283380629099</v>
      </c>
    </row>
    <row r="62" spans="1:9">
      <c r="A62" s="195">
        <v>2021</v>
      </c>
      <c r="B62" s="195">
        <v>3</v>
      </c>
      <c r="C62" s="195" t="s">
        <v>1136</v>
      </c>
      <c r="D62" s="195" t="s">
        <v>31</v>
      </c>
      <c r="E62" s="195" t="s">
        <v>1331</v>
      </c>
      <c r="F62" s="395">
        <v>134.13096279999999</v>
      </c>
      <c r="G62" s="395">
        <v>2.0343801044372198</v>
      </c>
      <c r="H62" s="395">
        <v>10.8675447228335</v>
      </c>
      <c r="I62" s="395">
        <v>2.6126981771347602</v>
      </c>
    </row>
    <row r="63" spans="1:9">
      <c r="A63" s="195">
        <v>2021</v>
      </c>
      <c r="B63" s="195">
        <v>3</v>
      </c>
      <c r="C63" s="195" t="s">
        <v>26</v>
      </c>
      <c r="D63" s="195" t="s">
        <v>1330</v>
      </c>
      <c r="E63" s="195" t="s">
        <v>1332</v>
      </c>
      <c r="F63" s="395">
        <v>145.163749</v>
      </c>
      <c r="G63" s="395">
        <v>2.1520743571426002</v>
      </c>
      <c r="H63" s="395">
        <v>10.9282153330069</v>
      </c>
      <c r="I63" s="395">
        <v>2.6267336143388702</v>
      </c>
    </row>
    <row r="64" spans="1:9">
      <c r="A64" s="195">
        <v>2021</v>
      </c>
      <c r="B64" s="195">
        <v>3</v>
      </c>
      <c r="C64" s="195" t="s">
        <v>18</v>
      </c>
      <c r="D64" s="195" t="s">
        <v>1303</v>
      </c>
      <c r="E64" s="195" t="s">
        <v>1333</v>
      </c>
      <c r="F64" s="395">
        <v>135.00216</v>
      </c>
      <c r="G64" s="395">
        <v>2.5079449681838502</v>
      </c>
      <c r="H64" s="395">
        <v>10.955693685654801</v>
      </c>
      <c r="I64" s="395">
        <v>2.6330885161306399</v>
      </c>
    </row>
    <row r="65" spans="1:9">
      <c r="A65" s="195">
        <v>2021</v>
      </c>
      <c r="B65" s="195">
        <v>3</v>
      </c>
      <c r="C65" s="195" t="s">
        <v>6</v>
      </c>
      <c r="D65" s="195" t="s">
        <v>6</v>
      </c>
      <c r="E65" s="195" t="s">
        <v>1334</v>
      </c>
      <c r="F65" s="395">
        <v>139.52528390000001</v>
      </c>
      <c r="G65" s="395">
        <v>2.0825671233293299</v>
      </c>
      <c r="H65" s="395">
        <v>11.0107638832927</v>
      </c>
      <c r="I65" s="395">
        <v>2.6458210146126602</v>
      </c>
    </row>
    <row r="66" spans="1:9">
      <c r="A66" s="195">
        <v>2021</v>
      </c>
      <c r="B66" s="195">
        <v>3</v>
      </c>
      <c r="C66" s="195" t="s">
        <v>6</v>
      </c>
      <c r="D66" s="195" t="s">
        <v>1243</v>
      </c>
      <c r="E66" s="195" t="s">
        <v>1335</v>
      </c>
      <c r="F66" s="395">
        <v>145.41239519999999</v>
      </c>
      <c r="G66" s="395">
        <v>2.24880888339916</v>
      </c>
      <c r="H66" s="395">
        <v>11.0698969134218</v>
      </c>
      <c r="I66" s="395">
        <v>2.6594875865066299</v>
      </c>
    </row>
    <row r="67" spans="1:9">
      <c r="A67" s="195">
        <v>2021</v>
      </c>
      <c r="B67" s="195">
        <v>3</v>
      </c>
      <c r="C67" s="195" t="s">
        <v>8</v>
      </c>
      <c r="D67" s="195" t="s">
        <v>8</v>
      </c>
      <c r="E67" s="195" t="s">
        <v>1336</v>
      </c>
      <c r="F67" s="395">
        <v>138.97056480000001</v>
      </c>
      <c r="G67" s="395">
        <v>2.21591858458281</v>
      </c>
      <c r="H67" s="395">
        <v>11.123526801084401</v>
      </c>
      <c r="I67" s="395">
        <v>2.6718775776951098</v>
      </c>
    </row>
    <row r="68" spans="1:9">
      <c r="A68" s="195">
        <v>2021</v>
      </c>
      <c r="B68" s="195">
        <v>3</v>
      </c>
      <c r="C68" s="195" t="s">
        <v>8</v>
      </c>
      <c r="D68" s="195" t="s">
        <v>1253</v>
      </c>
      <c r="E68" s="195" t="s">
        <v>1337</v>
      </c>
      <c r="F68" s="395">
        <v>137.90579149999999</v>
      </c>
      <c r="G68" s="395">
        <v>2.2196399352146599</v>
      </c>
      <c r="H68" s="395">
        <v>11.2677317603817</v>
      </c>
      <c r="I68" s="395">
        <v>2.7051706947106999</v>
      </c>
    </row>
    <row r="69" spans="1:9">
      <c r="A69" s="195">
        <v>2021</v>
      </c>
      <c r="B69" s="195">
        <v>3</v>
      </c>
      <c r="C69" s="195" t="s">
        <v>4</v>
      </c>
      <c r="D69" s="195" t="s">
        <v>1233</v>
      </c>
      <c r="E69" s="195" t="s">
        <v>1338</v>
      </c>
      <c r="F69" s="395">
        <v>145.29818320000001</v>
      </c>
      <c r="G69" s="395">
        <v>2.32848528931757</v>
      </c>
      <c r="H69" s="395">
        <v>11.2779950621041</v>
      </c>
      <c r="I69" s="395">
        <v>2.7075389862171</v>
      </c>
    </row>
    <row r="70" spans="1:9">
      <c r="A70" s="195">
        <v>2021</v>
      </c>
      <c r="B70" s="195">
        <v>3</v>
      </c>
      <c r="C70" s="195" t="s">
        <v>19</v>
      </c>
      <c r="D70" s="195" t="s">
        <v>1310</v>
      </c>
      <c r="E70" s="195" t="s">
        <v>1339</v>
      </c>
      <c r="F70" s="395">
        <v>144.19408469999999</v>
      </c>
      <c r="G70" s="395">
        <v>2.6646511152675201</v>
      </c>
      <c r="H70" s="395">
        <v>12.016724264094901</v>
      </c>
      <c r="I70" s="395">
        <v>2.8775746310718602</v>
      </c>
    </row>
    <row r="71" spans="1:9">
      <c r="A71" s="195">
        <v>2021</v>
      </c>
      <c r="B71" s="195">
        <v>3</v>
      </c>
      <c r="C71" s="195" t="s">
        <v>19</v>
      </c>
      <c r="D71" s="195" t="s">
        <v>1308</v>
      </c>
      <c r="E71" s="195" t="s">
        <v>1340</v>
      </c>
      <c r="F71" s="395">
        <v>146.20746729999999</v>
      </c>
      <c r="G71" s="395">
        <v>2.7073636252077802</v>
      </c>
      <c r="H71" s="395">
        <v>12.3739380695822</v>
      </c>
      <c r="I71" s="395">
        <v>2.9594941504888599</v>
      </c>
    </row>
    <row r="72" spans="1:9">
      <c r="A72" s="195">
        <v>2021</v>
      </c>
      <c r="B72" s="195">
        <v>3</v>
      </c>
      <c r="C72" s="195" t="s">
        <v>5</v>
      </c>
      <c r="D72" s="195" t="s">
        <v>1236</v>
      </c>
      <c r="E72" s="195" t="s">
        <v>1341</v>
      </c>
      <c r="F72" s="395">
        <v>146.00882870000001</v>
      </c>
      <c r="G72" s="395">
        <v>2.6254784325595102</v>
      </c>
      <c r="H72" s="395">
        <v>12.6394979979169</v>
      </c>
      <c r="I72" s="395">
        <v>3.0202682932669398</v>
      </c>
    </row>
    <row r="73" spans="1:9">
      <c r="A73" s="195">
        <v>2021</v>
      </c>
      <c r="B73" s="195">
        <v>3</v>
      </c>
      <c r="C73" s="195" t="s">
        <v>5</v>
      </c>
      <c r="D73" s="195" t="s">
        <v>1239</v>
      </c>
      <c r="E73" s="195" t="s">
        <v>1342</v>
      </c>
      <c r="F73" s="395">
        <v>146.9531581</v>
      </c>
      <c r="G73" s="395">
        <v>2.87573574861579</v>
      </c>
      <c r="H73" s="395">
        <v>13.4063199346304</v>
      </c>
      <c r="I73" s="395">
        <v>3.1951565986753501</v>
      </c>
    </row>
    <row r="74" spans="1:9">
      <c r="A74" s="195">
        <v>2021</v>
      </c>
      <c r="B74" s="195">
        <v>3</v>
      </c>
      <c r="C74" s="195" t="s">
        <v>24</v>
      </c>
      <c r="D74" s="195" t="s">
        <v>1234</v>
      </c>
      <c r="E74" s="195" t="s">
        <v>1343</v>
      </c>
      <c r="F74" s="395">
        <v>147.329589</v>
      </c>
      <c r="G74" s="395">
        <v>2.79156272107672</v>
      </c>
      <c r="H74" s="395">
        <v>13.4199217635846</v>
      </c>
      <c r="I74" s="395">
        <v>3.19825073783448</v>
      </c>
    </row>
    <row r="75" spans="1:9">
      <c r="A75" s="195">
        <v>2021</v>
      </c>
      <c r="B75" s="195">
        <v>3</v>
      </c>
      <c r="C75" s="195" t="s">
        <v>24</v>
      </c>
      <c r="D75" s="195" t="s">
        <v>1325</v>
      </c>
      <c r="E75" s="195" t="s">
        <v>1344</v>
      </c>
      <c r="F75" s="395">
        <v>145.926255</v>
      </c>
      <c r="G75" s="395">
        <v>2.8178547548361399</v>
      </c>
      <c r="H75" s="395">
        <v>13.434384139268801</v>
      </c>
      <c r="I75" s="395">
        <v>3.2015403286044899</v>
      </c>
    </row>
    <row r="77" spans="1:9">
      <c r="E77" s="195" t="s">
        <v>1345</v>
      </c>
      <c r="G77" s="395">
        <v>0</v>
      </c>
      <c r="H77" s="395">
        <f>AVERAGE(H46:H75)</f>
        <v>10.814521078348308</v>
      </c>
    </row>
    <row r="78" spans="1:9">
      <c r="G78" s="395">
        <v>1</v>
      </c>
      <c r="H78" s="395">
        <f>AVERAGE(H46:H75)</f>
        <v>10.814521078348308</v>
      </c>
    </row>
    <row r="79" spans="1:9">
      <c r="E79" s="195" t="s">
        <v>1</v>
      </c>
      <c r="G79" s="395">
        <v>0</v>
      </c>
      <c r="H79" s="395">
        <v>8.6999999999999993</v>
      </c>
    </row>
    <row r="80" spans="1:9">
      <c r="G80" s="395">
        <v>1</v>
      </c>
      <c r="H80" s="395">
        <f>H79</f>
        <v>8.6999999999999993</v>
      </c>
    </row>
  </sheetData>
  <autoFilter ref="A6:I6" xr:uid="{09567999-9015-43EC-9BBE-8A3687B53B79}">
    <sortState ref="A7:I75">
      <sortCondition ref="H6"/>
    </sortState>
  </autoFilter>
  <mergeCells count="1">
    <mergeCell ref="H1:I1"/>
  </mergeCells>
  <hyperlinks>
    <hyperlink ref="H1:I1" location="Index!A1" display="Regresar al Índice" xr:uid="{4C5F5C70-7CEB-4315-B70C-C0D46FEC869A}"/>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51FBF-C516-4E45-9E06-E5A729FE75BC}">
  <sheetPr codeName="Hoja4"/>
  <dimension ref="A1:I25"/>
  <sheetViews>
    <sheetView workbookViewId="0"/>
  </sheetViews>
  <sheetFormatPr baseColWidth="10" defaultRowHeight="14.25"/>
  <cols>
    <col min="1" max="1" width="26.7109375" style="533" bestFit="1" customWidth="1"/>
    <col min="2" max="4" width="14" style="533" customWidth="1"/>
    <col min="5" max="16384" width="11.42578125" style="533"/>
  </cols>
  <sheetData>
    <row r="1" spans="1:9">
      <c r="A1" s="20" t="s">
        <v>1731</v>
      </c>
      <c r="H1" s="551" t="s">
        <v>38</v>
      </c>
      <c r="I1" s="551"/>
    </row>
    <row r="5" spans="1:9" ht="15">
      <c r="A5" s="344" t="s">
        <v>995</v>
      </c>
      <c r="B5" s="344" t="s">
        <v>1389</v>
      </c>
      <c r="C5" s="344" t="s">
        <v>1390</v>
      </c>
      <c r="D5" s="344" t="s">
        <v>996</v>
      </c>
    </row>
    <row r="6" spans="1:9" ht="15">
      <c r="A6" s="345" t="s">
        <v>1393</v>
      </c>
      <c r="B6" s="346">
        <v>6425.85</v>
      </c>
      <c r="C6" s="346">
        <v>6481.3360000000002</v>
      </c>
      <c r="D6" s="347">
        <v>55.485999999999876</v>
      </c>
      <c r="E6" s="534">
        <f>C6-B6</f>
        <v>55.485999999999876</v>
      </c>
      <c r="G6" s="535">
        <f>B7/B6</f>
        <v>0.61581269404047712</v>
      </c>
      <c r="H6" s="535">
        <f>C7/C6</f>
        <v>0.6109079979806632</v>
      </c>
      <c r="I6" s="536">
        <f>H6-G6</f>
        <v>-4.9046960598139178E-3</v>
      </c>
    </row>
    <row r="7" spans="1:9" ht="15">
      <c r="A7" s="345" t="s">
        <v>1382</v>
      </c>
      <c r="B7" s="348">
        <v>3957.12</v>
      </c>
      <c r="C7" s="348">
        <v>3959.5</v>
      </c>
      <c r="D7" s="349">
        <v>2.3800000000001091</v>
      </c>
      <c r="E7" s="534">
        <f t="shared" ref="E7:E11" si="0">C7-B7</f>
        <v>2.3800000000001091</v>
      </c>
    </row>
    <row r="8" spans="1:9" ht="15">
      <c r="A8" s="345" t="s">
        <v>1394</v>
      </c>
      <c r="B8" s="346">
        <v>2468.73</v>
      </c>
      <c r="C8" s="346">
        <v>2521.8359999999998</v>
      </c>
      <c r="D8" s="347">
        <v>53.105999999999767</v>
      </c>
      <c r="E8" s="534">
        <f t="shared" si="0"/>
        <v>53.105999999999767</v>
      </c>
    </row>
    <row r="9" spans="1:9" ht="15">
      <c r="A9" s="345" t="s">
        <v>1395</v>
      </c>
      <c r="B9" s="348">
        <v>3824.7</v>
      </c>
      <c r="C9" s="348">
        <v>3825.4169999999999</v>
      </c>
      <c r="D9" s="349">
        <v>0.71700000000009823</v>
      </c>
      <c r="E9" s="534">
        <f t="shared" si="0"/>
        <v>0.71700000000009823</v>
      </c>
    </row>
    <row r="10" spans="1:9" ht="15">
      <c r="A10" s="345" t="s">
        <v>1396</v>
      </c>
      <c r="B10" s="350">
        <v>0.61599999999999999</v>
      </c>
      <c r="C10" s="350">
        <v>0.61090800000000001</v>
      </c>
      <c r="D10" s="351">
        <v>-0.50919999999999854</v>
      </c>
      <c r="E10" s="534">
        <f t="shared" si="0"/>
        <v>-5.0919999999999854E-3</v>
      </c>
      <c r="F10" s="537">
        <f>E10*100</f>
        <v>-0.50919999999999854</v>
      </c>
    </row>
    <row r="11" spans="1:9" ht="15">
      <c r="A11" s="345" t="s">
        <v>1392</v>
      </c>
      <c r="B11" s="352">
        <v>3.3000000000000002E-2</v>
      </c>
      <c r="C11" s="352">
        <v>3.3863999999999998E-2</v>
      </c>
      <c r="D11" s="353">
        <v>8.6399999999999672E-2</v>
      </c>
      <c r="E11" s="534">
        <f t="shared" si="0"/>
        <v>8.6399999999999672E-4</v>
      </c>
      <c r="F11" s="533">
        <f>E11*100</f>
        <v>8.6399999999999672E-2</v>
      </c>
    </row>
    <row r="12" spans="1:9" ht="15">
      <c r="A12" s="344" t="s">
        <v>292</v>
      </c>
      <c r="B12" s="538"/>
      <c r="C12" s="538"/>
      <c r="D12" s="538"/>
    </row>
    <row r="13" spans="1:9" ht="15">
      <c r="A13" s="345" t="s">
        <v>1393</v>
      </c>
      <c r="B13" s="346">
        <v>3042.1</v>
      </c>
      <c r="C13" s="346">
        <v>3091.8850000000002</v>
      </c>
      <c r="D13" s="351">
        <v>49.785000000000309</v>
      </c>
      <c r="E13" s="534">
        <f t="shared" ref="E13:E18" si="1">C13-B13</f>
        <v>49.785000000000309</v>
      </c>
      <c r="G13" s="535">
        <f>B14/B13</f>
        <v>0.78648630879984227</v>
      </c>
      <c r="H13" s="535">
        <f>C14/C13</f>
        <v>0.77950667634792359</v>
      </c>
      <c r="I13" s="536">
        <f>H13-G13</f>
        <v>-6.9796324519186825E-3</v>
      </c>
    </row>
    <row r="14" spans="1:9" ht="15">
      <c r="A14" s="345" t="s">
        <v>1382</v>
      </c>
      <c r="B14" s="348">
        <v>2392.5700000000002</v>
      </c>
      <c r="C14" s="348">
        <v>2410.145</v>
      </c>
      <c r="D14" s="353">
        <v>17.574999999999818</v>
      </c>
      <c r="E14" s="534">
        <f t="shared" si="1"/>
        <v>17.574999999999818</v>
      </c>
    </row>
    <row r="15" spans="1:9" ht="15">
      <c r="A15" s="345" t="s">
        <v>1394</v>
      </c>
      <c r="B15" s="347">
        <v>649.53</v>
      </c>
      <c r="C15" s="347">
        <v>681.74</v>
      </c>
      <c r="D15" s="351">
        <v>32.210000000000036</v>
      </c>
      <c r="E15" s="534">
        <f t="shared" si="1"/>
        <v>32.210000000000036</v>
      </c>
    </row>
    <row r="16" spans="1:9" ht="15">
      <c r="A16" s="345" t="s">
        <v>1395</v>
      </c>
      <c r="B16" s="348">
        <v>2313.88</v>
      </c>
      <c r="C16" s="348">
        <v>2335.1089999999999</v>
      </c>
      <c r="D16" s="353">
        <v>21.228999999999814</v>
      </c>
      <c r="E16" s="534">
        <f t="shared" si="1"/>
        <v>21.228999999999814</v>
      </c>
    </row>
    <row r="17" spans="1:9" ht="15">
      <c r="A17" s="345" t="s">
        <v>1396</v>
      </c>
      <c r="B17" s="350">
        <v>0.78600000000000003</v>
      </c>
      <c r="C17" s="350">
        <v>0.77950699999999995</v>
      </c>
      <c r="D17" s="351">
        <v>-0.6493000000000082</v>
      </c>
      <c r="E17" s="534">
        <f t="shared" si="1"/>
        <v>-6.493000000000082E-3</v>
      </c>
      <c r="F17" s="537">
        <f>E17*100</f>
        <v>-0.6493000000000082</v>
      </c>
    </row>
    <row r="18" spans="1:9" ht="15">
      <c r="A18" s="345" t="s">
        <v>1392</v>
      </c>
      <c r="B18" s="352">
        <v>3.3000000000000002E-2</v>
      </c>
      <c r="C18" s="352">
        <v>3.1133000000000001E-2</v>
      </c>
      <c r="D18" s="353">
        <v>-0.18670000000000006</v>
      </c>
      <c r="E18" s="534">
        <f t="shared" si="1"/>
        <v>-1.8670000000000006E-3</v>
      </c>
      <c r="F18" s="533">
        <f>E18*100</f>
        <v>-0.18670000000000006</v>
      </c>
    </row>
    <row r="19" spans="1:9" ht="15">
      <c r="A19" s="344" t="s">
        <v>293</v>
      </c>
      <c r="B19" s="538"/>
      <c r="C19" s="538"/>
      <c r="D19" s="538"/>
    </row>
    <row r="20" spans="1:9" ht="15">
      <c r="A20" s="345" t="s">
        <v>1393</v>
      </c>
      <c r="B20" s="346">
        <v>3383.75</v>
      </c>
      <c r="C20" s="346">
        <v>3389.451</v>
      </c>
      <c r="D20" s="351">
        <v>5.7010000000000218</v>
      </c>
      <c r="E20" s="534">
        <f>C20-B20</f>
        <v>5.7010000000000218</v>
      </c>
      <c r="G20" s="535">
        <f>B21/B20</f>
        <v>0.46237162910971552</v>
      </c>
      <c r="H20" s="535">
        <f>C21/C20</f>
        <v>0.45711090085090478</v>
      </c>
      <c r="I20" s="536">
        <f>H20-G20</f>
        <v>-5.2607282588107429E-3</v>
      </c>
    </row>
    <row r="21" spans="1:9" ht="15">
      <c r="A21" s="345" t="s">
        <v>1382</v>
      </c>
      <c r="B21" s="348">
        <v>1564.55</v>
      </c>
      <c r="C21" s="348">
        <v>1549.355</v>
      </c>
      <c r="D21" s="353">
        <v>-15.194999999999936</v>
      </c>
      <c r="E21" s="534">
        <f t="shared" ref="E21:E25" si="2">C21-B21</f>
        <v>-15.194999999999936</v>
      </c>
    </row>
    <row r="22" spans="1:9" ht="15">
      <c r="A22" s="345" t="s">
        <v>1394</v>
      </c>
      <c r="B22" s="346">
        <v>1819.2</v>
      </c>
      <c r="C22" s="346">
        <v>1840.096</v>
      </c>
      <c r="D22" s="351">
        <v>20.895999999999958</v>
      </c>
      <c r="E22" s="534">
        <f t="shared" si="2"/>
        <v>20.895999999999958</v>
      </c>
    </row>
    <row r="23" spans="1:9" ht="15">
      <c r="A23" s="345" t="s">
        <v>1395</v>
      </c>
      <c r="B23" s="348">
        <v>1510.82</v>
      </c>
      <c r="C23" s="348">
        <v>1490.308</v>
      </c>
      <c r="D23" s="353">
        <v>-20.511999999999944</v>
      </c>
      <c r="E23" s="534">
        <f t="shared" si="2"/>
        <v>-20.511999999999944</v>
      </c>
    </row>
    <row r="24" spans="1:9" ht="15">
      <c r="A24" s="345" t="s">
        <v>1396</v>
      </c>
      <c r="B24" s="350">
        <v>0.46200000000000002</v>
      </c>
      <c r="C24" s="350">
        <v>0.45711099999999999</v>
      </c>
      <c r="D24" s="351">
        <v>-0.48890000000000322</v>
      </c>
      <c r="E24" s="534">
        <f t="shared" si="2"/>
        <v>-4.8890000000000322E-3</v>
      </c>
      <c r="F24" s="537">
        <f>E24*100</f>
        <v>-0.48890000000000322</v>
      </c>
    </row>
    <row r="25" spans="1:9" ht="15">
      <c r="A25" s="345" t="s">
        <v>1392</v>
      </c>
      <c r="B25" s="352">
        <v>3.4000000000000002E-2</v>
      </c>
      <c r="C25" s="352">
        <v>3.8110999999999999E-2</v>
      </c>
      <c r="D25" s="353">
        <v>0.41109999999999969</v>
      </c>
      <c r="E25" s="534">
        <f t="shared" si="2"/>
        <v>4.1109999999999966E-3</v>
      </c>
      <c r="F25" s="533">
        <f>E25*100</f>
        <v>0.41109999999999969</v>
      </c>
    </row>
  </sheetData>
  <mergeCells count="1">
    <mergeCell ref="H1:I1"/>
  </mergeCells>
  <hyperlinks>
    <hyperlink ref="H1:I1" location="Index!A1" display="Regresar al Índice" xr:uid="{8055994A-5FE2-415C-8000-0497CD3345C4}"/>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935FF-2B0E-414B-AD29-FD78378708A4}">
  <sheetPr codeName="Hoja67"/>
  <dimension ref="A1:I73"/>
  <sheetViews>
    <sheetView topLeftCell="B1" workbookViewId="0"/>
  </sheetViews>
  <sheetFormatPr baseColWidth="10" defaultColWidth="9.140625" defaultRowHeight="14.25"/>
  <cols>
    <col min="1" max="1" width="10.7109375" style="384" bestFit="1" customWidth="1"/>
    <col min="2" max="3" width="9.140625" style="384"/>
    <col min="4" max="4" width="23.85546875" style="467" bestFit="1" customWidth="1"/>
    <col min="5" max="5" width="21.85546875" style="467" bestFit="1" customWidth="1"/>
    <col min="6" max="16384" width="9.140625" style="384"/>
  </cols>
  <sheetData>
    <row r="1" spans="1:9">
      <c r="A1" s="20" t="s">
        <v>1587</v>
      </c>
      <c r="H1" s="545" t="s">
        <v>38</v>
      </c>
      <c r="I1" s="545"/>
    </row>
    <row r="6" spans="1:9">
      <c r="B6" s="470" t="s">
        <v>839</v>
      </c>
      <c r="C6" s="470" t="s">
        <v>1346</v>
      </c>
      <c r="D6" s="228" t="s">
        <v>1</v>
      </c>
      <c r="E6" s="228" t="s">
        <v>0</v>
      </c>
    </row>
    <row r="7" spans="1:9">
      <c r="A7" s="386"/>
      <c r="B7" s="470" t="s">
        <v>1347</v>
      </c>
      <c r="C7" s="470" t="s">
        <v>1098</v>
      </c>
      <c r="D7" s="471">
        <v>3.8486702699999999</v>
      </c>
      <c r="E7" s="228">
        <v>3.6953561499999998</v>
      </c>
    </row>
    <row r="8" spans="1:9">
      <c r="A8" s="386"/>
      <c r="B8" s="470" t="s">
        <v>54</v>
      </c>
      <c r="C8" s="470" t="s">
        <v>1099</v>
      </c>
      <c r="D8" s="471">
        <v>3.4820517</v>
      </c>
      <c r="E8" s="228">
        <v>2.92937336</v>
      </c>
    </row>
    <row r="9" spans="1:9">
      <c r="A9" s="386"/>
      <c r="B9" s="470" t="s">
        <v>54</v>
      </c>
      <c r="C9" s="470" t="s">
        <v>1100</v>
      </c>
      <c r="D9" s="471">
        <v>3.78476882</v>
      </c>
      <c r="E9" s="228">
        <v>4.2433669099999998</v>
      </c>
    </row>
    <row r="10" spans="1:9">
      <c r="A10" s="386"/>
      <c r="B10" s="470" t="s">
        <v>54</v>
      </c>
      <c r="C10" s="470" t="s">
        <v>1101</v>
      </c>
      <c r="D10" s="471">
        <v>3.1230642799999999</v>
      </c>
      <c r="E10" s="228">
        <v>3.37310255</v>
      </c>
    </row>
    <row r="11" spans="1:9">
      <c r="A11" s="386"/>
      <c r="B11" s="470" t="s">
        <v>1348</v>
      </c>
      <c r="C11" s="470" t="s">
        <v>1098</v>
      </c>
      <c r="D11" s="471">
        <v>3.5324235499999999</v>
      </c>
      <c r="E11" s="228">
        <v>3.8589334399999999</v>
      </c>
    </row>
    <row r="12" spans="1:9">
      <c r="A12" s="386"/>
      <c r="B12" s="470" t="s">
        <v>54</v>
      </c>
      <c r="C12" s="470" t="s">
        <v>1099</v>
      </c>
      <c r="D12" s="471">
        <v>3.1364841000000001</v>
      </c>
      <c r="E12" s="228">
        <v>2.7464700199999998</v>
      </c>
    </row>
    <row r="13" spans="1:9">
      <c r="A13" s="386"/>
      <c r="B13" s="470" t="s">
        <v>54</v>
      </c>
      <c r="C13" s="470" t="s">
        <v>1100</v>
      </c>
      <c r="D13" s="471">
        <v>3.9917883199999999</v>
      </c>
      <c r="E13" s="228">
        <v>3.8524556900000002</v>
      </c>
    </row>
    <row r="14" spans="1:9">
      <c r="A14" s="386"/>
      <c r="B14" s="470" t="s">
        <v>54</v>
      </c>
      <c r="C14" s="470" t="s">
        <v>1101</v>
      </c>
      <c r="D14" s="471">
        <v>3.5944521100000002</v>
      </c>
      <c r="E14" s="228">
        <v>3.6980418899999998</v>
      </c>
    </row>
    <row r="15" spans="1:9">
      <c r="A15" s="386"/>
      <c r="B15" s="470" t="s">
        <v>1349</v>
      </c>
      <c r="C15" s="470" t="s">
        <v>1098</v>
      </c>
      <c r="D15" s="471">
        <v>3.94740687</v>
      </c>
      <c r="E15" s="228">
        <v>3.43606174</v>
      </c>
    </row>
    <row r="16" spans="1:9">
      <c r="A16" s="386"/>
      <c r="B16" s="470" t="s">
        <v>54</v>
      </c>
      <c r="C16" s="470" t="s">
        <v>1099</v>
      </c>
      <c r="D16" s="471">
        <v>3.33220794</v>
      </c>
      <c r="E16" s="228">
        <v>2.9168219500000001</v>
      </c>
    </row>
    <row r="17" spans="1:5">
      <c r="A17" s="386"/>
      <c r="B17" s="470" t="s">
        <v>54</v>
      </c>
      <c r="C17" s="470" t="s">
        <v>1100</v>
      </c>
      <c r="D17" s="471">
        <v>3.8440397800000001</v>
      </c>
      <c r="E17" s="228">
        <v>3.3613946299999999</v>
      </c>
    </row>
    <row r="18" spans="1:5">
      <c r="A18" s="386"/>
      <c r="B18" s="470" t="s">
        <v>54</v>
      </c>
      <c r="C18" s="470" t="s">
        <v>1101</v>
      </c>
      <c r="D18" s="471">
        <v>3.4625736900000001</v>
      </c>
      <c r="E18" s="228">
        <v>3.2051870400000002</v>
      </c>
    </row>
    <row r="19" spans="1:5">
      <c r="A19" s="386"/>
      <c r="B19" s="470" t="s">
        <v>1350</v>
      </c>
      <c r="C19" s="470" t="s">
        <v>1098</v>
      </c>
      <c r="D19" s="471">
        <v>3.8775179199999998</v>
      </c>
      <c r="E19" s="228">
        <v>3.4719926700000001</v>
      </c>
    </row>
    <row r="20" spans="1:5">
      <c r="A20" s="386"/>
      <c r="B20" s="470" t="s">
        <v>54</v>
      </c>
      <c r="C20" s="470" t="s">
        <v>1099</v>
      </c>
      <c r="D20" s="471">
        <v>3.4373165800000001</v>
      </c>
      <c r="E20" s="228">
        <v>2.9833037299999998</v>
      </c>
    </row>
    <row r="21" spans="1:5">
      <c r="A21" s="386"/>
      <c r="B21" s="470" t="s">
        <v>54</v>
      </c>
      <c r="C21" s="470" t="s">
        <v>1100</v>
      </c>
      <c r="D21" s="471">
        <v>4.1185538299999997</v>
      </c>
      <c r="E21" s="228">
        <v>3.6758823500000002</v>
      </c>
    </row>
    <row r="22" spans="1:5">
      <c r="A22" s="386"/>
      <c r="B22" s="470" t="s">
        <v>54</v>
      </c>
      <c r="C22" s="470" t="s">
        <v>1101</v>
      </c>
      <c r="D22" s="471">
        <v>4.1814290600000001</v>
      </c>
      <c r="E22" s="228">
        <v>4.0294015999999999</v>
      </c>
    </row>
    <row r="23" spans="1:5">
      <c r="A23" s="386"/>
      <c r="B23" s="470" t="s">
        <v>1351</v>
      </c>
      <c r="C23" s="470" t="s">
        <v>1098</v>
      </c>
      <c r="D23" s="471">
        <v>5.0034586499999998</v>
      </c>
      <c r="E23" s="228">
        <v>5.3551704100000004</v>
      </c>
    </row>
    <row r="24" spans="1:5">
      <c r="A24" s="386"/>
      <c r="B24" s="470" t="s">
        <v>54</v>
      </c>
      <c r="C24" s="470" t="s">
        <v>1099</v>
      </c>
      <c r="D24" s="471">
        <v>5.1125338100000004</v>
      </c>
      <c r="E24" s="228">
        <v>4.3508509499999999</v>
      </c>
    </row>
    <row r="25" spans="1:5">
      <c r="A25" s="386"/>
      <c r="B25" s="470" t="s">
        <v>54</v>
      </c>
      <c r="C25" s="470" t="s">
        <v>1100</v>
      </c>
      <c r="D25" s="471">
        <v>6.1457954800000003</v>
      </c>
      <c r="E25" s="228">
        <v>5.6716955699999998</v>
      </c>
    </row>
    <row r="26" spans="1:5">
      <c r="A26" s="386"/>
      <c r="B26" s="470" t="s">
        <v>54</v>
      </c>
      <c r="C26" s="470" t="s">
        <v>1101</v>
      </c>
      <c r="D26" s="471">
        <v>5.2349478300000003</v>
      </c>
      <c r="E26" s="228">
        <v>4.9239498900000003</v>
      </c>
    </row>
    <row r="27" spans="1:5">
      <c r="A27" s="386"/>
      <c r="B27" s="470" t="s">
        <v>1352</v>
      </c>
      <c r="C27" s="470" t="s">
        <v>1098</v>
      </c>
      <c r="D27" s="471">
        <v>5.29430713</v>
      </c>
      <c r="E27" s="228">
        <v>5.1510092500000004</v>
      </c>
    </row>
    <row r="28" spans="1:5">
      <c r="A28" s="386"/>
      <c r="B28" s="470" t="s">
        <v>54</v>
      </c>
      <c r="C28" s="470" t="s">
        <v>1099</v>
      </c>
      <c r="D28" s="471">
        <v>5.1604851900000002</v>
      </c>
      <c r="E28" s="228">
        <v>4.9221901600000004</v>
      </c>
    </row>
    <row r="29" spans="1:5">
      <c r="A29" s="386"/>
      <c r="B29" s="470" t="s">
        <v>54</v>
      </c>
      <c r="C29" s="470" t="s">
        <v>1100</v>
      </c>
      <c r="D29" s="471">
        <v>5.5650380500000001</v>
      </c>
      <c r="E29" s="228">
        <v>5.8433323000000001</v>
      </c>
    </row>
    <row r="30" spans="1:5">
      <c r="A30" s="386"/>
      <c r="B30" s="470" t="s">
        <v>54</v>
      </c>
      <c r="C30" s="470" t="s">
        <v>1101</v>
      </c>
      <c r="D30" s="471">
        <v>5.2946614600000004</v>
      </c>
      <c r="E30" s="228">
        <v>5.7772105600000003</v>
      </c>
    </row>
    <row r="31" spans="1:5">
      <c r="A31" s="386"/>
      <c r="B31" s="470" t="s">
        <v>1353</v>
      </c>
      <c r="C31" s="470" t="s">
        <v>1098</v>
      </c>
      <c r="D31" s="471">
        <v>5.1527560899999996</v>
      </c>
      <c r="E31" s="228">
        <v>4.8310427200000001</v>
      </c>
    </row>
    <row r="32" spans="1:5">
      <c r="A32" s="386"/>
      <c r="B32" s="470" t="s">
        <v>54</v>
      </c>
      <c r="C32" s="470" t="s">
        <v>1099</v>
      </c>
      <c r="D32" s="471">
        <v>5.2352777499999998</v>
      </c>
      <c r="E32" s="228">
        <v>5.66593664</v>
      </c>
    </row>
    <row r="33" spans="1:5">
      <c r="A33" s="386"/>
      <c r="B33" s="470" t="s">
        <v>54</v>
      </c>
      <c r="C33" s="470" t="s">
        <v>1100</v>
      </c>
      <c r="D33" s="471">
        <v>5.5386303300000002</v>
      </c>
      <c r="E33" s="228">
        <v>5.47365879</v>
      </c>
    </row>
    <row r="34" spans="1:5">
      <c r="A34" s="386"/>
      <c r="B34" s="470" t="s">
        <v>54</v>
      </c>
      <c r="C34" s="470" t="s">
        <v>1101</v>
      </c>
      <c r="D34" s="471">
        <v>4.8550478999999997</v>
      </c>
      <c r="E34" s="228">
        <v>5.2879028899999998</v>
      </c>
    </row>
    <row r="35" spans="1:5">
      <c r="A35" s="386"/>
      <c r="B35" s="470" t="s">
        <v>1354</v>
      </c>
      <c r="C35" s="470" t="s">
        <v>1098</v>
      </c>
      <c r="D35" s="471">
        <v>4.9142007100000002</v>
      </c>
      <c r="E35" s="228">
        <v>4.4432757399999998</v>
      </c>
    </row>
    <row r="36" spans="1:5">
      <c r="A36" s="386"/>
      <c r="B36" s="470" t="s">
        <v>54</v>
      </c>
      <c r="C36" s="470" t="s">
        <v>1099</v>
      </c>
      <c r="D36" s="471">
        <v>4.8056208500000004</v>
      </c>
      <c r="E36" s="228">
        <v>4.6289862499999996</v>
      </c>
    </row>
    <row r="37" spans="1:5">
      <c r="A37" s="386"/>
      <c r="B37" s="470" t="s">
        <v>54</v>
      </c>
      <c r="C37" s="470" t="s">
        <v>1100</v>
      </c>
      <c r="D37" s="471">
        <v>5.1072225400000004</v>
      </c>
      <c r="E37" s="228">
        <v>4.8800750600000002</v>
      </c>
    </row>
    <row r="38" spans="1:5">
      <c r="A38" s="386"/>
      <c r="B38" s="470" t="s">
        <v>54</v>
      </c>
      <c r="C38" s="470" t="s">
        <v>1101</v>
      </c>
      <c r="D38" s="471">
        <v>4.8632605499999997</v>
      </c>
      <c r="E38" s="228">
        <v>5.3619573799999998</v>
      </c>
    </row>
    <row r="39" spans="1:5">
      <c r="A39" s="386"/>
      <c r="B39" s="470" t="s">
        <v>61</v>
      </c>
      <c r="C39" s="470" t="s">
        <v>1098</v>
      </c>
      <c r="D39" s="471">
        <v>4.8950285200000003</v>
      </c>
      <c r="E39" s="228">
        <v>4.37808946</v>
      </c>
    </row>
    <row r="40" spans="1:5">
      <c r="A40" s="386"/>
      <c r="B40" s="470" t="s">
        <v>54</v>
      </c>
      <c r="C40" s="470" t="s">
        <v>1099</v>
      </c>
      <c r="D40" s="471">
        <v>5.0093316699999999</v>
      </c>
      <c r="E40" s="228">
        <v>4.5103935999999996</v>
      </c>
    </row>
    <row r="41" spans="1:5">
      <c r="A41" s="386"/>
      <c r="B41" s="470" t="s">
        <v>54</v>
      </c>
      <c r="C41" s="470" t="s">
        <v>1100</v>
      </c>
      <c r="D41" s="471">
        <v>5.2372823799999999</v>
      </c>
      <c r="E41" s="228">
        <v>5.4102123600000001</v>
      </c>
    </row>
    <row r="42" spans="1:5">
      <c r="A42" s="386"/>
      <c r="B42" s="470" t="s">
        <v>54</v>
      </c>
      <c r="C42" s="470" t="s">
        <v>1101</v>
      </c>
      <c r="D42" s="471">
        <v>4.6309833300000003</v>
      </c>
      <c r="E42" s="228">
        <v>5.0557575100000003</v>
      </c>
    </row>
    <row r="43" spans="1:5">
      <c r="A43" s="386"/>
      <c r="B43" s="470" t="s">
        <v>74</v>
      </c>
      <c r="C43" s="470" t="s">
        <v>1098</v>
      </c>
      <c r="D43" s="471">
        <v>4.80628045</v>
      </c>
      <c r="E43" s="228">
        <v>5.0830679099999996</v>
      </c>
    </row>
    <row r="44" spans="1:5">
      <c r="A44" s="386"/>
      <c r="B44" s="470" t="s">
        <v>54</v>
      </c>
      <c r="C44" s="470" t="s">
        <v>1099</v>
      </c>
      <c r="D44" s="471">
        <v>4.8907288800000002</v>
      </c>
      <c r="E44" s="228">
        <v>5.0084071899999998</v>
      </c>
    </row>
    <row r="45" spans="1:5">
      <c r="A45" s="386"/>
      <c r="B45" s="470" t="s">
        <v>54</v>
      </c>
      <c r="C45" s="470" t="s">
        <v>1100</v>
      </c>
      <c r="D45" s="471">
        <v>5.2435176800000001</v>
      </c>
      <c r="E45" s="228">
        <v>5.7094358500000002</v>
      </c>
    </row>
    <row r="46" spans="1:5">
      <c r="A46" s="386"/>
      <c r="B46" s="470" t="s">
        <v>54</v>
      </c>
      <c r="C46" s="470" t="s">
        <v>1101</v>
      </c>
      <c r="D46" s="471">
        <v>4.3843257500000004</v>
      </c>
      <c r="E46" s="228">
        <v>4.89353149</v>
      </c>
    </row>
    <row r="47" spans="1:5">
      <c r="A47" s="386"/>
      <c r="B47" s="470" t="s">
        <v>75</v>
      </c>
      <c r="C47" s="470" t="s">
        <v>1098</v>
      </c>
      <c r="D47" s="471">
        <v>4.2335500100000001</v>
      </c>
      <c r="E47" s="228">
        <v>4.0437403099999996</v>
      </c>
    </row>
    <row r="48" spans="1:5">
      <c r="A48" s="386"/>
      <c r="B48" s="470" t="s">
        <v>54</v>
      </c>
      <c r="C48" s="470" t="s">
        <v>1099</v>
      </c>
      <c r="D48" s="471">
        <v>4.3471517300000002</v>
      </c>
      <c r="E48" s="228">
        <v>5.2756087599999999</v>
      </c>
    </row>
    <row r="49" spans="1:5">
      <c r="A49" s="386"/>
      <c r="B49" s="470" t="s">
        <v>54</v>
      </c>
      <c r="C49" s="470" t="s">
        <v>1100</v>
      </c>
      <c r="D49" s="471">
        <v>4.5980946300000003</v>
      </c>
      <c r="E49" s="228">
        <v>5.1913043999999999</v>
      </c>
    </row>
    <row r="50" spans="1:5">
      <c r="A50" s="386"/>
      <c r="B50" s="470" t="s">
        <v>54</v>
      </c>
      <c r="C50" s="470" t="s">
        <v>1101</v>
      </c>
      <c r="D50" s="471">
        <v>4.1637965599999998</v>
      </c>
      <c r="E50" s="228">
        <v>4.2720879199999997</v>
      </c>
    </row>
    <row r="51" spans="1:5">
      <c r="A51" s="386"/>
      <c r="B51" s="470" t="s">
        <v>76</v>
      </c>
      <c r="C51" s="470" t="s">
        <v>1098</v>
      </c>
      <c r="D51" s="471">
        <v>4.04398079</v>
      </c>
      <c r="E51" s="228">
        <v>4.1684980600000001</v>
      </c>
    </row>
    <row r="52" spans="1:5">
      <c r="A52" s="386"/>
      <c r="B52" s="470" t="s">
        <v>54</v>
      </c>
      <c r="C52" s="470" t="s">
        <v>1099</v>
      </c>
      <c r="D52" s="471">
        <v>3.9334929199999999</v>
      </c>
      <c r="E52" s="228">
        <v>3.6796891700000001</v>
      </c>
    </row>
    <row r="53" spans="1:5">
      <c r="A53" s="386"/>
      <c r="B53" s="470" t="s">
        <v>54</v>
      </c>
      <c r="C53" s="470" t="s">
        <v>1100</v>
      </c>
      <c r="D53" s="471">
        <v>4.0269808999999999</v>
      </c>
      <c r="E53" s="228">
        <v>3.5014769499999998</v>
      </c>
    </row>
    <row r="54" spans="1:5">
      <c r="A54" s="386"/>
      <c r="B54" s="470" t="s">
        <v>54</v>
      </c>
      <c r="C54" s="470" t="s">
        <v>1101</v>
      </c>
      <c r="D54" s="471">
        <v>3.5368429199999998</v>
      </c>
      <c r="E54" s="228">
        <v>3.3245582100000002</v>
      </c>
    </row>
    <row r="55" spans="1:5">
      <c r="A55" s="386"/>
      <c r="B55" s="470" t="s">
        <v>77</v>
      </c>
      <c r="C55" s="470" t="s">
        <v>1098</v>
      </c>
      <c r="D55" s="471">
        <v>3.393753031758</v>
      </c>
      <c r="E55" s="228">
        <v>2.7226908600000002</v>
      </c>
    </row>
    <row r="56" spans="1:5">
      <c r="A56" s="386"/>
      <c r="B56" s="470" t="s">
        <v>54</v>
      </c>
      <c r="C56" s="470" t="s">
        <v>1099</v>
      </c>
      <c r="D56" s="471">
        <v>3.4588899899999999</v>
      </c>
      <c r="E56" s="228">
        <v>2.5987560799999998</v>
      </c>
    </row>
    <row r="57" spans="1:5">
      <c r="A57" s="386"/>
      <c r="B57" s="470" t="s">
        <v>54</v>
      </c>
      <c r="C57" s="470" t="s">
        <v>1100</v>
      </c>
      <c r="D57" s="471">
        <v>3.5520912600000001</v>
      </c>
      <c r="E57" s="228">
        <v>3.16900804</v>
      </c>
    </row>
    <row r="58" spans="1:5">
      <c r="A58" s="386"/>
      <c r="B58" s="470" t="s">
        <v>54</v>
      </c>
      <c r="C58" s="470" t="s">
        <v>1101</v>
      </c>
      <c r="D58" s="471">
        <v>3.3471764799999999</v>
      </c>
      <c r="E58" s="228">
        <v>2.93653896</v>
      </c>
    </row>
    <row r="59" spans="1:5">
      <c r="A59" s="386"/>
      <c r="B59" s="470" t="s">
        <v>78</v>
      </c>
      <c r="C59" s="470" t="s">
        <v>1098</v>
      </c>
      <c r="D59" s="471">
        <v>3.1394627800000001</v>
      </c>
      <c r="E59" s="228">
        <v>2.3479414300000001</v>
      </c>
    </row>
    <row r="60" spans="1:5">
      <c r="A60" s="386"/>
      <c r="B60" s="470" t="s">
        <v>54</v>
      </c>
      <c r="C60" s="470" t="s">
        <v>1099</v>
      </c>
      <c r="D60" s="471">
        <v>3.33940671</v>
      </c>
      <c r="E60" s="228">
        <v>3.0411718300000001</v>
      </c>
    </row>
    <row r="61" spans="1:5">
      <c r="A61" s="386"/>
      <c r="B61" s="470" t="s">
        <v>54</v>
      </c>
      <c r="C61" s="470" t="s">
        <v>1100</v>
      </c>
      <c r="D61" s="471">
        <v>3.4563963000000002</v>
      </c>
      <c r="E61" s="228">
        <v>3.0576378100000001</v>
      </c>
    </row>
    <row r="62" spans="1:5">
      <c r="A62" s="386"/>
      <c r="B62" s="470" t="s">
        <v>54</v>
      </c>
      <c r="C62" s="470" t="s">
        <v>1101</v>
      </c>
      <c r="D62" s="471">
        <v>3.2639889100000001</v>
      </c>
      <c r="E62" s="228">
        <v>2.5498043199999998</v>
      </c>
    </row>
    <row r="63" spans="1:5">
      <c r="A63" s="386"/>
      <c r="B63" s="470" t="s">
        <v>79</v>
      </c>
      <c r="C63" s="470" t="s">
        <v>1098</v>
      </c>
      <c r="D63" s="471">
        <v>3.3659108899999999</v>
      </c>
      <c r="E63" s="228">
        <v>2.6216510199999998</v>
      </c>
    </row>
    <row r="64" spans="1:5">
      <c r="A64" s="386"/>
      <c r="B64" s="470" t="s">
        <v>54</v>
      </c>
      <c r="C64" s="470" t="s">
        <v>1099</v>
      </c>
      <c r="D64" s="471">
        <v>3.5372309400000002</v>
      </c>
      <c r="E64" s="228">
        <v>2.9753579499999998</v>
      </c>
    </row>
    <row r="65" spans="1:5">
      <c r="A65" s="386"/>
      <c r="B65" s="470" t="s">
        <v>54</v>
      </c>
      <c r="C65" s="470" t="s">
        <v>1100</v>
      </c>
      <c r="D65" s="471">
        <v>3.7448192499999999</v>
      </c>
      <c r="E65" s="228">
        <v>3.2149724800000001</v>
      </c>
    </row>
    <row r="66" spans="1:5">
      <c r="A66" s="386"/>
      <c r="B66" s="470" t="s">
        <v>54</v>
      </c>
      <c r="C66" s="470" t="s">
        <v>1101</v>
      </c>
      <c r="D66" s="471">
        <v>3.3701578200000002</v>
      </c>
      <c r="E66" s="228">
        <v>3.1536607800000001</v>
      </c>
    </row>
    <row r="67" spans="1:5">
      <c r="A67" s="386"/>
      <c r="B67" s="470" t="s">
        <v>1355</v>
      </c>
      <c r="C67" s="470" t="s">
        <v>1098</v>
      </c>
      <c r="D67" s="471">
        <v>3.4315848999999998</v>
      </c>
      <c r="E67" s="228">
        <v>2.9374560000000001</v>
      </c>
    </row>
    <row r="68" spans="1:5">
      <c r="B68" s="470"/>
      <c r="C68" s="470" t="s">
        <v>1356</v>
      </c>
      <c r="D68" s="228">
        <v>4.7904666666670002</v>
      </c>
      <c r="E68" s="228">
        <v>4.1598062785689365</v>
      </c>
    </row>
    <row r="69" spans="1:5">
      <c r="B69" s="470"/>
      <c r="C69" s="470" t="s">
        <v>1100</v>
      </c>
      <c r="D69" s="471">
        <v>5.1539773999999996</v>
      </c>
      <c r="E69" s="471">
        <v>5.0007939300000004</v>
      </c>
    </row>
    <row r="70" spans="1:5">
      <c r="B70" s="470"/>
      <c r="C70" s="470" t="s">
        <v>1101</v>
      </c>
      <c r="D70" s="471">
        <v>4.5623572100000001</v>
      </c>
      <c r="E70" s="471">
        <v>4.1023746299999999</v>
      </c>
    </row>
    <row r="71" spans="1:5">
      <c r="B71" s="472" t="s">
        <v>560</v>
      </c>
      <c r="C71" s="470" t="s">
        <v>1098</v>
      </c>
      <c r="D71" s="471">
        <v>4.3547000000000002</v>
      </c>
      <c r="E71" s="471">
        <v>3.7193999999999998</v>
      </c>
    </row>
    <row r="72" spans="1:5">
      <c r="B72" s="470"/>
      <c r="C72" s="470" t="s">
        <v>1099</v>
      </c>
      <c r="D72" s="471">
        <v>4.2060000000000004</v>
      </c>
      <c r="E72" s="471">
        <v>3.3462999999999998</v>
      </c>
    </row>
    <row r="73" spans="1:5">
      <c r="B73" s="470"/>
      <c r="C73" s="470" t="s">
        <v>1100</v>
      </c>
      <c r="D73" s="471">
        <v>4.2382999999999997</v>
      </c>
      <c r="E73" s="228">
        <v>3.3863619143831292</v>
      </c>
    </row>
  </sheetData>
  <mergeCells count="1">
    <mergeCell ref="H1:I1"/>
  </mergeCells>
  <hyperlinks>
    <hyperlink ref="H1:I1" location="Index!A1" display="Regresar al Índice" xr:uid="{BD2ABCE1-A4BF-4FD5-A08A-0CEC277E6A9B}"/>
  </hyperlink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F3658-1D62-4367-887E-16807DEF10A0}">
  <sheetPr codeName="Hoja68"/>
  <dimension ref="A1:I40"/>
  <sheetViews>
    <sheetView zoomScale="85" zoomScaleNormal="85" workbookViewId="0"/>
  </sheetViews>
  <sheetFormatPr baseColWidth="10" defaultColWidth="9.140625" defaultRowHeight="14.25"/>
  <cols>
    <col min="1" max="1" width="17.140625" style="384" bestFit="1" customWidth="1"/>
    <col min="2" max="2" width="15.7109375" style="467" bestFit="1" customWidth="1"/>
    <col min="3" max="16384" width="9.140625" style="384"/>
  </cols>
  <sheetData>
    <row r="1" spans="1:9">
      <c r="A1" s="20" t="s">
        <v>1588</v>
      </c>
      <c r="H1" s="545" t="s">
        <v>38</v>
      </c>
      <c r="I1" s="545"/>
    </row>
    <row r="5" spans="1:9">
      <c r="A5" s="449" t="s">
        <v>1357</v>
      </c>
      <c r="B5" s="465">
        <v>2021</v>
      </c>
    </row>
    <row r="6" spans="1:9" ht="15">
      <c r="A6" s="451"/>
      <c r="B6" s="468" t="s">
        <v>1358</v>
      </c>
    </row>
    <row r="7" spans="1:9">
      <c r="A7" s="469" t="s">
        <v>9</v>
      </c>
      <c r="B7" s="466">
        <v>7</v>
      </c>
    </row>
    <row r="8" spans="1:9">
      <c r="A8" s="469" t="s">
        <v>28</v>
      </c>
      <c r="B8" s="466">
        <v>6.3</v>
      </c>
    </row>
    <row r="9" spans="1:9">
      <c r="A9" s="449" t="s">
        <v>13</v>
      </c>
      <c r="B9" s="465">
        <v>5.9245999999999999</v>
      </c>
    </row>
    <row r="10" spans="1:9">
      <c r="A10" s="449" t="s">
        <v>30</v>
      </c>
      <c r="B10" s="465">
        <v>5.5</v>
      </c>
    </row>
    <row r="11" spans="1:9">
      <c r="A11" s="449" t="s">
        <v>14</v>
      </c>
      <c r="B11" s="465">
        <v>5.4</v>
      </c>
    </row>
    <row r="12" spans="1:9">
      <c r="A12" s="449" t="s">
        <v>23</v>
      </c>
      <c r="B12" s="465">
        <v>5.4</v>
      </c>
    </row>
    <row r="13" spans="1:9">
      <c r="A13" s="449" t="s">
        <v>10</v>
      </c>
      <c r="B13" s="465">
        <v>4.9000000000000004</v>
      </c>
    </row>
    <row r="14" spans="1:9">
      <c r="A14" s="449" t="s">
        <v>24</v>
      </c>
      <c r="B14" s="465">
        <v>4.7</v>
      </c>
    </row>
    <row r="15" spans="1:9">
      <c r="A15" s="449" t="s">
        <v>3</v>
      </c>
      <c r="B15" s="465">
        <v>4.5999999999999996</v>
      </c>
    </row>
    <row r="16" spans="1:9">
      <c r="A16" s="449" t="s">
        <v>20</v>
      </c>
      <c r="B16" s="465">
        <v>4.5999999999999996</v>
      </c>
    </row>
    <row r="17" spans="1:2">
      <c r="A17" s="449" t="s">
        <v>27</v>
      </c>
      <c r="B17" s="465">
        <v>4.4000000000000004</v>
      </c>
    </row>
    <row r="18" spans="1:2">
      <c r="A18" s="449" t="s">
        <v>5</v>
      </c>
      <c r="B18" s="465">
        <v>4.3</v>
      </c>
    </row>
    <row r="19" spans="1:2">
      <c r="A19" s="449" t="s">
        <v>1</v>
      </c>
      <c r="B19" s="465">
        <v>4.2</v>
      </c>
    </row>
    <row r="20" spans="1:2">
      <c r="A20" s="449" t="s">
        <v>12</v>
      </c>
      <c r="B20" s="465">
        <v>4.2</v>
      </c>
    </row>
    <row r="21" spans="1:2">
      <c r="A21" s="449" t="s">
        <v>22</v>
      </c>
      <c r="B21" s="465">
        <v>4.2</v>
      </c>
    </row>
    <row r="22" spans="1:2">
      <c r="A22" s="449" t="s">
        <v>25</v>
      </c>
      <c r="B22" s="465">
        <v>4.2</v>
      </c>
    </row>
    <row r="23" spans="1:2">
      <c r="A23" s="449" t="s">
        <v>33</v>
      </c>
      <c r="B23" s="465">
        <v>3.8</v>
      </c>
    </row>
    <row r="24" spans="1:2">
      <c r="A24" s="449" t="s">
        <v>29</v>
      </c>
      <c r="B24" s="465">
        <v>3.7</v>
      </c>
    </row>
    <row r="25" spans="1:2">
      <c r="A25" s="449" t="s">
        <v>0</v>
      </c>
      <c r="B25" s="465">
        <v>3.4</v>
      </c>
    </row>
    <row r="26" spans="1:2">
      <c r="A26" s="449" t="s">
        <v>19</v>
      </c>
      <c r="B26" s="465">
        <v>3.4</v>
      </c>
    </row>
    <row r="27" spans="1:2">
      <c r="A27" s="449" t="s">
        <v>31</v>
      </c>
      <c r="B27" s="465">
        <v>3.4</v>
      </c>
    </row>
    <row r="28" spans="1:2">
      <c r="A28" s="449" t="s">
        <v>7</v>
      </c>
      <c r="B28" s="465">
        <v>3.3</v>
      </c>
    </row>
    <row r="29" spans="1:2">
      <c r="A29" s="449" t="s">
        <v>6</v>
      </c>
      <c r="B29" s="465">
        <v>3.1</v>
      </c>
    </row>
    <row r="30" spans="1:2">
      <c r="A30" s="449" t="s">
        <v>8</v>
      </c>
      <c r="B30" s="465">
        <v>3</v>
      </c>
    </row>
    <row r="31" spans="1:2">
      <c r="A31" s="449" t="s">
        <v>4</v>
      </c>
      <c r="B31" s="465">
        <v>2.9</v>
      </c>
    </row>
    <row r="32" spans="1:2">
      <c r="A32" s="449" t="s">
        <v>11</v>
      </c>
      <c r="B32" s="465">
        <v>2.9</v>
      </c>
    </row>
    <row r="33" spans="1:2">
      <c r="A33" s="449" t="s">
        <v>16</v>
      </c>
      <c r="B33" s="465">
        <v>2.9</v>
      </c>
    </row>
    <row r="34" spans="1:2">
      <c r="A34" s="449" t="s">
        <v>26</v>
      </c>
      <c r="B34" s="465">
        <v>2.9</v>
      </c>
    </row>
    <row r="35" spans="1:2">
      <c r="A35" s="449" t="s">
        <v>18</v>
      </c>
      <c r="B35" s="465">
        <v>2.5</v>
      </c>
    </row>
    <row r="36" spans="1:2">
      <c r="A36" s="449" t="s">
        <v>32</v>
      </c>
      <c r="B36" s="465">
        <v>2.4</v>
      </c>
    </row>
    <row r="37" spans="1:2">
      <c r="A37" s="449" t="s">
        <v>17</v>
      </c>
      <c r="B37" s="465">
        <v>2.2000000000000002</v>
      </c>
    </row>
    <row r="38" spans="1:2">
      <c r="A38" s="463" t="s">
        <v>21</v>
      </c>
      <c r="B38" s="464">
        <v>1.7</v>
      </c>
    </row>
    <row r="39" spans="1:2">
      <c r="A39" s="449" t="s">
        <v>15</v>
      </c>
      <c r="B39" s="465">
        <v>1.6</v>
      </c>
    </row>
    <row r="40" spans="1:2" ht="15">
      <c r="A40" s="451"/>
      <c r="B40" s="468"/>
    </row>
  </sheetData>
  <mergeCells count="1">
    <mergeCell ref="H1:I1"/>
  </mergeCells>
  <hyperlinks>
    <hyperlink ref="H1:I1" location="Index!A1" display="Regresar al Índice" xr:uid="{561C8847-D572-4E49-9222-A21997713413}"/>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70A88-5973-4CF6-9878-9D1656A72613}">
  <sheetPr codeName="Hoja69"/>
  <dimension ref="A1:I37"/>
  <sheetViews>
    <sheetView workbookViewId="0"/>
  </sheetViews>
  <sheetFormatPr baseColWidth="10" defaultColWidth="9.140625" defaultRowHeight="14.25"/>
  <cols>
    <col min="1" max="1" width="17.140625" style="384" bestFit="1" customWidth="1"/>
    <col min="2" max="16384" width="9.140625" style="384"/>
  </cols>
  <sheetData>
    <row r="1" spans="1:9">
      <c r="A1" s="20" t="s">
        <v>1589</v>
      </c>
      <c r="H1" s="545" t="s">
        <v>38</v>
      </c>
      <c r="I1" s="545"/>
    </row>
    <row r="4" spans="1:9">
      <c r="A4" s="384" t="s">
        <v>2</v>
      </c>
      <c r="B4" s="384" t="s">
        <v>1359</v>
      </c>
    </row>
    <row r="5" spans="1:9">
      <c r="A5" s="463" t="s">
        <v>21</v>
      </c>
      <c r="B5" s="464">
        <v>80.7</v>
      </c>
    </row>
    <row r="6" spans="1:9">
      <c r="A6" s="449" t="s">
        <v>15</v>
      </c>
      <c r="B6" s="465">
        <v>78.2</v>
      </c>
    </row>
    <row r="7" spans="1:9">
      <c r="A7" s="449" t="s">
        <v>7</v>
      </c>
      <c r="B7" s="465">
        <v>78</v>
      </c>
    </row>
    <row r="8" spans="1:9">
      <c r="A8" s="449" t="s">
        <v>16</v>
      </c>
      <c r="B8" s="465">
        <v>73.400000000000006</v>
      </c>
    </row>
    <row r="9" spans="1:9">
      <c r="A9" s="449" t="s">
        <v>30</v>
      </c>
      <c r="B9" s="465">
        <v>71.8</v>
      </c>
    </row>
    <row r="10" spans="1:9">
      <c r="A10" s="449" t="s">
        <v>31</v>
      </c>
      <c r="B10" s="465">
        <v>71.5</v>
      </c>
    </row>
    <row r="11" spans="1:9">
      <c r="A11" s="449" t="s">
        <v>22</v>
      </c>
      <c r="B11" s="465">
        <v>71.400000000000006</v>
      </c>
    </row>
    <row r="12" spans="1:9">
      <c r="A12" s="449" t="s">
        <v>18</v>
      </c>
      <c r="B12" s="465">
        <v>67.2</v>
      </c>
    </row>
    <row r="13" spans="1:9">
      <c r="A13" s="449" t="s">
        <v>17</v>
      </c>
      <c r="B13" s="465">
        <v>64.3</v>
      </c>
    </row>
    <row r="14" spans="1:9">
      <c r="A14" s="449" t="s">
        <v>6</v>
      </c>
      <c r="B14" s="465">
        <v>62.6</v>
      </c>
    </row>
    <row r="15" spans="1:9">
      <c r="A15" s="449" t="s">
        <v>28</v>
      </c>
      <c r="B15" s="465">
        <v>62.4</v>
      </c>
    </row>
    <row r="16" spans="1:9">
      <c r="A16" s="449" t="s">
        <v>33</v>
      </c>
      <c r="B16" s="465">
        <v>62</v>
      </c>
    </row>
    <row r="17" spans="1:2">
      <c r="A17" s="449" t="s">
        <v>32</v>
      </c>
      <c r="B17" s="465">
        <v>61</v>
      </c>
    </row>
    <row r="18" spans="1:2">
      <c r="A18" s="449" t="s">
        <v>19</v>
      </c>
      <c r="B18" s="465">
        <v>60.8</v>
      </c>
    </row>
    <row r="19" spans="1:2">
      <c r="A19" s="449" t="s">
        <v>25</v>
      </c>
      <c r="B19" s="465">
        <v>57.5</v>
      </c>
    </row>
    <row r="20" spans="1:2">
      <c r="A20" s="449" t="s">
        <v>13</v>
      </c>
      <c r="B20" s="466">
        <v>57.019399999999997</v>
      </c>
    </row>
    <row r="21" spans="1:2">
      <c r="A21" s="449" t="s">
        <v>14</v>
      </c>
      <c r="B21" s="465">
        <v>56.6</v>
      </c>
    </row>
    <row r="22" spans="1:2">
      <c r="A22" s="449" t="s">
        <v>1</v>
      </c>
      <c r="B22" s="465">
        <v>56.3</v>
      </c>
    </row>
    <row r="23" spans="1:2">
      <c r="A23" s="449" t="s">
        <v>12</v>
      </c>
      <c r="B23" s="465">
        <v>51.9</v>
      </c>
    </row>
    <row r="24" spans="1:2">
      <c r="A24" s="449" t="s">
        <v>11</v>
      </c>
      <c r="B24" s="465">
        <v>49.3</v>
      </c>
    </row>
    <row r="25" spans="1:2">
      <c r="A25" s="449" t="s">
        <v>9</v>
      </c>
      <c r="B25" s="465">
        <v>49.3</v>
      </c>
    </row>
    <row r="26" spans="1:2">
      <c r="A26" s="449" t="s">
        <v>26</v>
      </c>
      <c r="B26" s="465">
        <v>48.2</v>
      </c>
    </row>
    <row r="27" spans="1:2">
      <c r="A27" s="449" t="s">
        <v>0</v>
      </c>
      <c r="B27" s="465">
        <v>47</v>
      </c>
    </row>
    <row r="28" spans="1:2">
      <c r="A28" s="449" t="s">
        <v>24</v>
      </c>
      <c r="B28" s="465">
        <v>46.5</v>
      </c>
    </row>
    <row r="29" spans="1:2">
      <c r="A29" s="449" t="s">
        <v>29</v>
      </c>
      <c r="B29" s="465">
        <v>45.9</v>
      </c>
    </row>
    <row r="30" spans="1:2">
      <c r="A30" s="449" t="s">
        <v>23</v>
      </c>
      <c r="B30" s="465">
        <v>43.8</v>
      </c>
    </row>
    <row r="31" spans="1:2">
      <c r="A31" s="449" t="s">
        <v>27</v>
      </c>
      <c r="B31" s="465">
        <v>41.1</v>
      </c>
    </row>
    <row r="32" spans="1:2">
      <c r="A32" s="449" t="s">
        <v>3</v>
      </c>
      <c r="B32" s="465">
        <v>40.799999999999997</v>
      </c>
    </row>
    <row r="33" spans="1:2">
      <c r="A33" s="449" t="s">
        <v>4</v>
      </c>
      <c r="B33" s="465">
        <v>37.700000000000003</v>
      </c>
    </row>
    <row r="34" spans="1:2">
      <c r="A34" s="449" t="s">
        <v>8</v>
      </c>
      <c r="B34" s="465">
        <v>37.4</v>
      </c>
    </row>
    <row r="35" spans="1:2">
      <c r="A35" s="449" t="s">
        <v>20</v>
      </c>
      <c r="B35" s="465">
        <v>37.1</v>
      </c>
    </row>
    <row r="36" spans="1:2">
      <c r="A36" s="449" t="s">
        <v>5</v>
      </c>
      <c r="B36" s="465">
        <v>36.700000000000003</v>
      </c>
    </row>
    <row r="37" spans="1:2">
      <c r="A37" s="449" t="s">
        <v>10</v>
      </c>
      <c r="B37" s="465">
        <v>36</v>
      </c>
    </row>
  </sheetData>
  <mergeCells count="1">
    <mergeCell ref="H1:I1"/>
  </mergeCells>
  <hyperlinks>
    <hyperlink ref="H1:I1" location="Index!A1" display="Regresar al Índice" xr:uid="{27C40299-7AED-4A5E-9302-2B87C0B34E76}"/>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9DA5B-3FEC-4BF2-BCA8-0774FE9D316D}">
  <sheetPr codeName="Hoja70"/>
  <dimension ref="A1:I29"/>
  <sheetViews>
    <sheetView topLeftCell="A16" workbookViewId="0"/>
  </sheetViews>
  <sheetFormatPr baseColWidth="10" defaultColWidth="9.140625" defaultRowHeight="14.25"/>
  <cols>
    <col min="1" max="1" width="68.140625" style="384" bestFit="1" customWidth="1"/>
    <col min="2" max="2" width="13.28515625" style="384" bestFit="1" customWidth="1"/>
    <col min="3" max="3" width="10.42578125" style="384" bestFit="1" customWidth="1"/>
    <col min="4" max="4" width="9.28515625" style="384" bestFit="1" customWidth="1"/>
    <col min="5" max="16384" width="9.140625" style="384"/>
  </cols>
  <sheetData>
    <row r="1" spans="1:9">
      <c r="A1" s="20" t="s">
        <v>1590</v>
      </c>
      <c r="H1" s="545" t="s">
        <v>38</v>
      </c>
      <c r="I1" s="545"/>
    </row>
    <row r="5" spans="1:9" ht="15">
      <c r="A5" s="577" t="s">
        <v>1360</v>
      </c>
      <c r="B5" s="578"/>
    </row>
    <row r="6" spans="1:9" ht="15">
      <c r="A6" s="577" t="s">
        <v>1361</v>
      </c>
      <c r="B6" s="578"/>
    </row>
    <row r="7" spans="1:9" ht="15">
      <c r="A7" s="577" t="s">
        <v>53</v>
      </c>
      <c r="B7" s="578"/>
    </row>
    <row r="8" spans="1:9" ht="15">
      <c r="A8" s="577" t="s">
        <v>0</v>
      </c>
      <c r="B8" s="578"/>
    </row>
    <row r="9" spans="1:9">
      <c r="A9" s="449" t="s">
        <v>1362</v>
      </c>
      <c r="B9" s="450">
        <v>2021</v>
      </c>
    </row>
    <row r="10" spans="1:9" ht="15">
      <c r="A10" s="451"/>
      <c r="B10" s="452" t="s">
        <v>1363</v>
      </c>
    </row>
    <row r="11" spans="1:9">
      <c r="A11" s="579" t="s">
        <v>1364</v>
      </c>
      <c r="B11" s="580"/>
    </row>
    <row r="12" spans="1:9">
      <c r="A12" s="449" t="s">
        <v>1365</v>
      </c>
      <c r="B12" s="453">
        <v>6481336</v>
      </c>
    </row>
    <row r="13" spans="1:9">
      <c r="A13" s="454" t="s">
        <v>1366</v>
      </c>
      <c r="B13" s="455"/>
    </row>
    <row r="14" spans="1:9">
      <c r="A14" s="456" t="s">
        <v>1367</v>
      </c>
      <c r="B14" s="457">
        <v>3959500</v>
      </c>
      <c r="C14" s="458">
        <f>B14/1000</f>
        <v>3959.5</v>
      </c>
      <c r="D14" s="459">
        <f>B14/$B$12</f>
        <v>0.6109079979806632</v>
      </c>
    </row>
    <row r="15" spans="1:9">
      <c r="A15" s="449" t="s">
        <v>1368</v>
      </c>
      <c r="B15" s="453">
        <v>3825417</v>
      </c>
      <c r="C15" s="458">
        <f t="shared" ref="C15:C16" si="0">B15/1000</f>
        <v>3825.4169999999999</v>
      </c>
      <c r="D15" s="460">
        <f t="shared" ref="D15:D19" si="1">B15/$B$12</f>
        <v>0.59022044220512559</v>
      </c>
    </row>
    <row r="16" spans="1:9">
      <c r="A16" s="449" t="s">
        <v>1369</v>
      </c>
      <c r="B16" s="453">
        <v>134083</v>
      </c>
      <c r="C16" s="458">
        <f t="shared" si="0"/>
        <v>134.083</v>
      </c>
      <c r="D16" s="460">
        <f t="shared" si="1"/>
        <v>2.0687555775537637E-2</v>
      </c>
    </row>
    <row r="17" spans="1:4">
      <c r="A17" s="456" t="s">
        <v>1370</v>
      </c>
      <c r="B17" s="457">
        <v>2521836</v>
      </c>
      <c r="C17" s="458">
        <f>B17/1000</f>
        <v>2521.8359999999998</v>
      </c>
      <c r="D17" s="459">
        <f t="shared" si="1"/>
        <v>0.38909200201933675</v>
      </c>
    </row>
    <row r="18" spans="1:4">
      <c r="A18" s="449" t="s">
        <v>1371</v>
      </c>
      <c r="B18" s="453">
        <v>214865</v>
      </c>
      <c r="C18" s="458">
        <f>B18/1000</f>
        <v>214.86500000000001</v>
      </c>
      <c r="D18" s="460">
        <f>B18/$B$12</f>
        <v>3.3151344105597981E-2</v>
      </c>
    </row>
    <row r="19" spans="1:4">
      <c r="A19" s="449" t="s">
        <v>1372</v>
      </c>
      <c r="B19" s="453">
        <v>2306971</v>
      </c>
      <c r="C19" s="458">
        <f t="shared" ref="C19" si="2">B19/1000</f>
        <v>2306.971</v>
      </c>
      <c r="D19" s="460">
        <f t="shared" si="1"/>
        <v>0.35594065791373874</v>
      </c>
    </row>
    <row r="22" spans="1:4">
      <c r="A22" s="384" t="s">
        <v>1373</v>
      </c>
      <c r="B22" s="461">
        <f>C15</f>
        <v>3825.4169999999999</v>
      </c>
      <c r="C22" s="460">
        <f>B22/$B$26</f>
        <v>0.59022044220512571</v>
      </c>
    </row>
    <row r="23" spans="1:4">
      <c r="A23" s="384" t="s">
        <v>1374</v>
      </c>
      <c r="B23" s="461">
        <f>C16</f>
        <v>134.083</v>
      </c>
      <c r="C23" s="460">
        <f>B23/$B$26</f>
        <v>2.0687555775537637E-2</v>
      </c>
    </row>
    <row r="24" spans="1:4">
      <c r="A24" s="384" t="s">
        <v>1375</v>
      </c>
      <c r="B24" s="461">
        <f>C18</f>
        <v>214.86500000000001</v>
      </c>
      <c r="C24" s="460">
        <f>B24/$B$26</f>
        <v>3.3151344105597988E-2</v>
      </c>
    </row>
    <row r="25" spans="1:4">
      <c r="A25" s="384" t="s">
        <v>1376</v>
      </c>
      <c r="B25" s="461">
        <f>C19</f>
        <v>2306.971</v>
      </c>
      <c r="C25" s="460">
        <f>B25/$B$26</f>
        <v>0.3559406579137388</v>
      </c>
    </row>
    <row r="26" spans="1:4">
      <c r="B26" s="458">
        <f>SUM(B22:B25)</f>
        <v>6481.3359999999993</v>
      </c>
    </row>
    <row r="29" spans="1:4">
      <c r="A29" s="384" t="s">
        <v>1377</v>
      </c>
      <c r="B29" s="462">
        <f>B16/B14*100</f>
        <v>3.3863619143831292</v>
      </c>
    </row>
  </sheetData>
  <mergeCells count="6">
    <mergeCell ref="A11:B11"/>
    <mergeCell ref="H1:I1"/>
    <mergeCell ref="A5:B5"/>
    <mergeCell ref="A6:B6"/>
    <mergeCell ref="A7:B7"/>
    <mergeCell ref="A8:B8"/>
  </mergeCells>
  <hyperlinks>
    <hyperlink ref="H1:I1" location="Index!A1" display="Regresar al Índice" xr:uid="{8332E589-8EA1-4B5A-B733-EDB15343DDA7}"/>
  </hyperlink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3DC26-1478-40B5-8812-98A17E4D9189}">
  <sheetPr codeName="Hoja71"/>
  <dimension ref="A1:BQ15"/>
  <sheetViews>
    <sheetView workbookViewId="0"/>
  </sheetViews>
  <sheetFormatPr baseColWidth="10" defaultRowHeight="14.25"/>
  <cols>
    <col min="1" max="16384" width="11.42578125" style="16"/>
  </cols>
  <sheetData>
    <row r="1" spans="1:69">
      <c r="A1" s="20" t="s">
        <v>1591</v>
      </c>
      <c r="H1" s="545" t="s">
        <v>38</v>
      </c>
      <c r="I1" s="545"/>
    </row>
    <row r="6" spans="1:69" s="437" customFormat="1" ht="15">
      <c r="A6" s="582"/>
      <c r="B6" s="581">
        <v>2005</v>
      </c>
      <c r="C6" s="581"/>
      <c r="D6" s="581"/>
      <c r="E6" s="581"/>
      <c r="F6" s="581">
        <v>2006</v>
      </c>
      <c r="G6" s="581"/>
      <c r="H6" s="581"/>
      <c r="I6" s="581"/>
      <c r="J6" s="581">
        <v>2007</v>
      </c>
      <c r="K6" s="581"/>
      <c r="L6" s="581"/>
      <c r="M6" s="581"/>
      <c r="N6" s="581">
        <v>2008</v>
      </c>
      <c r="O6" s="581"/>
      <c r="P6" s="581"/>
      <c r="Q6" s="581"/>
      <c r="R6" s="581">
        <v>2009</v>
      </c>
      <c r="S6" s="581"/>
      <c r="T6" s="581"/>
      <c r="U6" s="581"/>
      <c r="V6" s="581">
        <v>2010</v>
      </c>
      <c r="W6" s="581"/>
      <c r="X6" s="581"/>
      <c r="Y6" s="581"/>
      <c r="Z6" s="581">
        <v>2011</v>
      </c>
      <c r="AA6" s="581"/>
      <c r="AB6" s="581"/>
      <c r="AC6" s="581"/>
      <c r="AD6" s="581">
        <v>2012</v>
      </c>
      <c r="AE6" s="581"/>
      <c r="AF6" s="581"/>
      <c r="AG6" s="581"/>
      <c r="AH6" s="581">
        <v>2013</v>
      </c>
      <c r="AI6" s="581"/>
      <c r="AJ6" s="581"/>
      <c r="AK6" s="581"/>
      <c r="AL6" s="581">
        <v>2014</v>
      </c>
      <c r="AM6" s="581"/>
      <c r="AN6" s="581"/>
      <c r="AO6" s="581"/>
      <c r="AP6" s="586">
        <v>2015</v>
      </c>
      <c r="AQ6" s="587"/>
      <c r="AR6" s="587"/>
      <c r="AS6" s="588"/>
      <c r="AT6" s="586">
        <v>2016</v>
      </c>
      <c r="AU6" s="587"/>
      <c r="AV6" s="587"/>
      <c r="AW6" s="588"/>
      <c r="AX6" s="586">
        <v>2017</v>
      </c>
      <c r="AY6" s="587"/>
      <c r="AZ6" s="587"/>
      <c r="BA6" s="588"/>
      <c r="BB6" s="586">
        <v>2018</v>
      </c>
      <c r="BC6" s="587"/>
      <c r="BD6" s="587"/>
      <c r="BE6" s="587"/>
      <c r="BF6" s="586">
        <v>2019</v>
      </c>
      <c r="BG6" s="587"/>
      <c r="BH6" s="587"/>
      <c r="BI6" s="587"/>
      <c r="BJ6" s="589">
        <v>2020</v>
      </c>
      <c r="BK6" s="590"/>
      <c r="BL6" s="590"/>
      <c r="BM6" s="591"/>
      <c r="BN6" s="584">
        <v>2021</v>
      </c>
      <c r="BO6" s="585"/>
      <c r="BP6" s="585"/>
    </row>
    <row r="7" spans="1:69" s="437" customFormat="1" ht="15">
      <c r="A7" s="583"/>
      <c r="B7" s="438" t="s">
        <v>1098</v>
      </c>
      <c r="C7" s="438" t="s">
        <v>1099</v>
      </c>
      <c r="D7" s="438" t="s">
        <v>1100</v>
      </c>
      <c r="E7" s="438" t="s">
        <v>1101</v>
      </c>
      <c r="F7" s="438" t="s">
        <v>1098</v>
      </c>
      <c r="G7" s="438" t="s">
        <v>1099</v>
      </c>
      <c r="H7" s="438" t="s">
        <v>1100</v>
      </c>
      <c r="I7" s="438" t="s">
        <v>1101</v>
      </c>
      <c r="J7" s="438" t="s">
        <v>1098</v>
      </c>
      <c r="K7" s="438" t="s">
        <v>1099</v>
      </c>
      <c r="L7" s="438" t="s">
        <v>1100</v>
      </c>
      <c r="M7" s="438" t="s">
        <v>1101</v>
      </c>
      <c r="N7" s="438" t="s">
        <v>1098</v>
      </c>
      <c r="O7" s="438" t="s">
        <v>1099</v>
      </c>
      <c r="P7" s="438" t="s">
        <v>1100</v>
      </c>
      <c r="Q7" s="438" t="s">
        <v>1101</v>
      </c>
      <c r="R7" s="438" t="s">
        <v>1098</v>
      </c>
      <c r="S7" s="438" t="s">
        <v>1099</v>
      </c>
      <c r="T7" s="438" t="s">
        <v>1100</v>
      </c>
      <c r="U7" s="438" t="s">
        <v>1101</v>
      </c>
      <c r="V7" s="438" t="s">
        <v>1098</v>
      </c>
      <c r="W7" s="438" t="s">
        <v>1099</v>
      </c>
      <c r="X7" s="438" t="s">
        <v>1100</v>
      </c>
      <c r="Y7" s="438" t="s">
        <v>1101</v>
      </c>
      <c r="Z7" s="438" t="s">
        <v>1098</v>
      </c>
      <c r="AA7" s="438" t="s">
        <v>1099</v>
      </c>
      <c r="AB7" s="438" t="s">
        <v>1100</v>
      </c>
      <c r="AC7" s="438" t="s">
        <v>1101</v>
      </c>
      <c r="AD7" s="438" t="s">
        <v>1098</v>
      </c>
      <c r="AE7" s="438" t="s">
        <v>1099</v>
      </c>
      <c r="AF7" s="438" t="s">
        <v>1100</v>
      </c>
      <c r="AG7" s="438" t="s">
        <v>1101</v>
      </c>
      <c r="AH7" s="438" t="s">
        <v>1098</v>
      </c>
      <c r="AI7" s="438" t="s">
        <v>1099</v>
      </c>
      <c r="AJ7" s="438" t="s">
        <v>1100</v>
      </c>
      <c r="AK7" s="438" t="s">
        <v>1101</v>
      </c>
      <c r="AL7" s="438" t="s">
        <v>1098</v>
      </c>
      <c r="AM7" s="438" t="s">
        <v>1099</v>
      </c>
      <c r="AN7" s="438" t="s">
        <v>1100</v>
      </c>
      <c r="AO7" s="438" t="s">
        <v>1101</v>
      </c>
      <c r="AP7" s="439" t="s">
        <v>1098</v>
      </c>
      <c r="AQ7" s="439" t="s">
        <v>1099</v>
      </c>
      <c r="AR7" s="439" t="s">
        <v>1100</v>
      </c>
      <c r="AS7" s="439" t="s">
        <v>1101</v>
      </c>
      <c r="AT7" s="439" t="s">
        <v>1098</v>
      </c>
      <c r="AU7" s="439" t="s">
        <v>1099</v>
      </c>
      <c r="AV7" s="439" t="s">
        <v>1100</v>
      </c>
      <c r="AW7" s="439" t="s">
        <v>1101</v>
      </c>
      <c r="AX7" s="439" t="s">
        <v>1098</v>
      </c>
      <c r="AY7" s="439" t="s">
        <v>1099</v>
      </c>
      <c r="AZ7" s="439" t="s">
        <v>1100</v>
      </c>
      <c r="BA7" s="439" t="s">
        <v>1101</v>
      </c>
      <c r="BB7" s="439" t="s">
        <v>1098</v>
      </c>
      <c r="BC7" s="439" t="s">
        <v>1401</v>
      </c>
      <c r="BD7" s="439" t="s">
        <v>1100</v>
      </c>
      <c r="BE7" s="439" t="s">
        <v>1101</v>
      </c>
      <c r="BF7" s="439" t="s">
        <v>1098</v>
      </c>
      <c r="BG7" s="439" t="s">
        <v>1401</v>
      </c>
      <c r="BH7" s="439" t="s">
        <v>1100</v>
      </c>
      <c r="BI7" s="439" t="s">
        <v>1101</v>
      </c>
      <c r="BJ7" s="440" t="s">
        <v>1098</v>
      </c>
      <c r="BK7" s="439" t="s">
        <v>1402</v>
      </c>
      <c r="BL7" s="439" t="s">
        <v>1100</v>
      </c>
      <c r="BM7" s="439" t="s">
        <v>1101</v>
      </c>
      <c r="BN7" s="440" t="s">
        <v>1098</v>
      </c>
      <c r="BO7" s="440" t="s">
        <v>1099</v>
      </c>
      <c r="BP7" s="440" t="s">
        <v>1100</v>
      </c>
    </row>
    <row r="8" spans="1:69" s="437" customFormat="1" ht="14.1" customHeight="1">
      <c r="A8" s="441" t="s">
        <v>0</v>
      </c>
      <c r="B8" s="442">
        <v>30.831500000000002</v>
      </c>
      <c r="C8" s="442">
        <v>29.224400000000003</v>
      </c>
      <c r="D8" s="442">
        <v>30.629300000000001</v>
      </c>
      <c r="E8" s="442">
        <v>29.8429</v>
      </c>
      <c r="F8" s="442">
        <v>26.0686</v>
      </c>
      <c r="G8" s="442">
        <v>28.170400000000001</v>
      </c>
      <c r="H8" s="442">
        <v>30.0655</v>
      </c>
      <c r="I8" s="442">
        <v>27.484000000000002</v>
      </c>
      <c r="J8" s="442">
        <v>26.508200000000002</v>
      </c>
      <c r="K8" s="442">
        <v>24.673300000000001</v>
      </c>
      <c r="L8" s="442">
        <v>26.232500000000002</v>
      </c>
      <c r="M8" s="442">
        <v>27.656300000000002</v>
      </c>
      <c r="N8" s="442">
        <v>26.4221</v>
      </c>
      <c r="O8" s="442">
        <v>25.293600000000001</v>
      </c>
      <c r="P8" s="442">
        <v>29.506400000000003</v>
      </c>
      <c r="Q8" s="432">
        <v>30.375500000000002</v>
      </c>
      <c r="R8" s="432">
        <v>30.744200000000003</v>
      </c>
      <c r="S8" s="432">
        <v>31.197500000000002</v>
      </c>
      <c r="T8" s="432">
        <v>30.735800000000001</v>
      </c>
      <c r="U8" s="432">
        <v>33.293199999999999</v>
      </c>
      <c r="V8" s="442">
        <v>32.462800000000001</v>
      </c>
      <c r="W8" s="442">
        <v>32.557700000000004</v>
      </c>
      <c r="X8" s="442">
        <v>31.2943</v>
      </c>
      <c r="Y8" s="432">
        <v>32.004899999999999</v>
      </c>
      <c r="Z8" s="432">
        <v>31.184000000000001</v>
      </c>
      <c r="AA8" s="432">
        <v>31.294600000000003</v>
      </c>
      <c r="AB8" s="432">
        <v>32.165900000000001</v>
      </c>
      <c r="AC8" s="432">
        <v>30.932700000000001</v>
      </c>
      <c r="AD8" s="432">
        <v>28.828300000000002</v>
      </c>
      <c r="AE8" s="432">
        <v>28.3812</v>
      </c>
      <c r="AF8" s="432">
        <v>30.834100000000003</v>
      </c>
      <c r="AG8" s="432">
        <v>32.819099999999999</v>
      </c>
      <c r="AH8" s="432">
        <v>31.338100000000001</v>
      </c>
      <c r="AI8" s="432">
        <v>30.4892</v>
      </c>
      <c r="AJ8" s="432">
        <v>31.936800000000002</v>
      </c>
      <c r="AK8" s="432">
        <v>32.6036</v>
      </c>
      <c r="AL8" s="432">
        <v>31.950300000000002</v>
      </c>
      <c r="AM8" s="432">
        <v>31.198</v>
      </c>
      <c r="AN8" s="432">
        <v>30.348800000000001</v>
      </c>
      <c r="AO8" s="432">
        <v>33.7211</v>
      </c>
      <c r="AP8" s="432">
        <v>33.517200000000003</v>
      </c>
      <c r="AQ8" s="432">
        <v>31.171800000000001</v>
      </c>
      <c r="AR8" s="432">
        <v>31.436</v>
      </c>
      <c r="AS8" s="432">
        <v>30.241400000000002</v>
      </c>
      <c r="AT8" s="432">
        <v>29.302300000000002</v>
      </c>
      <c r="AU8" s="432">
        <v>29.365500000000001</v>
      </c>
      <c r="AV8" s="432">
        <v>28.489000000000001</v>
      </c>
      <c r="AW8" s="432">
        <v>28.3217</v>
      </c>
      <c r="AX8" s="432">
        <v>23.627000000000002</v>
      </c>
      <c r="AY8" s="432">
        <v>25.604700000000001</v>
      </c>
      <c r="AZ8" s="432">
        <v>25.651600000000002</v>
      </c>
      <c r="BA8" s="442">
        <v>26.790400000000002</v>
      </c>
      <c r="BB8" s="432">
        <v>24.8934</v>
      </c>
      <c r="BC8" s="432">
        <v>26.497900000000001</v>
      </c>
      <c r="BD8" s="432">
        <v>25.808900000000001</v>
      </c>
      <c r="BE8" s="432">
        <v>27.799400000000002</v>
      </c>
      <c r="BF8" s="432">
        <v>25.9666</v>
      </c>
      <c r="BG8" s="432">
        <v>26.970400000000001</v>
      </c>
      <c r="BH8" s="432">
        <v>26.899100000000001</v>
      </c>
      <c r="BI8" s="432">
        <v>25.790600000000001</v>
      </c>
      <c r="BJ8" s="435">
        <v>23.9117</v>
      </c>
      <c r="BK8" s="432"/>
      <c r="BL8" s="432">
        <v>28.949400000000001</v>
      </c>
      <c r="BM8" s="432">
        <v>25.8809</v>
      </c>
      <c r="BN8" s="435">
        <v>26.401300000000003</v>
      </c>
      <c r="BO8" s="435">
        <v>24.595300000000002</v>
      </c>
      <c r="BP8" s="435">
        <v>27.036300000000001</v>
      </c>
    </row>
    <row r="9" spans="1:69" ht="15">
      <c r="A9" s="441" t="s">
        <v>1</v>
      </c>
      <c r="B9" s="443">
        <v>38.142800000000001</v>
      </c>
      <c r="C9" s="443">
        <v>38.84384184127633</v>
      </c>
      <c r="D9" s="443">
        <v>38.115062279526967</v>
      </c>
      <c r="E9" s="443">
        <v>36.571112670385986</v>
      </c>
      <c r="F9" s="443">
        <v>36.086946527166667</v>
      </c>
      <c r="G9" s="443">
        <v>35.033960346687984</v>
      </c>
      <c r="H9" s="443">
        <v>35.675439287724366</v>
      </c>
      <c r="I9" s="443">
        <v>36.222976514126728</v>
      </c>
      <c r="J9" s="443">
        <v>36.359589669270342</v>
      </c>
      <c r="K9" s="444">
        <v>34.553445103912644</v>
      </c>
      <c r="L9" s="445">
        <v>35.243188860297373</v>
      </c>
      <c r="M9" s="446">
        <v>36.431622430181513</v>
      </c>
      <c r="N9" s="443">
        <v>36.562567520524219</v>
      </c>
      <c r="O9" s="444">
        <v>36.029219060809176</v>
      </c>
      <c r="P9" s="445">
        <v>37.558036512701271</v>
      </c>
      <c r="Q9" s="446">
        <v>39.247632810892718</v>
      </c>
      <c r="R9" s="446">
        <v>38.862605088818725</v>
      </c>
      <c r="S9" s="446">
        <v>40.402416139525634</v>
      </c>
      <c r="T9" s="446">
        <v>40.871408584853185</v>
      </c>
      <c r="U9" s="446">
        <v>40.393174553222835</v>
      </c>
      <c r="V9" s="443">
        <v>41.191591835709715</v>
      </c>
      <c r="W9" s="444">
        <v>40.184886203377985</v>
      </c>
      <c r="X9" s="445">
        <v>40.170202505792943</v>
      </c>
      <c r="Y9" s="446">
        <v>41.731454391450185</v>
      </c>
      <c r="Z9" s="446">
        <v>40.102462552665685</v>
      </c>
      <c r="AA9" s="446">
        <v>39.997570299515885</v>
      </c>
      <c r="AB9" s="446">
        <v>40.640546655768468</v>
      </c>
      <c r="AC9" s="446">
        <v>41.540810775224742</v>
      </c>
      <c r="AD9" s="447">
        <v>40.824761453962857</v>
      </c>
      <c r="AE9" s="447">
        <v>40.073622111372188</v>
      </c>
      <c r="AF9" s="447">
        <v>42.06237375357636</v>
      </c>
      <c r="AG9" s="447">
        <v>42.728665935739542</v>
      </c>
      <c r="AH9" s="447">
        <v>41.771868628595996</v>
      </c>
      <c r="AI9" s="447">
        <v>42.423904068385568</v>
      </c>
      <c r="AJ9" s="447">
        <v>43.019084040449975</v>
      </c>
      <c r="AK9" s="447">
        <v>42.903547974216607</v>
      </c>
      <c r="AL9" s="447">
        <v>42.946655009023075</v>
      </c>
      <c r="AM9" s="447">
        <v>43.003132924611393</v>
      </c>
      <c r="AN9" s="447">
        <v>43.883298161243921</v>
      </c>
      <c r="AO9" s="447">
        <v>45.490101604159513</v>
      </c>
      <c r="AP9" s="447">
        <v>43.909913826979526</v>
      </c>
      <c r="AQ9" s="447">
        <v>44.121681145415479</v>
      </c>
      <c r="AR9" s="447">
        <v>43.585939706450233</v>
      </c>
      <c r="AS9" s="447">
        <v>43.466345281143113</v>
      </c>
      <c r="AT9" s="447">
        <v>43.046813836214923</v>
      </c>
      <c r="AU9" s="447">
        <v>42.058361217509166</v>
      </c>
      <c r="AV9" s="447">
        <v>41.211555451912758</v>
      </c>
      <c r="AW9" s="447">
        <v>41.553199613089568</v>
      </c>
      <c r="AX9" s="447">
        <v>40.293125840433738</v>
      </c>
      <c r="AY9" s="447">
        <v>41.730553325343031</v>
      </c>
      <c r="AZ9" s="447">
        <v>42.804381051156398</v>
      </c>
      <c r="BA9" s="443">
        <v>42.596888265285081</v>
      </c>
      <c r="BB9" s="447">
        <v>40.874322794963255</v>
      </c>
      <c r="BC9" s="447">
        <v>40.264542177268851</v>
      </c>
      <c r="BD9" s="447">
        <v>40.396465767729097</v>
      </c>
      <c r="BE9" s="447">
        <v>40.917199599969663</v>
      </c>
      <c r="BF9" s="447">
        <v>39.568100000000001</v>
      </c>
      <c r="BG9" s="447">
        <v>39.003500000000003</v>
      </c>
      <c r="BH9" s="447">
        <v>39.596000000000004</v>
      </c>
      <c r="BI9" s="447">
        <v>38.870000000000005</v>
      </c>
      <c r="BJ9" s="448">
        <v>36.636700000000005</v>
      </c>
      <c r="BK9" s="447"/>
      <c r="BL9" s="447">
        <v>46.0169</v>
      </c>
      <c r="BM9" s="447">
        <v>42.157299999999999</v>
      </c>
      <c r="BN9" s="448">
        <v>42.0182</v>
      </c>
      <c r="BO9" s="448">
        <v>39.866800000000005</v>
      </c>
      <c r="BP9" s="448">
        <v>40.725900000000003</v>
      </c>
    </row>
    <row r="11" spans="1:69">
      <c r="BN11" s="433">
        <f>BN8-BJ8</f>
        <v>2.4896000000000029</v>
      </c>
      <c r="BO11" s="433">
        <f>BO8-BN8</f>
        <v>-1.8060000000000009</v>
      </c>
      <c r="BP11" s="433">
        <f>BP8-BO8</f>
        <v>2.4409999999999989</v>
      </c>
    </row>
    <row r="12" spans="1:69">
      <c r="BN12" s="433">
        <f>BN9-BJ9</f>
        <v>5.3814999999999955</v>
      </c>
      <c r="BO12" s="433">
        <f>BO9-BN9</f>
        <v>-2.1513999999999953</v>
      </c>
      <c r="BP12" s="433">
        <f>BP9-BO9</f>
        <v>0.85909999999999798</v>
      </c>
    </row>
    <row r="14" spans="1:69">
      <c r="BP14" s="433">
        <f>BP8-BL8</f>
        <v>-1.9131</v>
      </c>
      <c r="BQ14" s="433">
        <f>BP8-BO8</f>
        <v>2.4409999999999989</v>
      </c>
    </row>
    <row r="15" spans="1:69">
      <c r="BP15" s="433">
        <f>BP9-BL9</f>
        <v>-5.2909999999999968</v>
      </c>
      <c r="BQ15" s="433">
        <f>BP9-BO9</f>
        <v>0.85909999999999798</v>
      </c>
    </row>
  </sheetData>
  <mergeCells count="19">
    <mergeCell ref="BN6:BP6"/>
    <mergeCell ref="V6:Y6"/>
    <mergeCell ref="Z6:AC6"/>
    <mergeCell ref="AD6:AG6"/>
    <mergeCell ref="AH6:AK6"/>
    <mergeCell ref="AL6:AO6"/>
    <mergeCell ref="AP6:AS6"/>
    <mergeCell ref="AT6:AW6"/>
    <mergeCell ref="AX6:BA6"/>
    <mergeCell ref="BB6:BE6"/>
    <mergeCell ref="BF6:BI6"/>
    <mergeCell ref="BJ6:BM6"/>
    <mergeCell ref="R6:U6"/>
    <mergeCell ref="H1:I1"/>
    <mergeCell ref="A6:A7"/>
    <mergeCell ref="B6:E6"/>
    <mergeCell ref="F6:I6"/>
    <mergeCell ref="J6:M6"/>
    <mergeCell ref="N6:Q6"/>
  </mergeCells>
  <hyperlinks>
    <hyperlink ref="H1:I1" location="Index!A1" display="Regresar al Índice" xr:uid="{EF1FF921-6AA6-499E-80A4-4F5C7B54B6C2}"/>
  </hyperlink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4A049-D098-4BD7-92F2-4EB300675CE7}">
  <sheetPr codeName="Hoja98"/>
  <dimension ref="A1:I36"/>
  <sheetViews>
    <sheetView workbookViewId="0"/>
  </sheetViews>
  <sheetFormatPr baseColWidth="10" defaultRowHeight="14.25"/>
  <cols>
    <col min="1" max="1" width="15.7109375" style="16" customWidth="1"/>
    <col min="2" max="16384" width="11.42578125" style="16"/>
  </cols>
  <sheetData>
    <row r="1" spans="1:9">
      <c r="A1" s="20" t="s">
        <v>1592</v>
      </c>
      <c r="H1" s="545" t="s">
        <v>38</v>
      </c>
      <c r="I1" s="545"/>
    </row>
    <row r="3" spans="1:9">
      <c r="B3" s="16" t="s">
        <v>1403</v>
      </c>
    </row>
    <row r="4" spans="1:9" ht="45">
      <c r="A4" s="431" t="s">
        <v>5</v>
      </c>
      <c r="B4" s="432">
        <v>19.593700000000002</v>
      </c>
    </row>
    <row r="5" spans="1:9" ht="15">
      <c r="A5" s="431" t="s">
        <v>20</v>
      </c>
      <c r="B5" s="432">
        <v>22.667899999999999</v>
      </c>
    </row>
    <row r="6" spans="1:9" ht="30">
      <c r="A6" s="431" t="s">
        <v>4</v>
      </c>
      <c r="B6" s="432">
        <v>22.978300000000001</v>
      </c>
    </row>
    <row r="7" spans="1:9" ht="15">
      <c r="A7" s="431" t="s">
        <v>11</v>
      </c>
      <c r="B7" s="432">
        <v>24.553599999999999</v>
      </c>
    </row>
    <row r="8" spans="1:9" ht="15">
      <c r="A8" s="431" t="s">
        <v>0</v>
      </c>
      <c r="B8" s="432">
        <v>27.036300000000001</v>
      </c>
    </row>
    <row r="9" spans="1:9" ht="15">
      <c r="A9" s="431" t="s">
        <v>1404</v>
      </c>
      <c r="B9" s="432">
        <v>27.756</v>
      </c>
    </row>
    <row r="10" spans="1:9" ht="15">
      <c r="A10" s="431" t="s">
        <v>8</v>
      </c>
      <c r="B10" s="432">
        <v>28.721</v>
      </c>
    </row>
    <row r="11" spans="1:9" ht="30">
      <c r="A11" s="431" t="s">
        <v>24</v>
      </c>
      <c r="B11" s="432">
        <v>30.624700000000001</v>
      </c>
    </row>
    <row r="12" spans="1:9" ht="15">
      <c r="A12" s="431" t="s">
        <v>27</v>
      </c>
      <c r="B12" s="432">
        <v>30.928000000000001</v>
      </c>
    </row>
    <row r="13" spans="1:9" ht="15">
      <c r="A13" s="431" t="s">
        <v>19</v>
      </c>
      <c r="B13" s="432">
        <v>32.222900000000003</v>
      </c>
    </row>
    <row r="14" spans="1:9" ht="15">
      <c r="A14" s="431" t="s">
        <v>29</v>
      </c>
      <c r="B14" s="432">
        <v>32.495200000000004</v>
      </c>
    </row>
    <row r="15" spans="1:9" ht="15">
      <c r="A15" s="431" t="s">
        <v>26</v>
      </c>
      <c r="B15" s="432">
        <v>33.5413</v>
      </c>
    </row>
    <row r="16" spans="1:9" ht="30">
      <c r="A16" s="431" t="s">
        <v>3</v>
      </c>
      <c r="B16" s="432">
        <v>35.425800000000002</v>
      </c>
    </row>
    <row r="17" spans="1:2" ht="15">
      <c r="A17" s="431" t="s">
        <v>23</v>
      </c>
      <c r="B17" s="432">
        <v>36.023400000000002</v>
      </c>
    </row>
    <row r="18" spans="1:2" ht="15">
      <c r="A18" s="431" t="s">
        <v>14</v>
      </c>
      <c r="B18" s="432">
        <v>37.200900000000004</v>
      </c>
    </row>
    <row r="19" spans="1:2" ht="15">
      <c r="A19" s="431" t="s">
        <v>1405</v>
      </c>
      <c r="B19" s="432">
        <v>37.386600000000001</v>
      </c>
    </row>
    <row r="20" spans="1:2" ht="15">
      <c r="A20" s="431" t="s">
        <v>12</v>
      </c>
      <c r="B20" s="432">
        <v>37.644200000000005</v>
      </c>
    </row>
    <row r="21" spans="1:2" ht="30">
      <c r="A21" s="431" t="s">
        <v>9</v>
      </c>
      <c r="B21" s="432">
        <v>37.947700000000005</v>
      </c>
    </row>
    <row r="22" spans="1:2" ht="30">
      <c r="A22" s="431" t="s">
        <v>13</v>
      </c>
      <c r="B22" s="432">
        <v>39.119436135145072</v>
      </c>
    </row>
    <row r="23" spans="1:2" ht="15">
      <c r="A23" s="431" t="s">
        <v>32</v>
      </c>
      <c r="B23" s="432">
        <v>39.5261</v>
      </c>
    </row>
    <row r="24" spans="1:2" ht="15">
      <c r="A24" s="431" t="s">
        <v>1</v>
      </c>
      <c r="B24" s="432">
        <v>40.725900000000003</v>
      </c>
    </row>
    <row r="25" spans="1:2" ht="30">
      <c r="A25" s="431" t="s">
        <v>25</v>
      </c>
      <c r="B25" s="432">
        <v>43.598300000000002</v>
      </c>
    </row>
    <row r="26" spans="1:2" ht="15">
      <c r="A26" s="431" t="s">
        <v>6</v>
      </c>
      <c r="B26" s="432">
        <v>43.747</v>
      </c>
    </row>
    <row r="27" spans="1:2" ht="15">
      <c r="A27" s="431" t="s">
        <v>33</v>
      </c>
      <c r="B27" s="432">
        <v>45.540500000000002</v>
      </c>
    </row>
    <row r="28" spans="1:2" ht="15">
      <c r="A28" s="431" t="s">
        <v>28</v>
      </c>
      <c r="B28" s="432">
        <v>46.530200000000001</v>
      </c>
    </row>
    <row r="29" spans="1:2" ht="15">
      <c r="A29" s="431" t="s">
        <v>16</v>
      </c>
      <c r="B29" s="432">
        <v>47.436100000000003</v>
      </c>
    </row>
    <row r="30" spans="1:2" ht="15">
      <c r="A30" s="431" t="s">
        <v>18</v>
      </c>
      <c r="B30" s="432">
        <v>49.154200000000003</v>
      </c>
    </row>
    <row r="31" spans="1:2" ht="15">
      <c r="A31" s="431" t="s">
        <v>22</v>
      </c>
      <c r="B31" s="432">
        <v>50.212500000000006</v>
      </c>
    </row>
    <row r="32" spans="1:2" ht="15">
      <c r="A32" s="431" t="s">
        <v>30</v>
      </c>
      <c r="B32" s="432">
        <v>51.4664</v>
      </c>
    </row>
    <row r="33" spans="1:2" ht="15">
      <c r="A33" s="431" t="s">
        <v>1406</v>
      </c>
      <c r="B33" s="432">
        <v>56.904800000000002</v>
      </c>
    </row>
    <row r="34" spans="1:2" ht="15">
      <c r="A34" s="431" t="s">
        <v>15</v>
      </c>
      <c r="B34" s="432">
        <v>63.305200000000006</v>
      </c>
    </row>
    <row r="35" spans="1:2" ht="15">
      <c r="A35" s="431" t="s">
        <v>21</v>
      </c>
      <c r="B35" s="432">
        <v>63.575500000000005</v>
      </c>
    </row>
    <row r="36" spans="1:2" ht="15">
      <c r="A36" s="431" t="s">
        <v>7</v>
      </c>
      <c r="B36" s="432">
        <v>68.492000000000004</v>
      </c>
    </row>
  </sheetData>
  <mergeCells count="1">
    <mergeCell ref="H1:I1"/>
  </mergeCells>
  <hyperlinks>
    <hyperlink ref="H1:I1" location="Index!A1" display="Regresar al Índice" xr:uid="{B00EEF11-6481-4FF6-AC01-CD4E0069C19F}"/>
  </hyperlink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963B4-107B-485C-A61A-A79B538C4DA5}">
  <sheetPr codeName="Hoja99"/>
  <dimension ref="A1:I36"/>
  <sheetViews>
    <sheetView workbookViewId="0"/>
  </sheetViews>
  <sheetFormatPr baseColWidth="10" defaultRowHeight="14.25"/>
  <cols>
    <col min="1" max="2" width="15.7109375" style="16" customWidth="1"/>
    <col min="3" max="16384" width="11.42578125" style="16"/>
  </cols>
  <sheetData>
    <row r="1" spans="1:9">
      <c r="A1" s="20" t="s">
        <v>1593</v>
      </c>
      <c r="H1" s="545" t="s">
        <v>38</v>
      </c>
      <c r="I1" s="545"/>
    </row>
    <row r="3" spans="1:9">
      <c r="A3" s="16" t="s">
        <v>2</v>
      </c>
      <c r="B3" s="16" t="s">
        <v>1407</v>
      </c>
      <c r="C3" s="16" t="s">
        <v>1408</v>
      </c>
      <c r="D3" s="16" t="s">
        <v>996</v>
      </c>
    </row>
    <row r="4" spans="1:9" ht="30">
      <c r="A4" s="431" t="s">
        <v>24</v>
      </c>
      <c r="B4" s="432">
        <v>34.887599999999999</v>
      </c>
      <c r="C4" s="432">
        <v>30.624700000000001</v>
      </c>
      <c r="D4" s="433">
        <f t="shared" ref="D4:D36" si="0">C4-B4</f>
        <v>-4.2628999999999984</v>
      </c>
    </row>
    <row r="5" spans="1:9" ht="45">
      <c r="A5" s="431" t="s">
        <v>5</v>
      </c>
      <c r="B5" s="432">
        <v>23.832800000000002</v>
      </c>
      <c r="C5" s="432">
        <v>19.593700000000002</v>
      </c>
      <c r="D5" s="433">
        <f t="shared" si="0"/>
        <v>-4.2391000000000005</v>
      </c>
    </row>
    <row r="6" spans="1:9" ht="30">
      <c r="A6" s="431" t="s">
        <v>9</v>
      </c>
      <c r="B6" s="432">
        <v>40.39</v>
      </c>
      <c r="C6" s="432">
        <v>37.947700000000005</v>
      </c>
      <c r="D6" s="433">
        <f t="shared" si="0"/>
        <v>-2.4422999999999959</v>
      </c>
    </row>
    <row r="7" spans="1:9" ht="15">
      <c r="A7" s="431" t="s">
        <v>14</v>
      </c>
      <c r="B7" s="432">
        <v>38.726600000000005</v>
      </c>
      <c r="C7" s="432">
        <v>37.200900000000004</v>
      </c>
      <c r="D7" s="433">
        <f t="shared" si="0"/>
        <v>-1.5257000000000005</v>
      </c>
    </row>
    <row r="8" spans="1:9" ht="15">
      <c r="A8" s="431" t="s">
        <v>28</v>
      </c>
      <c r="B8" s="432">
        <v>47.843600000000002</v>
      </c>
      <c r="C8" s="432">
        <v>46.530200000000001</v>
      </c>
      <c r="D8" s="433">
        <f t="shared" si="0"/>
        <v>-1.3134000000000015</v>
      </c>
    </row>
    <row r="9" spans="1:9" ht="15">
      <c r="A9" s="431" t="s">
        <v>23</v>
      </c>
      <c r="B9" s="432">
        <v>37.316000000000003</v>
      </c>
      <c r="C9" s="432">
        <v>36.023400000000002</v>
      </c>
      <c r="D9" s="433">
        <f t="shared" si="0"/>
        <v>-1.2926000000000002</v>
      </c>
    </row>
    <row r="10" spans="1:9" ht="15">
      <c r="A10" s="431" t="s">
        <v>20</v>
      </c>
      <c r="B10" s="432">
        <v>23.775700000000001</v>
      </c>
      <c r="C10" s="432">
        <v>22.667899999999999</v>
      </c>
      <c r="D10" s="433">
        <f t="shared" si="0"/>
        <v>-1.107800000000001</v>
      </c>
    </row>
    <row r="11" spans="1:9" ht="15">
      <c r="A11" s="431" t="s">
        <v>29</v>
      </c>
      <c r="B11" s="432">
        <v>33.5867</v>
      </c>
      <c r="C11" s="432">
        <v>32.495200000000004</v>
      </c>
      <c r="D11" s="433">
        <f t="shared" si="0"/>
        <v>-1.0914999999999964</v>
      </c>
    </row>
    <row r="12" spans="1:9" ht="30">
      <c r="A12" s="431" t="s">
        <v>13</v>
      </c>
      <c r="B12" s="432">
        <v>39.776499999999999</v>
      </c>
      <c r="C12" s="432">
        <v>39.119436135145072</v>
      </c>
      <c r="D12" s="433">
        <f t="shared" si="0"/>
        <v>-0.65706386485492629</v>
      </c>
    </row>
    <row r="13" spans="1:9" ht="15">
      <c r="A13" s="431" t="s">
        <v>11</v>
      </c>
      <c r="B13" s="432">
        <v>25.187100000000001</v>
      </c>
      <c r="C13" s="432">
        <v>24.553599999999999</v>
      </c>
      <c r="D13" s="433">
        <f t="shared" si="0"/>
        <v>-0.63350000000000151</v>
      </c>
    </row>
    <row r="14" spans="1:9" ht="15">
      <c r="A14" s="431" t="s">
        <v>33</v>
      </c>
      <c r="B14" s="432">
        <v>46.057000000000002</v>
      </c>
      <c r="C14" s="432">
        <v>45.540500000000002</v>
      </c>
      <c r="D14" s="433">
        <f t="shared" si="0"/>
        <v>-0.51650000000000063</v>
      </c>
    </row>
    <row r="15" spans="1:9" ht="30">
      <c r="A15" s="431" t="s">
        <v>25</v>
      </c>
      <c r="B15" s="432">
        <v>43.426000000000002</v>
      </c>
      <c r="C15" s="432">
        <v>43.598300000000002</v>
      </c>
      <c r="D15" s="433">
        <f t="shared" si="0"/>
        <v>0.1722999999999999</v>
      </c>
    </row>
    <row r="16" spans="1:9" ht="15">
      <c r="A16" s="431" t="s">
        <v>12</v>
      </c>
      <c r="B16" s="432">
        <v>37.281700000000001</v>
      </c>
      <c r="C16" s="432">
        <v>37.644200000000005</v>
      </c>
      <c r="D16" s="433">
        <f t="shared" si="0"/>
        <v>0.36250000000000426</v>
      </c>
    </row>
    <row r="17" spans="1:4" ht="15">
      <c r="A17" s="431" t="s">
        <v>1404</v>
      </c>
      <c r="B17" s="432">
        <v>27.270700000000001</v>
      </c>
      <c r="C17" s="432">
        <v>27.756</v>
      </c>
      <c r="D17" s="433">
        <f t="shared" si="0"/>
        <v>0.48529999999999873</v>
      </c>
    </row>
    <row r="18" spans="1:4" ht="15">
      <c r="A18" s="431" t="s">
        <v>18</v>
      </c>
      <c r="B18" s="432">
        <v>48.599000000000004</v>
      </c>
      <c r="C18" s="432">
        <v>49.154200000000003</v>
      </c>
      <c r="D18" s="433">
        <f t="shared" si="0"/>
        <v>0.55519999999999925</v>
      </c>
    </row>
    <row r="19" spans="1:4" ht="15">
      <c r="A19" s="431" t="s">
        <v>15</v>
      </c>
      <c r="B19" s="432">
        <v>62.570700000000002</v>
      </c>
      <c r="C19" s="432">
        <v>63.305200000000006</v>
      </c>
      <c r="D19" s="433">
        <f t="shared" si="0"/>
        <v>0.73450000000000415</v>
      </c>
    </row>
    <row r="20" spans="1:4" ht="30">
      <c r="A20" s="431" t="s">
        <v>3</v>
      </c>
      <c r="B20" s="432">
        <v>34.682500000000005</v>
      </c>
      <c r="C20" s="432">
        <v>35.425800000000002</v>
      </c>
      <c r="D20" s="433">
        <f t="shared" si="0"/>
        <v>0.74329999999999785</v>
      </c>
    </row>
    <row r="21" spans="1:4" ht="15">
      <c r="A21" s="431" t="s">
        <v>19</v>
      </c>
      <c r="B21" s="432">
        <v>31.440700000000003</v>
      </c>
      <c r="C21" s="432">
        <v>32.222900000000003</v>
      </c>
      <c r="D21" s="433">
        <f t="shared" si="0"/>
        <v>0.78219999999999956</v>
      </c>
    </row>
    <row r="22" spans="1:4" ht="15">
      <c r="A22" s="431" t="s">
        <v>21</v>
      </c>
      <c r="B22" s="432">
        <v>62.7744</v>
      </c>
      <c r="C22" s="432">
        <v>63.575500000000005</v>
      </c>
      <c r="D22" s="433">
        <f t="shared" si="0"/>
        <v>0.80110000000000525</v>
      </c>
    </row>
    <row r="23" spans="1:4" ht="15">
      <c r="A23" s="434" t="s">
        <v>1</v>
      </c>
      <c r="B23" s="435">
        <v>39.866800000000005</v>
      </c>
      <c r="C23" s="435">
        <v>40.725900000000003</v>
      </c>
      <c r="D23" s="433">
        <f t="shared" si="0"/>
        <v>0.85909999999999798</v>
      </c>
    </row>
    <row r="24" spans="1:4" ht="30">
      <c r="A24" s="431" t="s">
        <v>4</v>
      </c>
      <c r="B24" s="432">
        <v>21.6038</v>
      </c>
      <c r="C24" s="432">
        <v>22.978300000000001</v>
      </c>
      <c r="D24" s="433">
        <f t="shared" si="0"/>
        <v>1.3745000000000012</v>
      </c>
    </row>
    <row r="25" spans="1:4" ht="15">
      <c r="A25" s="431" t="s">
        <v>22</v>
      </c>
      <c r="B25" s="432">
        <v>48.568400000000004</v>
      </c>
      <c r="C25" s="432">
        <v>50.212500000000006</v>
      </c>
      <c r="D25" s="433">
        <f t="shared" si="0"/>
        <v>1.6441000000000017</v>
      </c>
    </row>
    <row r="26" spans="1:4" ht="15">
      <c r="A26" s="431" t="s">
        <v>1405</v>
      </c>
      <c r="B26" s="432">
        <v>35.620200000000004</v>
      </c>
      <c r="C26" s="432">
        <v>37.386600000000001</v>
      </c>
      <c r="D26" s="433">
        <f t="shared" si="0"/>
        <v>1.7663999999999973</v>
      </c>
    </row>
    <row r="27" spans="1:4" ht="15">
      <c r="A27" s="431" t="s">
        <v>30</v>
      </c>
      <c r="B27" s="432">
        <v>49.672000000000004</v>
      </c>
      <c r="C27" s="432">
        <v>51.4664</v>
      </c>
      <c r="D27" s="433">
        <f t="shared" si="0"/>
        <v>1.794399999999996</v>
      </c>
    </row>
    <row r="28" spans="1:4" ht="15">
      <c r="A28" s="431" t="s">
        <v>16</v>
      </c>
      <c r="B28" s="432">
        <v>45.252300000000005</v>
      </c>
      <c r="C28" s="432">
        <v>47.436100000000003</v>
      </c>
      <c r="D28" s="433">
        <f t="shared" si="0"/>
        <v>2.183799999999998</v>
      </c>
    </row>
    <row r="29" spans="1:4" ht="15">
      <c r="A29" s="431" t="s">
        <v>32</v>
      </c>
      <c r="B29" s="432">
        <v>37.1417</v>
      </c>
      <c r="C29" s="432">
        <v>39.5261</v>
      </c>
      <c r="D29" s="433">
        <f t="shared" si="0"/>
        <v>2.3843999999999994</v>
      </c>
    </row>
    <row r="30" spans="1:4" ht="15">
      <c r="A30" s="431" t="s">
        <v>0</v>
      </c>
      <c r="B30" s="432">
        <v>24.595300000000002</v>
      </c>
      <c r="C30" s="432">
        <v>27.036300000000001</v>
      </c>
      <c r="D30" s="433">
        <f t="shared" si="0"/>
        <v>2.4409999999999989</v>
      </c>
    </row>
    <row r="31" spans="1:4" ht="15">
      <c r="A31" s="431" t="s">
        <v>6</v>
      </c>
      <c r="B31" s="432">
        <v>41.224400000000003</v>
      </c>
      <c r="C31" s="432">
        <v>43.747</v>
      </c>
      <c r="D31" s="433">
        <f t="shared" si="0"/>
        <v>2.5225999999999971</v>
      </c>
    </row>
    <row r="32" spans="1:4" ht="15">
      <c r="A32" s="431" t="s">
        <v>27</v>
      </c>
      <c r="B32" s="432">
        <v>28.3184</v>
      </c>
      <c r="C32" s="432">
        <v>30.928000000000001</v>
      </c>
      <c r="D32" s="433">
        <f t="shared" si="0"/>
        <v>2.6096000000000004</v>
      </c>
    </row>
    <row r="33" spans="1:4" ht="15">
      <c r="A33" s="431" t="s">
        <v>8</v>
      </c>
      <c r="B33" s="432">
        <v>25.6496</v>
      </c>
      <c r="C33" s="432">
        <v>28.721</v>
      </c>
      <c r="D33" s="433">
        <f t="shared" si="0"/>
        <v>3.0714000000000006</v>
      </c>
    </row>
    <row r="34" spans="1:4" ht="15">
      <c r="A34" s="431" t="s">
        <v>7</v>
      </c>
      <c r="B34" s="432">
        <v>65.306700000000006</v>
      </c>
      <c r="C34" s="432">
        <v>68.492000000000004</v>
      </c>
      <c r="D34" s="433">
        <f t="shared" si="0"/>
        <v>3.185299999999998</v>
      </c>
    </row>
    <row r="35" spans="1:4" ht="15">
      <c r="A35" s="431" t="s">
        <v>26</v>
      </c>
      <c r="B35" s="432">
        <v>27.481400000000001</v>
      </c>
      <c r="C35" s="432">
        <v>33.5413</v>
      </c>
      <c r="D35" s="433">
        <f t="shared" si="0"/>
        <v>6.059899999999999</v>
      </c>
    </row>
    <row r="36" spans="1:4" ht="15">
      <c r="A36" s="436" t="s">
        <v>31</v>
      </c>
      <c r="B36" s="432">
        <v>50.350300000000004</v>
      </c>
      <c r="C36" s="432">
        <v>56.904800000000002</v>
      </c>
      <c r="D36" s="433">
        <f t="shared" si="0"/>
        <v>6.5544999999999973</v>
      </c>
    </row>
  </sheetData>
  <mergeCells count="1">
    <mergeCell ref="H1:I1"/>
  </mergeCells>
  <hyperlinks>
    <hyperlink ref="H1:I1" location="Index!A1" display="Regresar al Índice" xr:uid="{41E8F105-E17F-4EEE-B7DB-04CB9C8DA23B}"/>
  </hyperlink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0EE7F-8CE4-4CF7-B29C-5BDABFAF72D1}">
  <sheetPr codeName="Hoja100"/>
  <dimension ref="A1:I3"/>
  <sheetViews>
    <sheetView workbookViewId="0"/>
  </sheetViews>
  <sheetFormatPr baseColWidth="10" defaultRowHeight="14.25"/>
  <cols>
    <col min="1" max="16384" width="11.42578125" style="20"/>
  </cols>
  <sheetData>
    <row r="1" spans="1:9">
      <c r="A1" s="20" t="s">
        <v>1594</v>
      </c>
      <c r="H1" s="554" t="s">
        <v>38</v>
      </c>
      <c r="I1" s="554"/>
    </row>
    <row r="2" spans="1:9">
      <c r="A2" s="20" t="s">
        <v>1514</v>
      </c>
    </row>
    <row r="3" spans="1:9">
      <c r="A3" s="23" t="s">
        <v>1515</v>
      </c>
    </row>
  </sheetData>
  <mergeCells count="1">
    <mergeCell ref="H1:I1"/>
  </mergeCells>
  <hyperlinks>
    <hyperlink ref="A3" r:id="rId1" xr:uid="{74DF6775-BE05-4A26-AD1E-6E2F7E5A5BF5}"/>
    <hyperlink ref="H1:I1" location="Index!A1" display="Regresar al Índice" xr:uid="{7F1F381D-1558-4D11-8D56-C2A4BC172AEF}"/>
  </hyperlinks>
  <pageMargins left="0.7" right="0.7" top="0.75" bottom="0.75" header="0.3" footer="0.3"/>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B5BA5-B599-4895-9273-E68E47509C27}">
  <sheetPr codeName="Hoja114"/>
  <dimension ref="A1:I3"/>
  <sheetViews>
    <sheetView workbookViewId="0"/>
  </sheetViews>
  <sheetFormatPr baseColWidth="10" defaultRowHeight="14.25"/>
  <cols>
    <col min="1" max="16384" width="11.42578125" style="20"/>
  </cols>
  <sheetData>
    <row r="1" spans="1:9">
      <c r="A1" s="20" t="s">
        <v>1595</v>
      </c>
      <c r="H1" s="554" t="s">
        <v>38</v>
      </c>
      <c r="I1" s="554"/>
    </row>
    <row r="2" spans="1:9">
      <c r="A2" s="20" t="s">
        <v>1514</v>
      </c>
    </row>
    <row r="3" spans="1:9">
      <c r="A3" s="23" t="s">
        <v>1515</v>
      </c>
    </row>
  </sheetData>
  <mergeCells count="1">
    <mergeCell ref="H1:I1"/>
  </mergeCells>
  <hyperlinks>
    <hyperlink ref="A3" r:id="rId1" xr:uid="{09851672-9EEC-44C5-AE88-F23114105D74}"/>
    <hyperlink ref="H1:I1" location="Index!A1" display="Regresar al Índice" xr:uid="{BED3513E-2C80-4D84-BF08-7C98484DF8C8}"/>
  </hyperlinks>
  <pageMargins left="0.7" right="0.7" top="0.75" bottom="0.75" header="0.3" footer="0.3"/>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61"/>
  <dimension ref="A1:U36"/>
  <sheetViews>
    <sheetView topLeftCell="E9" zoomScaleNormal="100" workbookViewId="0"/>
  </sheetViews>
  <sheetFormatPr baseColWidth="10" defaultColWidth="11.42578125" defaultRowHeight="14.25"/>
  <cols>
    <col min="1" max="1" width="11.42578125" style="223"/>
    <col min="2" max="2" width="35.7109375" style="223" customWidth="1"/>
    <col min="3" max="7" width="9.28515625" style="223" customWidth="1"/>
    <col min="8" max="8" width="13.28515625" style="223" customWidth="1"/>
    <col min="9" max="9" width="9" style="223" bestFit="1" customWidth="1"/>
    <col min="10" max="10" width="13" style="223" customWidth="1"/>
    <col min="11" max="11" width="11.7109375" style="223" customWidth="1"/>
    <col min="12" max="12" width="9.7109375" style="223" customWidth="1"/>
    <col min="13" max="13" width="10.85546875" style="223" customWidth="1"/>
    <col min="14" max="16384" width="11.42578125" style="223"/>
  </cols>
  <sheetData>
    <row r="1" spans="1:21">
      <c r="A1" s="20" t="s">
        <v>1596</v>
      </c>
      <c r="H1" s="545" t="s">
        <v>38</v>
      </c>
      <c r="I1" s="545"/>
    </row>
    <row r="2" spans="1:21">
      <c r="A2" s="198" t="s">
        <v>816</v>
      </c>
      <c r="H2" s="20"/>
      <c r="I2" s="20"/>
      <c r="J2" s="20"/>
    </row>
    <row r="3" spans="1:21">
      <c r="A3" s="20"/>
      <c r="H3" s="20"/>
      <c r="I3" s="20"/>
      <c r="J3" s="20"/>
    </row>
    <row r="4" spans="1:21">
      <c r="A4" s="20"/>
      <c r="H4" s="20"/>
      <c r="I4" s="20"/>
      <c r="J4" s="20"/>
    </row>
    <row r="5" spans="1:21">
      <c r="A5" s="20"/>
      <c r="H5" s="20"/>
      <c r="I5" s="20"/>
      <c r="J5" s="20"/>
    </row>
    <row r="7" spans="1:21" ht="15">
      <c r="B7" s="224" t="s">
        <v>523</v>
      </c>
      <c r="K7" s="225"/>
      <c r="L7" s="226"/>
    </row>
    <row r="10" spans="1:21" ht="31.9" customHeight="1">
      <c r="B10" s="555" t="s">
        <v>35</v>
      </c>
      <c r="C10" s="553">
        <v>2020</v>
      </c>
      <c r="D10" s="553"/>
      <c r="E10" s="553"/>
      <c r="F10" s="553"/>
      <c r="G10" s="553"/>
      <c r="H10" s="553"/>
      <c r="I10" s="553"/>
      <c r="J10" s="553"/>
      <c r="K10" s="556">
        <v>2021</v>
      </c>
      <c r="L10" s="556"/>
      <c r="M10" s="556"/>
      <c r="N10" s="556"/>
      <c r="O10" s="556"/>
      <c r="P10" s="556"/>
      <c r="Q10" s="553"/>
      <c r="R10" s="553"/>
      <c r="S10" s="227"/>
      <c r="T10" s="227"/>
      <c r="U10" s="227"/>
    </row>
    <row r="11" spans="1:21" ht="12.75" customHeight="1">
      <c r="B11" s="555"/>
      <c r="C11" s="5" t="s">
        <v>40</v>
      </c>
      <c r="D11" s="5" t="s">
        <v>788</v>
      </c>
      <c r="E11" s="5" t="s">
        <v>791</v>
      </c>
      <c r="F11" s="5" t="s">
        <v>792</v>
      </c>
      <c r="G11" s="5" t="s">
        <v>793</v>
      </c>
      <c r="H11" s="5" t="s">
        <v>794</v>
      </c>
      <c r="I11" s="5" t="s">
        <v>795</v>
      </c>
      <c r="J11" s="5" t="s">
        <v>796</v>
      </c>
      <c r="K11" s="5" t="s">
        <v>797</v>
      </c>
      <c r="L11" s="5" t="s">
        <v>789</v>
      </c>
      <c r="M11" s="5" t="s">
        <v>790</v>
      </c>
      <c r="N11" s="5" t="s">
        <v>725</v>
      </c>
      <c r="O11" s="5" t="s">
        <v>783</v>
      </c>
      <c r="P11" s="5" t="s">
        <v>788</v>
      </c>
      <c r="Q11" s="5" t="s">
        <v>791</v>
      </c>
      <c r="R11" s="5" t="s">
        <v>792</v>
      </c>
      <c r="S11" s="5" t="s">
        <v>793</v>
      </c>
      <c r="T11" s="5" t="s">
        <v>794</v>
      </c>
      <c r="U11" s="5" t="s">
        <v>48</v>
      </c>
    </row>
    <row r="12" spans="1:21" ht="30" customHeight="1">
      <c r="B12" s="6" t="s">
        <v>36</v>
      </c>
      <c r="C12" s="7">
        <v>41.838602329450907</v>
      </c>
      <c r="D12" s="7">
        <v>31.339434276206322</v>
      </c>
      <c r="E12" s="7">
        <v>35.235715067593461</v>
      </c>
      <c r="F12" s="7">
        <v>32.712146422628948</v>
      </c>
      <c r="G12" s="7">
        <v>33.68552412645591</v>
      </c>
      <c r="H12" s="7">
        <v>33.815609090054785</v>
      </c>
      <c r="I12" s="7">
        <v>32.251655629139073</v>
      </c>
      <c r="J12" s="7">
        <v>32.138103161397666</v>
      </c>
      <c r="K12" s="7">
        <v>32.371048252911812</v>
      </c>
      <c r="L12" s="7">
        <v>33.760399334442596</v>
      </c>
      <c r="M12" s="7">
        <v>34.134775374376041</v>
      </c>
      <c r="N12" s="7">
        <v>37.868988391376448</v>
      </c>
      <c r="O12" s="7">
        <v>39.692179700499167</v>
      </c>
      <c r="P12" s="7">
        <v>38.885191347753747</v>
      </c>
      <c r="Q12" s="7">
        <v>41.229235880398669</v>
      </c>
      <c r="R12" s="7">
        <v>37.034883720930239</v>
      </c>
      <c r="S12" s="7">
        <v>36.608623548922054</v>
      </c>
      <c r="T12" s="7">
        <v>38.840000000000003</v>
      </c>
      <c r="U12" s="7">
        <v>38.93</v>
      </c>
    </row>
    <row r="13" spans="1:21">
      <c r="A13" s="20"/>
      <c r="B13" s="20"/>
      <c r="C13" s="20"/>
      <c r="D13" s="20"/>
      <c r="E13" s="20"/>
      <c r="F13" s="20"/>
      <c r="G13" s="20"/>
      <c r="H13" s="20"/>
      <c r="I13" s="20"/>
      <c r="J13" s="20"/>
      <c r="K13" s="20"/>
      <c r="L13" s="20"/>
      <c r="M13" s="20"/>
      <c r="N13" s="20"/>
      <c r="O13" s="20"/>
      <c r="P13" s="20"/>
      <c r="Q13" s="20"/>
      <c r="R13" s="20"/>
      <c r="S13" s="20"/>
      <c r="T13" s="20"/>
    </row>
    <row r="14" spans="1:21">
      <c r="A14" s="20"/>
      <c r="B14" s="20"/>
      <c r="C14" s="20"/>
      <c r="D14" s="20"/>
      <c r="E14" s="20"/>
      <c r="F14" s="20"/>
      <c r="G14" s="20"/>
      <c r="H14" s="20"/>
      <c r="I14" s="20"/>
      <c r="J14" s="20"/>
      <c r="K14" s="20"/>
      <c r="L14" s="20"/>
      <c r="M14" s="20"/>
      <c r="N14" s="20"/>
      <c r="O14" s="20"/>
      <c r="P14" s="20"/>
      <c r="Q14" s="20"/>
      <c r="R14" s="20"/>
      <c r="S14" s="20"/>
      <c r="T14" s="20"/>
    </row>
    <row r="15" spans="1:21">
      <c r="A15" s="20"/>
      <c r="B15" s="20"/>
      <c r="C15" s="20"/>
      <c r="D15" s="20"/>
      <c r="E15" s="20"/>
      <c r="F15" s="20"/>
      <c r="G15" s="20"/>
      <c r="H15" s="20"/>
      <c r="I15" s="20"/>
      <c r="J15" s="20"/>
      <c r="K15" s="20"/>
      <c r="L15" s="20"/>
      <c r="M15" s="20"/>
      <c r="N15" s="20"/>
      <c r="O15" s="20"/>
      <c r="P15" s="20"/>
      <c r="Q15" s="20"/>
      <c r="R15" s="20"/>
      <c r="S15" s="20"/>
      <c r="T15" s="20"/>
    </row>
    <row r="16" spans="1:21">
      <c r="A16" s="20"/>
      <c r="B16" s="20"/>
      <c r="C16" s="20"/>
      <c r="D16" s="20"/>
      <c r="E16" s="20"/>
      <c r="F16" s="20"/>
      <c r="G16" s="20"/>
      <c r="H16" s="20"/>
      <c r="I16" s="20"/>
      <c r="J16" s="20"/>
      <c r="K16" s="20"/>
      <c r="L16" s="20"/>
      <c r="M16" s="20"/>
      <c r="N16" s="20"/>
      <c r="O16" s="20"/>
      <c r="P16" s="20"/>
      <c r="Q16" s="20"/>
      <c r="R16" s="20"/>
      <c r="S16" s="20"/>
      <c r="T16" s="20"/>
    </row>
    <row r="17" spans="1:20">
      <c r="A17" s="20"/>
      <c r="B17" s="20"/>
      <c r="C17" s="20"/>
      <c r="D17" s="20"/>
      <c r="E17" s="20"/>
      <c r="F17" s="20"/>
      <c r="G17" s="20"/>
      <c r="H17" s="20"/>
      <c r="I17" s="20"/>
      <c r="J17" s="20"/>
      <c r="K17" s="20"/>
      <c r="L17" s="20"/>
      <c r="M17" s="20"/>
      <c r="N17" s="20"/>
      <c r="O17" s="20"/>
      <c r="P17" s="20"/>
      <c r="Q17" s="20"/>
      <c r="R17" s="20"/>
      <c r="S17" s="20"/>
      <c r="T17" s="20"/>
    </row>
    <row r="18" spans="1:20">
      <c r="A18" s="20"/>
      <c r="B18" s="20"/>
      <c r="C18" s="20"/>
      <c r="D18" s="20"/>
      <c r="E18" s="20"/>
      <c r="F18" s="20"/>
      <c r="G18" s="20"/>
      <c r="H18" s="20"/>
      <c r="I18" s="20"/>
      <c r="J18" s="20"/>
      <c r="K18" s="20"/>
      <c r="L18" s="20"/>
      <c r="M18" s="20"/>
      <c r="N18" s="20"/>
      <c r="O18" s="20"/>
      <c r="P18" s="20"/>
      <c r="Q18" s="20"/>
      <c r="R18" s="20"/>
      <c r="S18" s="20"/>
      <c r="T18" s="20"/>
    </row>
    <row r="19" spans="1:20">
      <c r="A19" s="20"/>
      <c r="B19" s="20"/>
      <c r="C19" s="20"/>
      <c r="D19" s="20"/>
      <c r="E19" s="20"/>
      <c r="F19" s="20"/>
      <c r="G19" s="20"/>
      <c r="H19" s="20"/>
      <c r="I19" s="20"/>
      <c r="J19" s="20"/>
      <c r="K19" s="20"/>
      <c r="L19" s="20"/>
      <c r="M19" s="20"/>
      <c r="N19" s="20"/>
      <c r="O19" s="20"/>
      <c r="P19" s="20"/>
      <c r="Q19" s="20"/>
      <c r="R19" s="20"/>
      <c r="S19" s="20"/>
      <c r="T19" s="20"/>
    </row>
    <row r="20" spans="1:20">
      <c r="A20" s="20"/>
      <c r="B20" s="20"/>
      <c r="C20" s="20"/>
      <c r="D20" s="20"/>
      <c r="E20" s="20"/>
      <c r="F20" s="20"/>
      <c r="G20" s="20"/>
      <c r="H20" s="20"/>
      <c r="I20" s="20"/>
      <c r="J20" s="20"/>
      <c r="K20" s="20"/>
      <c r="L20" s="20"/>
      <c r="M20" s="20"/>
      <c r="N20" s="20"/>
      <c r="O20" s="20"/>
      <c r="P20" s="20"/>
      <c r="Q20" s="20"/>
      <c r="R20" s="20"/>
      <c r="S20" s="20"/>
      <c r="T20" s="20"/>
    </row>
    <row r="21" spans="1:20">
      <c r="A21" s="20"/>
      <c r="B21" s="20"/>
      <c r="C21" s="20"/>
      <c r="D21" s="20"/>
      <c r="E21" s="20"/>
      <c r="F21" s="20"/>
      <c r="G21" s="20"/>
      <c r="H21" s="20"/>
      <c r="I21" s="20"/>
      <c r="J21" s="20"/>
      <c r="K21" s="20"/>
      <c r="L21" s="20"/>
      <c r="M21" s="20"/>
      <c r="N21" s="20"/>
      <c r="O21" s="20"/>
      <c r="P21" s="20"/>
      <c r="Q21" s="20"/>
      <c r="R21" s="20"/>
      <c r="S21" s="20"/>
      <c r="T21" s="20"/>
    </row>
    <row r="22" spans="1:20">
      <c r="A22" s="20"/>
      <c r="B22" s="20"/>
      <c r="C22" s="20"/>
      <c r="D22" s="20"/>
      <c r="E22" s="20"/>
      <c r="F22" s="20"/>
      <c r="G22" s="20"/>
      <c r="H22" s="20"/>
      <c r="I22" s="20"/>
      <c r="J22" s="20"/>
      <c r="K22" s="20"/>
      <c r="L22" s="20"/>
      <c r="M22" s="20"/>
      <c r="N22" s="20"/>
      <c r="O22" s="20"/>
      <c r="P22" s="20"/>
      <c r="Q22" s="20"/>
      <c r="R22" s="20"/>
      <c r="S22" s="20"/>
      <c r="T22" s="20"/>
    </row>
    <row r="23" spans="1:20">
      <c r="A23" s="20"/>
      <c r="B23" s="20"/>
      <c r="C23" s="20"/>
      <c r="D23" s="20"/>
      <c r="E23" s="20"/>
      <c r="F23" s="20"/>
      <c r="G23" s="20"/>
      <c r="H23" s="20"/>
      <c r="I23" s="20"/>
      <c r="J23" s="20"/>
      <c r="K23" s="20"/>
      <c r="L23" s="20"/>
      <c r="M23" s="20"/>
      <c r="N23" s="20"/>
      <c r="O23" s="20"/>
      <c r="P23" s="20"/>
      <c r="Q23" s="20"/>
      <c r="R23" s="20"/>
      <c r="S23" s="20"/>
      <c r="T23" s="20"/>
    </row>
    <row r="24" spans="1:20">
      <c r="A24" s="20"/>
      <c r="B24" s="20"/>
      <c r="C24" s="20"/>
      <c r="D24" s="20"/>
      <c r="E24" s="20"/>
      <c r="F24" s="20"/>
      <c r="G24" s="20"/>
      <c r="H24" s="20"/>
      <c r="I24" s="20"/>
      <c r="J24" s="20"/>
      <c r="K24" s="20"/>
      <c r="L24" s="20"/>
      <c r="M24" s="20"/>
      <c r="N24" s="20"/>
      <c r="O24" s="20"/>
      <c r="P24" s="20"/>
      <c r="Q24" s="20"/>
      <c r="R24" s="20"/>
      <c r="S24" s="20"/>
      <c r="T24" s="20"/>
    </row>
    <row r="25" spans="1:20">
      <c r="A25" s="20"/>
      <c r="B25" s="20"/>
      <c r="C25" s="20"/>
      <c r="D25" s="20"/>
      <c r="E25" s="20"/>
      <c r="F25" s="20"/>
      <c r="G25" s="20"/>
      <c r="H25" s="20"/>
      <c r="I25" s="20"/>
      <c r="J25" s="20"/>
      <c r="K25" s="20"/>
      <c r="L25" s="20"/>
      <c r="M25" s="20"/>
      <c r="N25" s="20"/>
      <c r="O25" s="20"/>
      <c r="P25" s="20"/>
      <c r="Q25" s="20"/>
      <c r="R25" s="20"/>
      <c r="S25" s="20"/>
      <c r="T25" s="20"/>
    </row>
    <row r="26" spans="1:20">
      <c r="A26" s="20"/>
      <c r="B26" s="20"/>
      <c r="C26" s="20"/>
      <c r="D26" s="20"/>
      <c r="E26" s="20"/>
      <c r="F26" s="20"/>
      <c r="G26" s="20"/>
      <c r="H26" s="20"/>
      <c r="I26" s="20"/>
      <c r="J26" s="20"/>
      <c r="K26" s="20"/>
      <c r="L26" s="20"/>
      <c r="M26" s="20"/>
      <c r="N26" s="20"/>
      <c r="O26" s="20"/>
      <c r="P26" s="20"/>
      <c r="Q26" s="20"/>
      <c r="R26" s="20"/>
      <c r="S26" s="20"/>
      <c r="T26" s="20"/>
    </row>
    <row r="27" spans="1:20">
      <c r="A27" s="20"/>
      <c r="B27" s="20"/>
      <c r="C27" s="20"/>
      <c r="D27" s="20"/>
      <c r="E27" s="20"/>
      <c r="F27" s="20"/>
      <c r="G27" s="20"/>
      <c r="H27" s="20"/>
      <c r="I27" s="20"/>
      <c r="J27" s="20"/>
      <c r="K27" s="20"/>
      <c r="L27" s="20"/>
      <c r="M27" s="20"/>
      <c r="N27" s="20"/>
      <c r="O27" s="20"/>
      <c r="P27" s="20"/>
      <c r="Q27" s="20"/>
      <c r="R27" s="20"/>
      <c r="S27" s="20"/>
      <c r="T27" s="20"/>
    </row>
    <row r="28" spans="1:20">
      <c r="A28" s="20"/>
      <c r="B28" s="20"/>
      <c r="C28" s="20"/>
      <c r="D28" s="20"/>
      <c r="E28" s="20"/>
      <c r="F28" s="20"/>
      <c r="G28" s="20"/>
      <c r="H28" s="20"/>
      <c r="I28" s="20"/>
      <c r="J28" s="20"/>
      <c r="K28" s="20"/>
      <c r="L28" s="20"/>
      <c r="M28" s="20"/>
      <c r="N28" s="20"/>
      <c r="O28" s="20"/>
      <c r="P28" s="20"/>
      <c r="Q28" s="20"/>
      <c r="R28" s="20"/>
      <c r="S28" s="20"/>
      <c r="T28" s="20"/>
    </row>
    <row r="29" spans="1:20">
      <c r="A29" s="20"/>
      <c r="B29" s="20"/>
      <c r="C29" s="20"/>
      <c r="D29" s="20"/>
      <c r="E29" s="20"/>
      <c r="F29" s="20"/>
      <c r="G29" s="20"/>
      <c r="H29" s="20"/>
      <c r="I29" s="20"/>
      <c r="J29" s="20"/>
      <c r="K29" s="20"/>
      <c r="L29" s="20"/>
      <c r="M29" s="20"/>
      <c r="N29" s="20"/>
      <c r="O29" s="20"/>
      <c r="P29" s="20"/>
      <c r="Q29" s="20"/>
      <c r="R29" s="20"/>
      <c r="S29" s="20"/>
      <c r="T29" s="20"/>
    </row>
    <row r="30" spans="1:20">
      <c r="A30" s="20"/>
      <c r="B30" s="20"/>
      <c r="C30" s="20"/>
      <c r="D30" s="20"/>
      <c r="E30" s="20"/>
      <c r="F30" s="20"/>
      <c r="G30" s="20"/>
      <c r="H30" s="20"/>
      <c r="I30" s="20"/>
      <c r="J30" s="20"/>
      <c r="K30" s="20"/>
      <c r="L30" s="20"/>
      <c r="M30" s="20"/>
      <c r="N30" s="20"/>
      <c r="O30" s="20"/>
      <c r="P30" s="20"/>
      <c r="Q30" s="20"/>
      <c r="R30" s="20"/>
      <c r="S30" s="20"/>
      <c r="T30" s="20"/>
    </row>
    <row r="31" spans="1:20">
      <c r="A31" s="20"/>
      <c r="B31" s="20"/>
      <c r="C31" s="20"/>
      <c r="D31" s="20"/>
      <c r="E31" s="20"/>
      <c r="F31" s="20"/>
      <c r="G31" s="20"/>
      <c r="H31" s="20"/>
      <c r="I31" s="20"/>
      <c r="J31" s="20"/>
      <c r="K31" s="20"/>
      <c r="L31" s="20"/>
      <c r="M31" s="20"/>
      <c r="N31" s="20"/>
      <c r="O31" s="20"/>
      <c r="P31" s="20"/>
      <c r="Q31" s="20"/>
      <c r="R31" s="20"/>
      <c r="S31" s="20"/>
      <c r="T31" s="20"/>
    </row>
    <row r="32" spans="1:20">
      <c r="A32" s="20"/>
      <c r="B32" s="20"/>
      <c r="C32" s="20"/>
      <c r="D32" s="20"/>
      <c r="E32" s="20"/>
      <c r="F32" s="20"/>
      <c r="G32" s="20"/>
      <c r="H32" s="20"/>
      <c r="I32" s="20"/>
      <c r="J32" s="20"/>
      <c r="K32" s="20"/>
      <c r="L32" s="20"/>
      <c r="M32" s="20"/>
      <c r="N32" s="20"/>
      <c r="O32" s="20"/>
      <c r="P32" s="20"/>
      <c r="Q32" s="20"/>
      <c r="R32" s="20"/>
      <c r="S32" s="20"/>
      <c r="T32" s="20"/>
    </row>
    <row r="33" spans="1:20">
      <c r="A33" s="20"/>
      <c r="B33" s="20"/>
      <c r="C33" s="20"/>
      <c r="D33" s="20"/>
      <c r="E33" s="20"/>
      <c r="F33" s="20"/>
      <c r="G33" s="20"/>
      <c r="H33" s="20"/>
      <c r="I33" s="20"/>
      <c r="J33" s="20"/>
      <c r="K33" s="20"/>
      <c r="L33" s="20"/>
      <c r="M33" s="20"/>
      <c r="N33" s="20"/>
      <c r="O33" s="20"/>
      <c r="P33" s="20"/>
      <c r="Q33" s="20"/>
      <c r="R33" s="20"/>
      <c r="S33" s="20"/>
      <c r="T33" s="20"/>
    </row>
    <row r="34" spans="1:20">
      <c r="A34" s="20"/>
      <c r="B34" s="20"/>
      <c r="C34" s="20"/>
      <c r="D34" s="20"/>
      <c r="E34" s="20"/>
      <c r="F34" s="20"/>
      <c r="G34" s="20"/>
      <c r="H34" s="20"/>
      <c r="I34" s="20"/>
      <c r="J34" s="20"/>
      <c r="K34" s="20"/>
      <c r="L34" s="20"/>
      <c r="M34" s="20"/>
      <c r="N34" s="20"/>
      <c r="O34" s="20"/>
      <c r="P34" s="20"/>
      <c r="Q34" s="20"/>
      <c r="R34" s="20"/>
      <c r="S34" s="20"/>
      <c r="T34" s="20"/>
    </row>
    <row r="35" spans="1:20">
      <c r="A35" s="20"/>
      <c r="B35" s="20"/>
      <c r="C35" s="20"/>
      <c r="D35" s="20"/>
      <c r="E35" s="20"/>
      <c r="F35" s="20"/>
      <c r="G35" s="20"/>
      <c r="H35" s="20"/>
      <c r="I35" s="20"/>
      <c r="J35" s="20"/>
      <c r="K35" s="20"/>
      <c r="L35" s="20"/>
      <c r="M35" s="20"/>
      <c r="N35" s="20"/>
      <c r="O35" s="20"/>
      <c r="P35" s="20"/>
      <c r="Q35" s="20"/>
      <c r="R35" s="20"/>
      <c r="S35" s="20"/>
      <c r="T35" s="20"/>
    </row>
    <row r="36" spans="1:20">
      <c r="A36" s="20"/>
      <c r="B36" s="20"/>
      <c r="C36" s="20"/>
      <c r="D36" s="20"/>
      <c r="E36" s="20"/>
      <c r="F36" s="20"/>
      <c r="G36" s="20"/>
      <c r="H36" s="20"/>
      <c r="I36" s="20"/>
      <c r="J36" s="20"/>
      <c r="K36" s="20"/>
      <c r="L36" s="20"/>
      <c r="M36" s="20"/>
      <c r="N36" s="20"/>
      <c r="O36" s="20"/>
      <c r="P36" s="20"/>
      <c r="Q36" s="20"/>
      <c r="R36" s="20"/>
      <c r="S36" s="20"/>
      <c r="T36" s="20"/>
    </row>
  </sheetData>
  <mergeCells count="5">
    <mergeCell ref="H1:I1"/>
    <mergeCell ref="B10:B11"/>
    <mergeCell ref="C10:J10"/>
    <mergeCell ref="K10:P10"/>
    <mergeCell ref="Q10:R10"/>
  </mergeCells>
  <hyperlinks>
    <hyperlink ref="H1:I1" location="Index!A1" display="Regresar al Índice" xr:uid="{00000000-0004-0000-2400-000000000000}"/>
  </hyperlinks>
  <pageMargins left="0.7" right="0.7" top="0.75" bottom="0.75" header="0.3" footer="0.3"/>
  <pageSetup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C67E9-7BA5-4DD6-9DBB-D4BC4454B2ED}">
  <sheetPr codeName="Hoja7"/>
  <dimension ref="A1:J16"/>
  <sheetViews>
    <sheetView workbookViewId="0"/>
  </sheetViews>
  <sheetFormatPr baseColWidth="10" defaultRowHeight="14.25"/>
  <cols>
    <col min="1" max="1" width="41.140625" style="384" bestFit="1" customWidth="1"/>
    <col min="2" max="7" width="15" style="384" customWidth="1"/>
    <col min="8" max="16384" width="11.42578125" style="384"/>
  </cols>
  <sheetData>
    <row r="1" spans="1:10">
      <c r="A1" s="20" t="s">
        <v>1732</v>
      </c>
      <c r="H1" s="545" t="s">
        <v>38</v>
      </c>
      <c r="I1" s="545"/>
    </row>
    <row r="7" spans="1:10" ht="15">
      <c r="A7" s="552" t="s">
        <v>1378</v>
      </c>
      <c r="B7" s="552" t="s">
        <v>292</v>
      </c>
      <c r="C7" s="552"/>
      <c r="D7" s="552"/>
      <c r="E7" s="552" t="s">
        <v>293</v>
      </c>
      <c r="F7" s="552"/>
      <c r="G7" s="552"/>
    </row>
    <row r="8" spans="1:10" ht="15">
      <c r="A8" s="552"/>
      <c r="B8" s="332" t="s">
        <v>1389</v>
      </c>
      <c r="C8" s="332" t="s">
        <v>1390</v>
      </c>
      <c r="D8" s="332" t="s">
        <v>1391</v>
      </c>
      <c r="E8" s="332" t="s">
        <v>1389</v>
      </c>
      <c r="F8" s="332" t="s">
        <v>1390</v>
      </c>
      <c r="G8" s="332" t="s">
        <v>1391</v>
      </c>
    </row>
    <row r="9" spans="1:10" ht="15.75" thickBot="1">
      <c r="A9" s="333" t="s">
        <v>1382</v>
      </c>
      <c r="B9" s="334">
        <v>2392.5700000000002</v>
      </c>
      <c r="C9" s="334">
        <v>2410.145</v>
      </c>
      <c r="D9" s="335">
        <v>7.3456575983147062E-3</v>
      </c>
      <c r="E9" s="334">
        <v>1564.55</v>
      </c>
      <c r="F9" s="334">
        <v>1549.355</v>
      </c>
      <c r="G9" s="335">
        <v>-9.7120577801923479E-3</v>
      </c>
      <c r="I9" s="460">
        <f>(C9-B9)/B9</f>
        <v>7.3456575983147062E-3</v>
      </c>
      <c r="J9" s="460">
        <f>(F9-E9)/E9</f>
        <v>-9.7120577801923479E-3</v>
      </c>
    </row>
    <row r="10" spans="1:10" ht="15">
      <c r="A10" s="336" t="s">
        <v>1383</v>
      </c>
      <c r="B10" s="337">
        <v>2313.88</v>
      </c>
      <c r="C10" s="337">
        <v>2335.1089999999999</v>
      </c>
      <c r="D10" s="338">
        <v>9.1746330838244905E-3</v>
      </c>
      <c r="E10" s="337">
        <v>1510.82</v>
      </c>
      <c r="F10" s="337">
        <v>1490.308</v>
      </c>
      <c r="G10" s="338">
        <v>-1.3576733164771412E-2</v>
      </c>
      <c r="I10" s="460">
        <f t="shared" ref="I10:I15" si="0">(C10-B10)/B10</f>
        <v>9.1746330838244905E-3</v>
      </c>
      <c r="J10" s="460">
        <f t="shared" ref="J10:J15" si="1">(F10-E10)/E10</f>
        <v>-1.3576733164771412E-2</v>
      </c>
    </row>
    <row r="11" spans="1:10" ht="30">
      <c r="A11" s="336" t="s">
        <v>1397</v>
      </c>
      <c r="B11" s="339">
        <v>1667.95</v>
      </c>
      <c r="C11" s="339">
        <v>1675.308</v>
      </c>
      <c r="D11" s="340">
        <v>4.4114032195209374E-3</v>
      </c>
      <c r="E11" s="339">
        <v>1067.03</v>
      </c>
      <c r="F11" s="339">
        <v>1080.0989999999999</v>
      </c>
      <c r="G11" s="340">
        <v>1.224801551971356E-2</v>
      </c>
      <c r="I11" s="460">
        <f t="shared" si="0"/>
        <v>4.4114032195209374E-3</v>
      </c>
      <c r="J11" s="460">
        <f t="shared" si="1"/>
        <v>1.224801551971356E-2</v>
      </c>
    </row>
    <row r="12" spans="1:10" ht="15">
      <c r="A12" s="336" t="s">
        <v>1398</v>
      </c>
      <c r="B12" s="337">
        <v>175.33</v>
      </c>
      <c r="C12" s="337">
        <v>216.43199999999999</v>
      </c>
      <c r="D12" s="338">
        <v>0.23442651000969583</v>
      </c>
      <c r="E12" s="337">
        <v>67.08</v>
      </c>
      <c r="F12" s="337">
        <v>45.085000000000001</v>
      </c>
      <c r="G12" s="338">
        <v>-0.32789206917113889</v>
      </c>
      <c r="I12" s="460">
        <f t="shared" si="0"/>
        <v>0.23442651000969583</v>
      </c>
      <c r="J12" s="460">
        <f t="shared" si="1"/>
        <v>-0.32789206917113889</v>
      </c>
    </row>
    <row r="13" spans="1:10" ht="15">
      <c r="A13" s="336" t="s">
        <v>1399</v>
      </c>
      <c r="B13" s="339">
        <v>442.68</v>
      </c>
      <c r="C13" s="339">
        <v>423.99700000000001</v>
      </c>
      <c r="D13" s="340">
        <v>-4.2204301075268798E-2</v>
      </c>
      <c r="E13" s="339">
        <v>315.64</v>
      </c>
      <c r="F13" s="339">
        <v>297.33699999999999</v>
      </c>
      <c r="G13" s="340">
        <v>-5.7986947154986687E-2</v>
      </c>
      <c r="I13" s="460">
        <f t="shared" si="0"/>
        <v>-4.2204301075268798E-2</v>
      </c>
      <c r="J13" s="460">
        <f t="shared" si="1"/>
        <v>-5.7986947154986687E-2</v>
      </c>
    </row>
    <row r="14" spans="1:10" ht="15.75" thickBot="1">
      <c r="A14" s="333" t="s">
        <v>1400</v>
      </c>
      <c r="B14" s="341">
        <v>27.92</v>
      </c>
      <c r="C14" s="341">
        <v>19.372</v>
      </c>
      <c r="D14" s="342">
        <v>-0.30616045845272211</v>
      </c>
      <c r="E14" s="341">
        <v>61.07</v>
      </c>
      <c r="F14" s="341">
        <v>67.787000000000006</v>
      </c>
      <c r="G14" s="342">
        <v>0.10998853774357305</v>
      </c>
      <c r="I14" s="460">
        <f t="shared" si="0"/>
        <v>-0.30616045845272211</v>
      </c>
      <c r="J14" s="460">
        <f t="shared" si="1"/>
        <v>0.10998853774357305</v>
      </c>
    </row>
    <row r="15" spans="1:10" ht="15">
      <c r="A15" s="336" t="s">
        <v>1388</v>
      </c>
      <c r="B15" s="339">
        <v>78.69</v>
      </c>
      <c r="C15" s="339">
        <v>75.036000000000001</v>
      </c>
      <c r="D15" s="340">
        <v>-4.643537933663739E-2</v>
      </c>
      <c r="E15" s="339">
        <v>53.73</v>
      </c>
      <c r="F15" s="339">
        <v>59.046999999999997</v>
      </c>
      <c r="G15" s="340">
        <v>9.8957751721570827E-2</v>
      </c>
      <c r="I15" s="460">
        <f t="shared" si="0"/>
        <v>-4.643537933663739E-2</v>
      </c>
      <c r="J15" s="460">
        <f t="shared" si="1"/>
        <v>9.8957751721570827E-2</v>
      </c>
    </row>
    <row r="16" spans="1:10" ht="15">
      <c r="A16" s="336" t="s">
        <v>1392</v>
      </c>
      <c r="B16" s="340">
        <v>3.3000000000000002E-2</v>
      </c>
      <c r="C16" s="340">
        <v>3.1133000000000001E-2</v>
      </c>
      <c r="D16" s="343">
        <v>-0.18670000000000006</v>
      </c>
      <c r="E16" s="340">
        <v>3.4000000000000002E-2</v>
      </c>
      <c r="F16" s="340">
        <v>3.8110999999999999E-2</v>
      </c>
      <c r="G16" s="343">
        <v>0.41109999999999969</v>
      </c>
      <c r="I16" s="388">
        <f>(C16-B16)*100</f>
        <v>-0.18670000000000006</v>
      </c>
      <c r="J16" s="388">
        <f>(F16-E16)*100</f>
        <v>0.41109999999999969</v>
      </c>
    </row>
  </sheetData>
  <mergeCells count="4">
    <mergeCell ref="A7:A8"/>
    <mergeCell ref="B7:D7"/>
    <mergeCell ref="E7:G7"/>
    <mergeCell ref="H1:I1"/>
  </mergeCells>
  <hyperlinks>
    <hyperlink ref="H1:I1" location="Index!A1" display="Regresar al Índice" xr:uid="{1DF915C5-5B89-4C15-9AA6-E14A7A3FCC14}"/>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41"/>
  <dimension ref="A1:AN52"/>
  <sheetViews>
    <sheetView zoomScale="106" zoomScaleNormal="106" workbookViewId="0"/>
  </sheetViews>
  <sheetFormatPr baseColWidth="10" defaultColWidth="9.140625" defaultRowHeight="14.25"/>
  <cols>
    <col min="1" max="1" width="6.140625" style="197" bestFit="1" customWidth="1"/>
    <col min="2" max="2" width="11.42578125" style="197" bestFit="1" customWidth="1"/>
    <col min="3" max="3" width="7.85546875" style="197" bestFit="1" customWidth="1"/>
    <col min="4" max="4" width="12.7109375" style="197" customWidth="1"/>
    <col min="5" max="5" width="12.140625" style="197" customWidth="1"/>
    <col min="6" max="6" width="11.140625" style="197" customWidth="1"/>
    <col min="7" max="7" width="12.140625" style="197" customWidth="1"/>
    <col min="8" max="8" width="9.7109375" style="197" bestFit="1" customWidth="1"/>
    <col min="9" max="9" width="9.140625" style="197"/>
    <col min="10" max="11" width="9.140625" style="197" bestFit="1" customWidth="1"/>
    <col min="12" max="12" width="9.28515625" style="197" bestFit="1" customWidth="1"/>
    <col min="13" max="13" width="9.140625" style="197" bestFit="1" customWidth="1"/>
    <col min="14" max="14" width="9.7109375" style="197" bestFit="1" customWidth="1"/>
    <col min="15" max="15" width="9.140625" style="197"/>
    <col min="16" max="16" width="6.140625" style="197" bestFit="1" customWidth="1"/>
    <col min="17" max="17" width="11.42578125" style="197" bestFit="1" customWidth="1"/>
    <col min="18" max="18" width="8.7109375" style="197" bestFit="1" customWidth="1"/>
    <col min="19" max="19" width="10.85546875" style="197" bestFit="1" customWidth="1"/>
    <col min="20" max="20" width="9.140625" style="197" bestFit="1" customWidth="1"/>
    <col min="21" max="21" width="9.28515625" style="197" bestFit="1" customWidth="1"/>
    <col min="22" max="22" width="10.85546875" style="197" bestFit="1" customWidth="1"/>
    <col min="23" max="23" width="9.7109375" style="197" bestFit="1" customWidth="1"/>
    <col min="24" max="24" width="9.140625" style="197"/>
    <col min="25" max="25" width="12.140625" style="197" bestFit="1" customWidth="1"/>
    <col min="26" max="26" width="9.140625" style="197" bestFit="1" customWidth="1"/>
    <col min="27" max="27" width="9.28515625" style="197" bestFit="1" customWidth="1"/>
    <col min="28" max="28" width="12.140625" style="197" bestFit="1" customWidth="1"/>
    <col min="29" max="29" width="9.7109375" style="197" bestFit="1" customWidth="1"/>
    <col min="30" max="30" width="9.140625" style="137"/>
    <col min="31" max="31" width="11.42578125" style="137" bestFit="1" customWidth="1"/>
    <col min="32" max="34" width="11.42578125" style="137" customWidth="1"/>
    <col min="35" max="35" width="32.42578125" style="137" bestFit="1" customWidth="1"/>
    <col min="36" max="36" width="15.7109375" style="137" bestFit="1" customWidth="1"/>
    <col min="37" max="38" width="9.140625" style="137"/>
    <col min="39" max="40" width="9.28515625" style="137" bestFit="1" customWidth="1"/>
    <col min="41" max="16384" width="9.140625" style="197"/>
  </cols>
  <sheetData>
    <row r="1" spans="1:40" s="137" customFormat="1">
      <c r="A1" s="20" t="s">
        <v>1597</v>
      </c>
      <c r="B1" s="197"/>
      <c r="C1" s="197"/>
      <c r="D1" s="197"/>
      <c r="E1" s="197"/>
      <c r="F1" s="197"/>
      <c r="G1" s="197"/>
      <c r="H1" s="545" t="s">
        <v>38</v>
      </c>
      <c r="I1" s="545"/>
      <c r="J1" s="197"/>
      <c r="K1" s="197"/>
      <c r="L1" s="197"/>
      <c r="M1" s="197"/>
      <c r="N1" s="197"/>
      <c r="O1" s="197"/>
      <c r="P1" s="197"/>
      <c r="Q1" s="197"/>
      <c r="R1" s="197"/>
      <c r="S1" s="197"/>
      <c r="T1" s="197"/>
      <c r="U1" s="197"/>
      <c r="V1" s="197"/>
      <c r="W1" s="197"/>
      <c r="X1" s="197"/>
      <c r="Y1" s="197"/>
      <c r="Z1" s="197"/>
      <c r="AA1" s="197"/>
      <c r="AB1" s="197"/>
      <c r="AC1" s="197"/>
    </row>
    <row r="2" spans="1:40">
      <c r="A2" s="198" t="s">
        <v>842</v>
      </c>
    </row>
    <row r="3" spans="1:40">
      <c r="A3" s="198" t="s">
        <v>840</v>
      </c>
    </row>
    <row r="6" spans="1:40" s="137" customFormat="1" ht="15">
      <c r="A6" s="20"/>
      <c r="B6" s="20"/>
      <c r="C6" s="28"/>
      <c r="D6" s="592" t="s">
        <v>535</v>
      </c>
      <c r="E6" s="592"/>
      <c r="F6" s="592"/>
      <c r="G6" s="592"/>
      <c r="H6" s="592"/>
      <c r="I6" s="28"/>
      <c r="J6" s="592" t="s">
        <v>536</v>
      </c>
      <c r="K6" s="592"/>
      <c r="L6" s="592"/>
      <c r="M6" s="592"/>
      <c r="N6" s="592"/>
      <c r="O6" s="20"/>
      <c r="P6" s="20"/>
      <c r="Q6" s="20"/>
      <c r="R6" s="20"/>
      <c r="S6" s="592" t="s">
        <v>535</v>
      </c>
      <c r="T6" s="592"/>
      <c r="U6" s="592"/>
      <c r="V6" s="592"/>
      <c r="W6" s="592"/>
      <c r="X6" s="20"/>
      <c r="Y6" s="592" t="s">
        <v>536</v>
      </c>
      <c r="Z6" s="592"/>
      <c r="AA6" s="592"/>
      <c r="AB6" s="592"/>
      <c r="AC6" s="592"/>
      <c r="AD6" s="20"/>
      <c r="AE6" s="20"/>
      <c r="AF6" s="20"/>
      <c r="AG6" s="20"/>
      <c r="AH6" s="20"/>
      <c r="AI6" s="20" t="s">
        <v>524</v>
      </c>
      <c r="AJ6" s="20"/>
      <c r="AK6" s="20"/>
      <c r="AL6" s="20"/>
      <c r="AM6" s="20" t="s">
        <v>524</v>
      </c>
      <c r="AN6" s="20"/>
    </row>
    <row r="7" spans="1:40" s="137" customFormat="1" ht="90">
      <c r="A7" s="20"/>
      <c r="B7" s="20"/>
      <c r="C7" s="209" t="s">
        <v>2</v>
      </c>
      <c r="D7" s="210" t="s">
        <v>972</v>
      </c>
      <c r="E7" s="210" t="s">
        <v>973</v>
      </c>
      <c r="F7" s="210" t="s">
        <v>974</v>
      </c>
      <c r="G7" s="210" t="s">
        <v>537</v>
      </c>
      <c r="H7" s="211" t="s">
        <v>0</v>
      </c>
      <c r="I7" s="212"/>
      <c r="J7" s="210" t="s">
        <v>972</v>
      </c>
      <c r="K7" s="210" t="s">
        <v>973</v>
      </c>
      <c r="L7" s="210" t="s">
        <v>974</v>
      </c>
      <c r="M7" s="210" t="s">
        <v>537</v>
      </c>
      <c r="N7" s="211" t="s">
        <v>538</v>
      </c>
      <c r="O7" s="20"/>
      <c r="P7" s="20"/>
      <c r="Q7" s="20"/>
      <c r="R7" s="209" t="s">
        <v>2</v>
      </c>
      <c r="S7" s="210" t="s">
        <v>972</v>
      </c>
      <c r="T7" s="210" t="s">
        <v>973</v>
      </c>
      <c r="U7" s="210" t="s">
        <v>974</v>
      </c>
      <c r="V7" s="210" t="s">
        <v>537</v>
      </c>
      <c r="W7" s="211" t="s">
        <v>1</v>
      </c>
      <c r="X7" s="212"/>
      <c r="Y7" s="210" t="s">
        <v>972</v>
      </c>
      <c r="Z7" s="210" t="s">
        <v>973</v>
      </c>
      <c r="AA7" s="210" t="s">
        <v>974</v>
      </c>
      <c r="AB7" s="210" t="s">
        <v>537</v>
      </c>
      <c r="AC7" s="211" t="s">
        <v>538</v>
      </c>
      <c r="AD7" s="20"/>
      <c r="AE7" s="213" t="s">
        <v>417</v>
      </c>
      <c r="AF7" s="20"/>
      <c r="AG7" s="20"/>
      <c r="AH7" s="20"/>
      <c r="AI7" s="210" t="s">
        <v>498</v>
      </c>
      <c r="AJ7" s="210" t="s">
        <v>499</v>
      </c>
      <c r="AK7" s="20"/>
      <c r="AL7" s="20"/>
      <c r="AM7" s="210" t="s">
        <v>500</v>
      </c>
      <c r="AN7" s="210" t="s">
        <v>501</v>
      </c>
    </row>
    <row r="8" spans="1:40" s="137" customFormat="1" ht="15">
      <c r="A8" s="20">
        <v>2018</v>
      </c>
      <c r="B8" s="20" t="s">
        <v>39</v>
      </c>
      <c r="C8" s="214" t="s">
        <v>0</v>
      </c>
      <c r="D8" s="214">
        <v>395444</v>
      </c>
      <c r="E8" s="215">
        <v>16331</v>
      </c>
      <c r="F8" s="215">
        <v>19832</v>
      </c>
      <c r="G8" s="215">
        <v>431607</v>
      </c>
      <c r="H8" s="216">
        <v>4.5949208423403699E-2</v>
      </c>
      <c r="I8" s="28"/>
      <c r="J8" s="214">
        <v>96340.516560269956</v>
      </c>
      <c r="K8" s="215">
        <v>4400.3771155299992</v>
      </c>
      <c r="L8" s="215">
        <v>6765.8196397199963</v>
      </c>
      <c r="M8" s="215">
        <v>107506.71331551996</v>
      </c>
      <c r="N8" s="216">
        <v>6.2933926924759451E-2</v>
      </c>
      <c r="O8" s="20"/>
      <c r="P8" s="20">
        <v>2018</v>
      </c>
      <c r="Q8" s="20" t="s">
        <v>39</v>
      </c>
      <c r="R8" s="20" t="s">
        <v>1</v>
      </c>
      <c r="S8" s="217">
        <v>4539339</v>
      </c>
      <c r="T8" s="217">
        <v>201752</v>
      </c>
      <c r="U8" s="217">
        <v>292123</v>
      </c>
      <c r="V8" s="217">
        <v>5033214</v>
      </c>
      <c r="W8" s="218">
        <v>5.8039058144557336E-2</v>
      </c>
      <c r="X8" s="219"/>
      <c r="Y8" s="217">
        <v>1169489.6247430597</v>
      </c>
      <c r="Z8" s="217">
        <v>55742.428130130014</v>
      </c>
      <c r="AA8" s="217">
        <v>104863.13944229996</v>
      </c>
      <c r="AB8" s="217">
        <v>1330095.1923154898</v>
      </c>
      <c r="AC8" s="218">
        <v>7.8838823001645089E-2</v>
      </c>
      <c r="AD8" s="20"/>
      <c r="AE8" s="20" t="s">
        <v>39</v>
      </c>
      <c r="AF8" s="20" t="s">
        <v>0</v>
      </c>
      <c r="AG8" s="20">
        <v>2018</v>
      </c>
      <c r="AH8" s="20" t="s">
        <v>39</v>
      </c>
      <c r="AI8" s="165">
        <v>4.0931184479757965E-2</v>
      </c>
      <c r="AJ8" s="165">
        <v>6.2933926924759451E-2</v>
      </c>
      <c r="AK8" s="20"/>
      <c r="AL8" s="20" t="s">
        <v>1</v>
      </c>
      <c r="AM8" s="165">
        <v>4.1908600566468536E-2</v>
      </c>
      <c r="AN8" s="165">
        <v>7.8838823001645075E-2</v>
      </c>
    </row>
    <row r="9" spans="1:40" s="137" customFormat="1" ht="15">
      <c r="A9" s="20"/>
      <c r="B9" s="20" t="s">
        <v>40</v>
      </c>
      <c r="C9" s="214" t="s">
        <v>0</v>
      </c>
      <c r="D9" s="214">
        <v>396792</v>
      </c>
      <c r="E9" s="215">
        <v>15946</v>
      </c>
      <c r="F9" s="215">
        <v>19988</v>
      </c>
      <c r="G9" s="215">
        <v>432726</v>
      </c>
      <c r="H9" s="216">
        <v>4.619089215808618E-2</v>
      </c>
      <c r="I9" s="28"/>
      <c r="J9" s="214">
        <v>97417.589759420007</v>
      </c>
      <c r="K9" s="215">
        <v>4322.8508890399999</v>
      </c>
      <c r="L9" s="215">
        <v>6842.386196540001</v>
      </c>
      <c r="M9" s="215">
        <v>108582.82684500002</v>
      </c>
      <c r="N9" s="216">
        <v>6.3015362514989418E-2</v>
      </c>
      <c r="O9" s="20"/>
      <c r="P9" s="20"/>
      <c r="Q9" s="20" t="s">
        <v>40</v>
      </c>
      <c r="R9" s="20" t="s">
        <v>1</v>
      </c>
      <c r="S9" s="217">
        <v>4559076</v>
      </c>
      <c r="T9" s="217">
        <v>194516</v>
      </c>
      <c r="U9" s="217">
        <v>294575</v>
      </c>
      <c r="V9" s="217">
        <v>5048167</v>
      </c>
      <c r="W9" s="218">
        <v>5.8352863524522861E-2</v>
      </c>
      <c r="X9" s="219"/>
      <c r="Y9" s="217">
        <v>1183520.1715956097</v>
      </c>
      <c r="Z9" s="217">
        <v>54381.387081809997</v>
      </c>
      <c r="AA9" s="217">
        <v>106254.81239264998</v>
      </c>
      <c r="AB9" s="217">
        <v>1344156.37107007</v>
      </c>
      <c r="AC9" s="218">
        <v>7.9049442966268521E-2</v>
      </c>
      <c r="AD9" s="20"/>
      <c r="AE9" s="20" t="s">
        <v>40</v>
      </c>
      <c r="AF9" s="20" t="s">
        <v>0</v>
      </c>
      <c r="AG9" s="20"/>
      <c r="AH9" s="20" t="s">
        <v>40</v>
      </c>
      <c r="AI9" s="165">
        <v>3.9811552292802158E-2</v>
      </c>
      <c r="AJ9" s="165">
        <v>6.3015362514989418E-2</v>
      </c>
      <c r="AK9" s="20"/>
      <c r="AL9" s="20" t="s">
        <v>1</v>
      </c>
      <c r="AM9" s="165">
        <v>4.045763443320028E-2</v>
      </c>
      <c r="AN9" s="165">
        <v>7.9049442966268535E-2</v>
      </c>
    </row>
    <row r="10" spans="1:40" s="137" customFormat="1" ht="15">
      <c r="A10" s="20"/>
      <c r="B10" s="20" t="s">
        <v>41</v>
      </c>
      <c r="C10" s="214" t="s">
        <v>0</v>
      </c>
      <c r="D10" s="214">
        <v>396959</v>
      </c>
      <c r="E10" s="215">
        <v>16544</v>
      </c>
      <c r="F10" s="215">
        <v>19890</v>
      </c>
      <c r="G10" s="214">
        <v>433393</v>
      </c>
      <c r="H10" s="216">
        <v>4.5893680793183095E-2</v>
      </c>
      <c r="I10" s="28"/>
      <c r="J10" s="214">
        <v>96728.314309110079</v>
      </c>
      <c r="K10" s="215">
        <v>4468.5448575199989</v>
      </c>
      <c r="L10" s="215">
        <v>6822.9172032899987</v>
      </c>
      <c r="M10" s="215">
        <v>108019.77636992007</v>
      </c>
      <c r="N10" s="216">
        <v>6.3163593117657624E-2</v>
      </c>
      <c r="O10" s="20"/>
      <c r="P10" s="20"/>
      <c r="Q10" s="20" t="s">
        <v>41</v>
      </c>
      <c r="R10" s="20" t="s">
        <v>1</v>
      </c>
      <c r="S10" s="217">
        <v>4561466</v>
      </c>
      <c r="T10" s="217">
        <v>200791</v>
      </c>
      <c r="U10" s="217">
        <v>297369</v>
      </c>
      <c r="V10" s="217">
        <v>5059626</v>
      </c>
      <c r="W10" s="218">
        <v>5.8772921160575899E-2</v>
      </c>
      <c r="X10" s="219"/>
      <c r="Y10" s="217">
        <v>1176406.7522191401</v>
      </c>
      <c r="Z10" s="217">
        <v>55812.684088100003</v>
      </c>
      <c r="AA10" s="217">
        <v>107163.55743987</v>
      </c>
      <c r="AB10" s="217">
        <v>1339382.99374711</v>
      </c>
      <c r="AC10" s="218">
        <v>8.0009644694729903E-2</v>
      </c>
      <c r="AD10" s="20"/>
      <c r="AE10" s="20" t="s">
        <v>41</v>
      </c>
      <c r="AF10" s="20" t="s">
        <v>0</v>
      </c>
      <c r="AG10" s="20"/>
      <c r="AH10" s="20" t="s">
        <v>41</v>
      </c>
      <c r="AI10" s="165">
        <v>4.1367840294514263E-2</v>
      </c>
      <c r="AJ10" s="165">
        <v>6.3163593117657624E-2</v>
      </c>
      <c r="AK10" s="20"/>
      <c r="AL10" s="20" t="s">
        <v>1</v>
      </c>
      <c r="AM10" s="165">
        <v>4.1670444039278311E-2</v>
      </c>
      <c r="AN10" s="165">
        <v>8.0009644694729959E-2</v>
      </c>
    </row>
    <row r="11" spans="1:40" s="137" customFormat="1" ht="15">
      <c r="A11" s="20"/>
      <c r="B11" s="20" t="s">
        <v>42</v>
      </c>
      <c r="C11" s="214" t="s">
        <v>0</v>
      </c>
      <c r="D11" s="214">
        <v>399346</v>
      </c>
      <c r="E11" s="215">
        <v>15796</v>
      </c>
      <c r="F11" s="215">
        <v>19644</v>
      </c>
      <c r="G11" s="214">
        <v>434786</v>
      </c>
      <c r="H11" s="216">
        <v>4.5180847589388805E-2</v>
      </c>
      <c r="I11" s="28"/>
      <c r="J11" s="214">
        <v>98031.951187839994</v>
      </c>
      <c r="K11" s="215">
        <v>4309.6792990899985</v>
      </c>
      <c r="L11" s="215">
        <v>6726.7224611200008</v>
      </c>
      <c r="M11" s="215">
        <v>109068.35294805</v>
      </c>
      <c r="N11" s="216">
        <v>6.1674374640313716E-2</v>
      </c>
      <c r="O11" s="20"/>
      <c r="P11" s="20"/>
      <c r="Q11" s="20" t="s">
        <v>42</v>
      </c>
      <c r="R11" s="20" t="s">
        <v>1</v>
      </c>
      <c r="S11" s="217">
        <v>4585554</v>
      </c>
      <c r="T11" s="217">
        <v>192416</v>
      </c>
      <c r="U11" s="217">
        <v>299523</v>
      </c>
      <c r="V11" s="217">
        <v>5077493</v>
      </c>
      <c r="W11" s="218">
        <v>5.8990332433742403E-2</v>
      </c>
      <c r="X11" s="219"/>
      <c r="Y11" s="217">
        <v>1190570.0052648301</v>
      </c>
      <c r="Z11" s="217">
        <v>54139.186366900001</v>
      </c>
      <c r="AA11" s="217">
        <v>107446.57736124999</v>
      </c>
      <c r="AB11" s="217">
        <v>1352155.7689929802</v>
      </c>
      <c r="AC11" s="218">
        <v>7.9463165284034562E-2</v>
      </c>
      <c r="AD11" s="20"/>
      <c r="AE11" s="20" t="s">
        <v>42</v>
      </c>
      <c r="AF11" s="20" t="s">
        <v>0</v>
      </c>
      <c r="AG11" s="20"/>
      <c r="AH11" s="20" t="s">
        <v>42</v>
      </c>
      <c r="AI11" s="165">
        <v>3.9513563582854579E-2</v>
      </c>
      <c r="AJ11" s="165">
        <v>6.1674374640313716E-2</v>
      </c>
      <c r="AK11" s="20"/>
      <c r="AL11" s="20" t="s">
        <v>1</v>
      </c>
      <c r="AM11" s="165">
        <v>4.0039163836293974E-2</v>
      </c>
      <c r="AN11" s="165">
        <v>7.946316528403452E-2</v>
      </c>
    </row>
    <row r="12" spans="1:40" s="137" customFormat="1" ht="15">
      <c r="A12" s="20"/>
      <c r="B12" s="20" t="s">
        <v>43</v>
      </c>
      <c r="C12" s="214" t="s">
        <v>0</v>
      </c>
      <c r="D12" s="214">
        <v>400196</v>
      </c>
      <c r="E12" s="215">
        <v>16142</v>
      </c>
      <c r="F12" s="215">
        <v>19492</v>
      </c>
      <c r="G12" s="215">
        <v>435830</v>
      </c>
      <c r="H12" s="216">
        <v>4.4723860220728266E-2</v>
      </c>
      <c r="I12" s="28"/>
      <c r="J12" s="214">
        <v>97669.719450770033</v>
      </c>
      <c r="K12" s="215">
        <v>4382.0836499300012</v>
      </c>
      <c r="L12" s="215">
        <v>6622.2960835700042</v>
      </c>
      <c r="M12" s="215">
        <v>108674.09918427005</v>
      </c>
      <c r="N12" s="216">
        <v>6.0937207055575426E-2</v>
      </c>
      <c r="O12" s="20"/>
      <c r="P12" s="20"/>
      <c r="Q12" s="20" t="s">
        <v>43</v>
      </c>
      <c r="R12" s="20" t="s">
        <v>1</v>
      </c>
      <c r="S12" s="217">
        <v>4587806</v>
      </c>
      <c r="T12" s="217">
        <v>197966</v>
      </c>
      <c r="U12" s="217">
        <v>296626</v>
      </c>
      <c r="V12" s="217">
        <v>5082398</v>
      </c>
      <c r="W12" s="218">
        <v>5.8363394602311741E-2</v>
      </c>
      <c r="X12" s="219"/>
      <c r="Y12" s="217">
        <v>1185305.58654708</v>
      </c>
      <c r="Z12" s="217">
        <v>55321.754173490001</v>
      </c>
      <c r="AA12" s="217">
        <v>105897.48005105001</v>
      </c>
      <c r="AB12" s="217">
        <v>1346524.8207716199</v>
      </c>
      <c r="AC12" s="218">
        <v>7.8645026380104857E-2</v>
      </c>
      <c r="AD12" s="20"/>
      <c r="AE12" s="20" t="s">
        <v>43</v>
      </c>
      <c r="AF12" s="20" t="s">
        <v>0</v>
      </c>
      <c r="AG12" s="20"/>
      <c r="AH12" s="20" t="s">
        <v>43</v>
      </c>
      <c r="AI12" s="165">
        <v>4.0323165159157653E-2</v>
      </c>
      <c r="AJ12" s="165">
        <v>6.0937207055575426E-2</v>
      </c>
      <c r="AK12" s="20"/>
      <c r="AL12" s="20" t="s">
        <v>1</v>
      </c>
      <c r="AM12" s="165">
        <v>4.1084838036470894E-2</v>
      </c>
      <c r="AN12" s="165">
        <v>7.8645026380104857E-2</v>
      </c>
    </row>
    <row r="13" spans="1:40" s="137" customFormat="1" ht="15">
      <c r="A13" s="20"/>
      <c r="B13" s="20" t="s">
        <v>44</v>
      </c>
      <c r="C13" s="214" t="s">
        <v>0</v>
      </c>
      <c r="D13" s="215">
        <v>403605</v>
      </c>
      <c r="E13" s="215">
        <v>14961</v>
      </c>
      <c r="F13" s="215">
        <v>19429</v>
      </c>
      <c r="G13" s="215">
        <v>437995</v>
      </c>
      <c r="H13" s="216">
        <v>4.4358953869336408E-2</v>
      </c>
      <c r="I13" s="28"/>
      <c r="J13" s="214">
        <v>99391.866627610056</v>
      </c>
      <c r="K13" s="215">
        <v>4066.8764649399991</v>
      </c>
      <c r="L13" s="215">
        <v>6652.1276189300042</v>
      </c>
      <c r="M13" s="215">
        <v>110110.87071148008</v>
      </c>
      <c r="N13" s="216">
        <v>6.0412996245941576E-2</v>
      </c>
      <c r="O13" s="20"/>
      <c r="P13" s="20"/>
      <c r="Q13" s="20" t="s">
        <v>44</v>
      </c>
      <c r="R13" s="20" t="s">
        <v>1</v>
      </c>
      <c r="S13" s="217">
        <v>4627026</v>
      </c>
      <c r="T13" s="217">
        <v>178736</v>
      </c>
      <c r="U13" s="217">
        <v>293940</v>
      </c>
      <c r="V13" s="217">
        <v>5099702</v>
      </c>
      <c r="W13" s="218">
        <v>5.7638662023780998E-2</v>
      </c>
      <c r="X13" s="219"/>
      <c r="Y13" s="217">
        <v>1205848.31387716</v>
      </c>
      <c r="Z13" s="217">
        <v>50753.693778950008</v>
      </c>
      <c r="AA13" s="217">
        <v>105864.27648438001</v>
      </c>
      <c r="AB13" s="217">
        <v>1362466.2841404895</v>
      </c>
      <c r="AC13" s="218">
        <v>7.7700474291856933E-2</v>
      </c>
      <c r="AD13" s="20"/>
      <c r="AE13" s="20" t="s">
        <v>44</v>
      </c>
      <c r="AF13" s="20" t="s">
        <v>0</v>
      </c>
      <c r="AG13" s="20"/>
      <c r="AH13" s="20" t="s">
        <v>44</v>
      </c>
      <c r="AI13" s="165">
        <v>3.6934377492993428E-2</v>
      </c>
      <c r="AJ13" s="165">
        <v>6.0412996245941576E-2</v>
      </c>
      <c r="AK13" s="20"/>
      <c r="AL13" s="20" t="s">
        <v>1</v>
      </c>
      <c r="AM13" s="165">
        <v>3.7251339258620939E-2</v>
      </c>
      <c r="AN13" s="165">
        <v>7.7700474291856975E-2</v>
      </c>
    </row>
    <row r="14" spans="1:40" s="137" customFormat="1" ht="15">
      <c r="A14" s="20"/>
      <c r="B14" s="20" t="s">
        <v>45</v>
      </c>
      <c r="C14" s="214" t="s">
        <v>0</v>
      </c>
      <c r="D14" s="215">
        <v>403404</v>
      </c>
      <c r="E14" s="215">
        <v>16076</v>
      </c>
      <c r="F14" s="214">
        <v>19622</v>
      </c>
      <c r="G14" s="215">
        <v>439102</v>
      </c>
      <c r="H14" s="216">
        <v>4.4686655947820779E-2</v>
      </c>
      <c r="I14" s="28"/>
      <c r="J14" s="220">
        <v>98731.634796059938</v>
      </c>
      <c r="K14" s="220">
        <v>4340.9931868799995</v>
      </c>
      <c r="L14" s="220">
        <v>6708.3229644900021</v>
      </c>
      <c r="M14" s="220">
        <v>109780.95094742994</v>
      </c>
      <c r="N14" s="216">
        <v>6.1106438836573483E-2</v>
      </c>
      <c r="O14" s="20"/>
      <c r="P14" s="20"/>
      <c r="Q14" s="20" t="s">
        <v>45</v>
      </c>
      <c r="R14" s="20" t="s">
        <v>1</v>
      </c>
      <c r="S14" s="217">
        <v>4626507</v>
      </c>
      <c r="T14" s="217">
        <v>190970</v>
      </c>
      <c r="U14" s="217">
        <v>293063</v>
      </c>
      <c r="V14" s="217">
        <v>5110540</v>
      </c>
      <c r="W14" s="218">
        <v>5.7344820703878648E-2</v>
      </c>
      <c r="X14" s="219"/>
      <c r="Y14" s="217">
        <v>1200281.94458741</v>
      </c>
      <c r="Z14" s="217">
        <v>53675.439663730001</v>
      </c>
      <c r="AA14" s="217">
        <v>105430.57014638999</v>
      </c>
      <c r="AB14" s="217">
        <v>1359387.9543975298</v>
      </c>
      <c r="AC14" s="218">
        <v>7.7557381471072398E-2</v>
      </c>
      <c r="AD14" s="20"/>
      <c r="AE14" s="20" t="s">
        <v>45</v>
      </c>
      <c r="AF14" s="20" t="s">
        <v>0</v>
      </c>
      <c r="AG14" s="20"/>
      <c r="AH14" s="20" t="s">
        <v>45</v>
      </c>
      <c r="AI14" s="165">
        <v>3.9542317218209756E-2</v>
      </c>
      <c r="AJ14" s="165">
        <v>6.110643883657349E-2</v>
      </c>
      <c r="AK14" s="20"/>
      <c r="AL14" s="20" t="s">
        <v>1</v>
      </c>
      <c r="AM14" s="165">
        <v>3.9485004622921302E-2</v>
      </c>
      <c r="AN14" s="165">
        <v>7.7557381471072398E-2</v>
      </c>
    </row>
    <row r="15" spans="1:40" s="137" customFormat="1" ht="15">
      <c r="A15" s="20"/>
      <c r="B15" s="20" t="s">
        <v>46</v>
      </c>
      <c r="C15" s="214" t="s">
        <v>0</v>
      </c>
      <c r="D15" s="215">
        <v>406703</v>
      </c>
      <c r="E15" s="215">
        <v>14326</v>
      </c>
      <c r="F15" s="214">
        <v>19539</v>
      </c>
      <c r="G15" s="215">
        <v>440568</v>
      </c>
      <c r="H15" s="216">
        <v>4.4349566922699785E-2</v>
      </c>
      <c r="I15" s="221"/>
      <c r="J15" s="220">
        <v>100293.25028330012</v>
      </c>
      <c r="K15" s="220">
        <v>3912.5769256900007</v>
      </c>
      <c r="L15" s="220">
        <v>6721.1536631000026</v>
      </c>
      <c r="M15" s="220">
        <v>110926.98087209013</v>
      </c>
      <c r="N15" s="216">
        <v>6.0590792341586965E-2</v>
      </c>
      <c r="O15" s="20"/>
      <c r="P15" s="20"/>
      <c r="Q15" s="20" t="s">
        <v>46</v>
      </c>
      <c r="R15" s="20" t="s">
        <v>1</v>
      </c>
      <c r="S15" s="217">
        <v>4665140</v>
      </c>
      <c r="T15" s="217">
        <v>169529</v>
      </c>
      <c r="U15" s="217">
        <v>291543</v>
      </c>
      <c r="V15" s="217">
        <v>5126212</v>
      </c>
      <c r="W15" s="218">
        <v>5.6872989256004237E-2</v>
      </c>
      <c r="X15" s="219"/>
      <c r="Y15" s="217">
        <v>1219321.8335577301</v>
      </c>
      <c r="Z15" s="217">
        <v>48112.359253450013</v>
      </c>
      <c r="AA15" s="217">
        <v>105156.28578123997</v>
      </c>
      <c r="AB15" s="217">
        <v>1372590.4785924198</v>
      </c>
      <c r="AC15" s="218">
        <v>7.6611551239286535E-2</v>
      </c>
      <c r="AD15" s="20"/>
      <c r="AE15" s="20" t="s">
        <v>46</v>
      </c>
      <c r="AF15" s="20" t="s">
        <v>0</v>
      </c>
      <c r="AG15" s="20"/>
      <c r="AH15" s="20" t="s">
        <v>46</v>
      </c>
      <c r="AI15" s="165">
        <v>3.5271643516572332E-2</v>
      </c>
      <c r="AJ15" s="165">
        <v>6.0590792341586965E-2</v>
      </c>
      <c r="AK15" s="20"/>
      <c r="AL15" s="20" t="s">
        <v>1</v>
      </c>
      <c r="AM15" s="165">
        <v>3.5052231531424317E-2</v>
      </c>
      <c r="AN15" s="165">
        <v>7.6611551239286521E-2</v>
      </c>
    </row>
    <row r="16" spans="1:40" s="137" customFormat="1" ht="15">
      <c r="A16" s="20"/>
      <c r="B16" s="20" t="s">
        <v>47</v>
      </c>
      <c r="C16" s="214" t="s">
        <v>0</v>
      </c>
      <c r="D16" s="215">
        <v>407015</v>
      </c>
      <c r="E16" s="215">
        <v>14959</v>
      </c>
      <c r="F16" s="214">
        <v>19214</v>
      </c>
      <c r="G16" s="215">
        <v>441188</v>
      </c>
      <c r="H16" s="216">
        <v>4.3550595211111813E-2</v>
      </c>
      <c r="I16" s="221"/>
      <c r="J16" s="220">
        <v>99681.01395154999</v>
      </c>
      <c r="K16" s="220">
        <v>4065.4530996999997</v>
      </c>
      <c r="L16" s="220">
        <v>6624.0082759500019</v>
      </c>
      <c r="M16" s="220">
        <v>110370.47532719998</v>
      </c>
      <c r="N16" s="216">
        <v>6.0016125293587137E-2</v>
      </c>
      <c r="O16" s="20"/>
      <c r="P16" s="20"/>
      <c r="Q16" s="20" t="s">
        <v>47</v>
      </c>
      <c r="R16" s="20" t="s">
        <v>1</v>
      </c>
      <c r="S16" s="217">
        <v>4666473</v>
      </c>
      <c r="T16" s="217">
        <v>179401</v>
      </c>
      <c r="U16" s="217">
        <v>288408</v>
      </c>
      <c r="V16" s="217">
        <v>5134282</v>
      </c>
      <c r="W16" s="218">
        <v>5.6172995561989E-2</v>
      </c>
      <c r="X16" s="219"/>
      <c r="Y16" s="217">
        <v>1212521.2289846397</v>
      </c>
      <c r="Z16" s="217">
        <v>50537.302808539986</v>
      </c>
      <c r="AA16" s="217">
        <v>104298.93604735</v>
      </c>
      <c r="AB16" s="217">
        <v>1367357.4678405304</v>
      </c>
      <c r="AC16" s="218">
        <v>7.6277738996861952E-2</v>
      </c>
      <c r="AD16" s="20"/>
      <c r="AE16" s="20" t="s">
        <v>47</v>
      </c>
      <c r="AF16" s="20" t="s">
        <v>0</v>
      </c>
      <c r="AG16" s="20"/>
      <c r="AH16" s="20" t="s">
        <v>47</v>
      </c>
      <c r="AI16" s="165">
        <v>3.6834607150578243E-2</v>
      </c>
      <c r="AJ16" s="165">
        <v>6.0016125293587137E-2</v>
      </c>
      <c r="AK16" s="20"/>
      <c r="AL16" s="20" t="s">
        <v>1</v>
      </c>
      <c r="AM16" s="165">
        <v>3.6959832375328759E-2</v>
      </c>
      <c r="AN16" s="165">
        <v>7.6277738996861924E-2</v>
      </c>
    </row>
    <row r="17" spans="1:40" s="137" customFormat="1" ht="15">
      <c r="A17" s="20"/>
      <c r="B17" s="20" t="s">
        <v>48</v>
      </c>
      <c r="C17" s="214" t="s">
        <v>0</v>
      </c>
      <c r="D17" s="215">
        <v>409231</v>
      </c>
      <c r="E17" s="215">
        <v>13950</v>
      </c>
      <c r="F17" s="214">
        <v>19212</v>
      </c>
      <c r="G17" s="215">
        <v>442393</v>
      </c>
      <c r="H17" s="216">
        <v>4.3427450253507631E-2</v>
      </c>
      <c r="I17" s="221"/>
      <c r="J17" s="220">
        <v>101061.95285185</v>
      </c>
      <c r="K17" s="220">
        <v>3808.1827591099996</v>
      </c>
      <c r="L17" s="220">
        <v>6670.1955336599995</v>
      </c>
      <c r="M17" s="220">
        <v>111540.33114462001</v>
      </c>
      <c r="N17" s="216">
        <v>5.980075068103944E-2</v>
      </c>
      <c r="O17" s="20"/>
      <c r="P17" s="20"/>
      <c r="Q17" s="20" t="s">
        <v>48</v>
      </c>
      <c r="R17" s="20" t="s">
        <v>1</v>
      </c>
      <c r="S17" s="217">
        <v>4693376</v>
      </c>
      <c r="T17" s="217">
        <v>162497</v>
      </c>
      <c r="U17" s="217">
        <v>289226</v>
      </c>
      <c r="V17" s="217">
        <v>5145099</v>
      </c>
      <c r="W17" s="218">
        <v>5.6213884319815811E-2</v>
      </c>
      <c r="X17" s="219"/>
      <c r="Y17" s="217">
        <v>1229289.4141009497</v>
      </c>
      <c r="Z17" s="217">
        <v>46132.048463939995</v>
      </c>
      <c r="AA17" s="217">
        <v>105149.99160667999</v>
      </c>
      <c r="AB17" s="217">
        <v>1380571.4541715703</v>
      </c>
      <c r="AC17" s="218">
        <v>7.6164106746489713E-2</v>
      </c>
      <c r="AD17" s="20"/>
      <c r="AE17" s="20" t="s">
        <v>48</v>
      </c>
      <c r="AF17" s="20" t="s">
        <v>0</v>
      </c>
      <c r="AG17" s="20"/>
      <c r="AH17" s="20" t="s">
        <v>48</v>
      </c>
      <c r="AI17" s="165">
        <v>3.4141755901481219E-2</v>
      </c>
      <c r="AJ17" s="165">
        <v>5.980075068103944E-2</v>
      </c>
      <c r="AK17" s="20"/>
      <c r="AL17" s="20" t="s">
        <v>1</v>
      </c>
      <c r="AM17" s="165">
        <v>3.3415183491260964E-2</v>
      </c>
      <c r="AN17" s="165">
        <v>7.6164106746489699E-2</v>
      </c>
    </row>
    <row r="18" spans="1:40" s="137" customFormat="1" ht="15">
      <c r="A18" s="20"/>
      <c r="B18" s="20" t="s">
        <v>49</v>
      </c>
      <c r="C18" s="214" t="s">
        <v>0</v>
      </c>
      <c r="D18" s="215">
        <v>410376</v>
      </c>
      <c r="E18" s="215">
        <v>13472</v>
      </c>
      <c r="F18" s="214">
        <v>19038</v>
      </c>
      <c r="G18" s="215">
        <v>442886</v>
      </c>
      <c r="H18" s="216">
        <v>4.2986231219772131E-2</v>
      </c>
      <c r="I18" s="221"/>
      <c r="J18" s="220">
        <v>100976.8651861199</v>
      </c>
      <c r="K18" s="220">
        <v>3649.5893952699998</v>
      </c>
      <c r="L18" s="220">
        <v>6610.0058081199995</v>
      </c>
      <c r="M18" s="220">
        <v>111236.4603895099</v>
      </c>
      <c r="N18" s="216">
        <v>5.9423014585093296E-2</v>
      </c>
      <c r="O18" s="20"/>
      <c r="P18" s="20"/>
      <c r="Q18" s="20" t="s">
        <v>49</v>
      </c>
      <c r="R18" s="20" t="s">
        <v>1</v>
      </c>
      <c r="S18" s="217">
        <v>4699327</v>
      </c>
      <c r="T18" s="217">
        <v>160253</v>
      </c>
      <c r="U18" s="217">
        <v>288087</v>
      </c>
      <c r="V18" s="217">
        <v>5147667</v>
      </c>
      <c r="W18" s="218">
        <v>5.5964575797152381E-2</v>
      </c>
      <c r="X18" s="219"/>
      <c r="Y18" s="217">
        <v>1226655.9842405398</v>
      </c>
      <c r="Z18" s="217">
        <v>45000.843678949997</v>
      </c>
      <c r="AA18" s="217">
        <v>104558.67558838004</v>
      </c>
      <c r="AB18" s="217">
        <v>1376215.50350787</v>
      </c>
      <c r="AC18" s="218">
        <v>7.5975510609979188E-2</v>
      </c>
      <c r="AD18" s="20"/>
      <c r="AE18" s="20" t="s">
        <v>49</v>
      </c>
      <c r="AF18" s="20" t="s">
        <v>0</v>
      </c>
      <c r="AG18" s="20"/>
      <c r="AH18" s="20" t="s">
        <v>49</v>
      </c>
      <c r="AI18" s="165">
        <v>3.2809290968900451E-2</v>
      </c>
      <c r="AJ18" s="165">
        <v>5.9423014585093296E-2</v>
      </c>
      <c r="AK18" s="20"/>
      <c r="AL18" s="20" t="s">
        <v>1</v>
      </c>
      <c r="AM18" s="165">
        <v>3.269898032993105E-2</v>
      </c>
      <c r="AN18" s="165">
        <v>7.5975510609979188E-2</v>
      </c>
    </row>
    <row r="19" spans="1:40" s="137" customFormat="1" ht="15">
      <c r="A19" s="20"/>
      <c r="B19" s="20" t="s">
        <v>50</v>
      </c>
      <c r="C19" s="214" t="s">
        <v>0</v>
      </c>
      <c r="D19" s="215">
        <v>412272</v>
      </c>
      <c r="E19" s="215">
        <v>12398</v>
      </c>
      <c r="F19" s="214">
        <v>19467</v>
      </c>
      <c r="G19" s="215">
        <v>444137</v>
      </c>
      <c r="H19" s="216">
        <v>4.383107014277126E-2</v>
      </c>
      <c r="I19" s="221"/>
      <c r="J19" s="220">
        <v>102352.56572715998</v>
      </c>
      <c r="K19" s="220">
        <v>3391.2860491500005</v>
      </c>
      <c r="L19" s="220">
        <v>6779.1831900400039</v>
      </c>
      <c r="M19" s="220">
        <v>112523.03496634998</v>
      </c>
      <c r="N19" s="216">
        <v>6.0247070229374096E-2</v>
      </c>
      <c r="O19" s="20"/>
      <c r="P19" s="20"/>
      <c r="Q19" s="20" t="s">
        <v>50</v>
      </c>
      <c r="R19" s="20" t="s">
        <v>1</v>
      </c>
      <c r="S19" s="217">
        <v>4729523</v>
      </c>
      <c r="T19" s="217">
        <v>144631</v>
      </c>
      <c r="U19" s="217">
        <v>290012</v>
      </c>
      <c r="V19" s="217">
        <v>5164166</v>
      </c>
      <c r="W19" s="218">
        <v>5.6158535569925519E-2</v>
      </c>
      <c r="X19" s="219"/>
      <c r="Y19" s="217">
        <v>1245911.6393033501</v>
      </c>
      <c r="Z19" s="217">
        <v>41058.43927214</v>
      </c>
      <c r="AA19" s="217">
        <v>105528.75429682001</v>
      </c>
      <c r="AB19" s="217">
        <v>1392498.83287231</v>
      </c>
      <c r="AC19" s="218">
        <v>7.5783729081586107E-2</v>
      </c>
      <c r="AD19" s="20"/>
      <c r="AE19" s="20" t="s">
        <v>50</v>
      </c>
      <c r="AF19" s="20" t="s">
        <v>0</v>
      </c>
      <c r="AG19" s="20"/>
      <c r="AH19" s="20" t="s">
        <v>50</v>
      </c>
      <c r="AI19" s="165">
        <v>3.0138593845821567E-2</v>
      </c>
      <c r="AJ19" s="165">
        <v>6.0247070229374089E-2</v>
      </c>
      <c r="AK19" s="20"/>
      <c r="AL19" s="20" t="s">
        <v>1</v>
      </c>
      <c r="AM19" s="165">
        <v>2.9485438912324746E-2</v>
      </c>
      <c r="AN19" s="165">
        <v>7.5783729081586121E-2</v>
      </c>
    </row>
    <row r="20" spans="1:40" s="137" customFormat="1" ht="15">
      <c r="A20" s="20">
        <v>2019</v>
      </c>
      <c r="B20" s="20" t="s">
        <v>39</v>
      </c>
      <c r="C20" s="214" t="s">
        <v>0</v>
      </c>
      <c r="D20" s="214">
        <v>408420</v>
      </c>
      <c r="E20" s="215">
        <v>16268</v>
      </c>
      <c r="F20" s="215">
        <v>19636</v>
      </c>
      <c r="G20" s="215">
        <v>444324</v>
      </c>
      <c r="H20" s="216">
        <v>4.4192976296576369E-2</v>
      </c>
      <c r="I20" s="28"/>
      <c r="J20" s="214">
        <v>103710.77771883</v>
      </c>
      <c r="K20" s="215">
        <v>4455.6328944199995</v>
      </c>
      <c r="L20" s="215">
        <v>7110.8330313199976</v>
      </c>
      <c r="M20" s="215">
        <v>115277.24364456999</v>
      </c>
      <c r="N20" s="216">
        <v>6.1684620541800628E-2</v>
      </c>
      <c r="O20" s="20"/>
      <c r="P20" s="20">
        <v>2019</v>
      </c>
      <c r="Q20" s="20" t="s">
        <v>39</v>
      </c>
      <c r="R20" s="20" t="s">
        <v>1</v>
      </c>
      <c r="S20" s="217">
        <v>4677706</v>
      </c>
      <c r="T20" s="217">
        <v>191588</v>
      </c>
      <c r="U20" s="217">
        <v>290506</v>
      </c>
      <c r="V20" s="217">
        <v>5159800</v>
      </c>
      <c r="W20" s="218">
        <v>5.6301794643203222E-2</v>
      </c>
      <c r="X20" s="219"/>
      <c r="Y20" s="217">
        <v>1263017.1620748397</v>
      </c>
      <c r="Z20" s="217">
        <v>54746.202005899991</v>
      </c>
      <c r="AA20" s="217">
        <v>109925.78364714998</v>
      </c>
      <c r="AB20" s="217">
        <v>1427689.1477278899</v>
      </c>
      <c r="AC20" s="218">
        <v>7.699560077352445E-2</v>
      </c>
      <c r="AD20" s="20"/>
      <c r="AE20" s="20" t="s">
        <v>39</v>
      </c>
      <c r="AF20" s="20" t="s">
        <v>0</v>
      </c>
      <c r="AG20" s="20">
        <v>2019</v>
      </c>
      <c r="AH20" s="20" t="s">
        <v>39</v>
      </c>
      <c r="AI20" s="165">
        <v>3.8651452390359761E-2</v>
      </c>
      <c r="AJ20" s="165">
        <v>6.1684620541800628E-2</v>
      </c>
      <c r="AK20" s="20"/>
      <c r="AL20" s="20" t="s">
        <v>1</v>
      </c>
      <c r="AM20" s="165">
        <v>3.8346023777673439E-2</v>
      </c>
      <c r="AN20" s="165">
        <v>7.699560077352445E-2</v>
      </c>
    </row>
    <row r="21" spans="1:40" s="137" customFormat="1" ht="15">
      <c r="A21" s="20"/>
      <c r="B21" s="20" t="s">
        <v>40</v>
      </c>
      <c r="C21" s="214" t="s">
        <v>0</v>
      </c>
      <c r="D21" s="214">
        <v>411186</v>
      </c>
      <c r="E21" s="215">
        <v>14182</v>
      </c>
      <c r="F21" s="215">
        <v>19996</v>
      </c>
      <c r="G21" s="215">
        <v>445364</v>
      </c>
      <c r="H21" s="216">
        <v>4.4898105819060362E-2</v>
      </c>
      <c r="I21" s="28"/>
      <c r="J21" s="214">
        <v>105221.97193958996</v>
      </c>
      <c r="K21" s="215">
        <v>3910.9009963199983</v>
      </c>
      <c r="L21" s="215">
        <v>7216.4552163499984</v>
      </c>
      <c r="M21" s="215">
        <v>116349.32815225996</v>
      </c>
      <c r="N21" s="216">
        <v>6.2024038565192403E-2</v>
      </c>
      <c r="O21" s="20"/>
      <c r="P21" s="20"/>
      <c r="Q21" s="20" t="s">
        <v>40</v>
      </c>
      <c r="R21" s="20" t="s">
        <v>1</v>
      </c>
      <c r="S21" s="217">
        <v>4710902</v>
      </c>
      <c r="T21" s="217">
        <v>165624</v>
      </c>
      <c r="U21" s="217">
        <v>293944</v>
      </c>
      <c r="V21" s="217">
        <v>5170470</v>
      </c>
      <c r="W21" s="218">
        <v>5.6850537765425584E-2</v>
      </c>
      <c r="X21" s="219"/>
      <c r="Y21" s="217">
        <v>1281604.8156382099</v>
      </c>
      <c r="Z21" s="217">
        <v>47781.350793920006</v>
      </c>
      <c r="AA21" s="217">
        <v>110769.34604606</v>
      </c>
      <c r="AB21" s="217">
        <v>1440155.5124781895</v>
      </c>
      <c r="AC21" s="218">
        <v>7.6914850574331631E-2</v>
      </c>
      <c r="AD21" s="20"/>
      <c r="AE21" s="20" t="s">
        <v>40</v>
      </c>
      <c r="AF21" s="20" t="s">
        <v>0</v>
      </c>
      <c r="AG21" s="20"/>
      <c r="AH21" s="20" t="s">
        <v>40</v>
      </c>
      <c r="AI21" s="165">
        <v>3.3613438585584417E-2</v>
      </c>
      <c r="AJ21" s="165">
        <v>6.202403856519241E-2</v>
      </c>
      <c r="AK21" s="20"/>
      <c r="AL21" s="20" t="s">
        <v>1</v>
      </c>
      <c r="AM21" s="165">
        <v>3.3177910565851919E-2</v>
      </c>
      <c r="AN21" s="165">
        <v>7.6914850574331672E-2</v>
      </c>
    </row>
    <row r="22" spans="1:40" s="137" customFormat="1" ht="15">
      <c r="A22" s="20"/>
      <c r="B22" s="20" t="s">
        <v>41</v>
      </c>
      <c r="C22" s="214" t="s">
        <v>0</v>
      </c>
      <c r="D22" s="214">
        <v>410713</v>
      </c>
      <c r="E22" s="215">
        <v>14968</v>
      </c>
      <c r="F22" s="215">
        <v>20175</v>
      </c>
      <c r="G22" s="215">
        <v>445856</v>
      </c>
      <c r="H22" s="216">
        <v>4.5250035886025983E-2</v>
      </c>
      <c r="I22" s="28"/>
      <c r="J22" s="214">
        <v>104490.20876656003</v>
      </c>
      <c r="K22" s="215">
        <v>4109.9473921599993</v>
      </c>
      <c r="L22" s="215">
        <v>7248.2097878699997</v>
      </c>
      <c r="M22" s="215">
        <v>115848.36594659003</v>
      </c>
      <c r="N22" s="216">
        <v>6.2566353255355089E-2</v>
      </c>
      <c r="O22" s="20"/>
      <c r="P22" s="20"/>
      <c r="Q22" s="20" t="s">
        <v>41</v>
      </c>
      <c r="R22" s="20" t="s">
        <v>1</v>
      </c>
      <c r="S22" s="217">
        <v>4708102</v>
      </c>
      <c r="T22" s="217">
        <v>173063</v>
      </c>
      <c r="U22" s="217">
        <v>295428</v>
      </c>
      <c r="V22" s="217">
        <v>5176593</v>
      </c>
      <c r="W22" s="218">
        <v>5.7069968606765109E-2</v>
      </c>
      <c r="X22" s="219"/>
      <c r="Y22" s="217">
        <v>1275838.70166459</v>
      </c>
      <c r="Z22" s="217">
        <v>49441.491622039997</v>
      </c>
      <c r="AA22" s="217">
        <v>110903.09932340996</v>
      </c>
      <c r="AB22" s="217">
        <v>1436183.2926100395</v>
      </c>
      <c r="AC22" s="218">
        <v>7.7220714023111092E-2</v>
      </c>
      <c r="AD22" s="20"/>
      <c r="AE22" s="20" t="s">
        <v>41</v>
      </c>
      <c r="AF22" s="20" t="s">
        <v>0</v>
      </c>
      <c r="AG22" s="20"/>
      <c r="AH22" s="20" t="s">
        <v>41</v>
      </c>
      <c r="AI22" s="165">
        <v>3.5476956093233307E-2</v>
      </c>
      <c r="AJ22" s="165">
        <v>6.2566353255355076E-2</v>
      </c>
      <c r="AK22" s="20"/>
      <c r="AL22" s="20" t="s">
        <v>1</v>
      </c>
      <c r="AM22" s="165">
        <v>3.4425613970336465E-2</v>
      </c>
      <c r="AN22" s="165">
        <v>7.7220714023111106E-2</v>
      </c>
    </row>
    <row r="23" spans="1:40" s="137" customFormat="1" ht="15">
      <c r="A23" s="20"/>
      <c r="B23" s="20" t="s">
        <v>42</v>
      </c>
      <c r="C23" s="214" t="s">
        <v>0</v>
      </c>
      <c r="D23" s="214">
        <v>412033</v>
      </c>
      <c r="E23" s="215">
        <v>14129</v>
      </c>
      <c r="F23" s="215">
        <v>19980</v>
      </c>
      <c r="G23" s="215">
        <v>446142</v>
      </c>
      <c r="H23" s="216">
        <v>4.4783947711715101E-2</v>
      </c>
      <c r="I23" s="28"/>
      <c r="J23" s="214">
        <v>105482.28728323997</v>
      </c>
      <c r="K23" s="215">
        <v>3925.4177807999981</v>
      </c>
      <c r="L23" s="215">
        <v>7162.9046507300027</v>
      </c>
      <c r="M23" s="215">
        <v>116570.60971476998</v>
      </c>
      <c r="N23" s="216">
        <v>6.1446917608619429E-2</v>
      </c>
      <c r="O23" s="20"/>
      <c r="P23" s="20"/>
      <c r="Q23" s="20" t="s">
        <v>42</v>
      </c>
      <c r="R23" s="20" t="s">
        <v>1</v>
      </c>
      <c r="S23" s="217">
        <v>4724294</v>
      </c>
      <c r="T23" s="217">
        <v>162157</v>
      </c>
      <c r="U23" s="217">
        <v>297785</v>
      </c>
      <c r="V23" s="217">
        <v>5184236</v>
      </c>
      <c r="W23" s="218">
        <v>5.7440479175716534E-2</v>
      </c>
      <c r="X23" s="219"/>
      <c r="Y23" s="217">
        <v>1287208.3278814699</v>
      </c>
      <c r="Z23" s="217">
        <v>46740.482176019999</v>
      </c>
      <c r="AA23" s="217">
        <v>111577.29408832001</v>
      </c>
      <c r="AB23" s="217">
        <v>1445526.10414581</v>
      </c>
      <c r="AC23" s="218">
        <v>7.7188017406474491E-2</v>
      </c>
      <c r="AD23" s="20"/>
      <c r="AE23" s="20" t="s">
        <v>42</v>
      </c>
      <c r="AF23" s="20" t="s">
        <v>0</v>
      </c>
      <c r="AG23" s="20"/>
      <c r="AH23" s="20" t="s">
        <v>42</v>
      </c>
      <c r="AI23" s="165">
        <v>3.3674163585528813E-2</v>
      </c>
      <c r="AJ23" s="165">
        <v>6.1446917608619429E-2</v>
      </c>
      <c r="AK23" s="20"/>
      <c r="AL23" s="20" t="s">
        <v>1</v>
      </c>
      <c r="AM23" s="165">
        <v>3.233458188127282E-2</v>
      </c>
      <c r="AN23" s="165">
        <v>7.7188017406474463E-2</v>
      </c>
    </row>
    <row r="24" spans="1:40" s="137" customFormat="1" ht="15">
      <c r="A24" s="20"/>
      <c r="B24" s="20" t="s">
        <v>43</v>
      </c>
      <c r="C24" s="214" t="s">
        <v>0</v>
      </c>
      <c r="D24" s="214">
        <v>411307</v>
      </c>
      <c r="E24" s="215">
        <v>15292</v>
      </c>
      <c r="F24" s="215">
        <v>20238</v>
      </c>
      <c r="G24" s="215">
        <v>446837</v>
      </c>
      <c r="H24" s="216">
        <v>4.5291683544558752E-2</v>
      </c>
      <c r="I24" s="28"/>
      <c r="J24" s="214">
        <v>104550.21966731992</v>
      </c>
      <c r="K24" s="215">
        <v>4245.0411853899996</v>
      </c>
      <c r="L24" s="215">
        <v>7286.4540767299968</v>
      </c>
      <c r="M24" s="215">
        <v>116081.71492943991</v>
      </c>
      <c r="N24" s="216">
        <v>6.2770041613867067E-2</v>
      </c>
      <c r="O24" s="20"/>
      <c r="P24" s="20"/>
      <c r="Q24" s="20" t="s">
        <v>43</v>
      </c>
      <c r="R24" s="20" t="s">
        <v>1</v>
      </c>
      <c r="S24" s="217">
        <v>4723202</v>
      </c>
      <c r="T24" s="217">
        <v>173503</v>
      </c>
      <c r="U24" s="217">
        <v>300672</v>
      </c>
      <c r="V24" s="217">
        <v>5197377</v>
      </c>
      <c r="W24" s="218">
        <v>5.7850719699571534E-2</v>
      </c>
      <c r="X24" s="219"/>
      <c r="Y24" s="217">
        <v>1279750.0232049196</v>
      </c>
      <c r="Z24" s="217">
        <v>49845.320383099999</v>
      </c>
      <c r="AA24" s="217">
        <v>112879.70349054001</v>
      </c>
      <c r="AB24" s="217">
        <v>1442475.0470785594</v>
      </c>
      <c r="AC24" s="218">
        <v>7.8254181047467633E-2</v>
      </c>
      <c r="AD24" s="20"/>
      <c r="AE24" s="20" t="s">
        <v>43</v>
      </c>
      <c r="AF24" s="20" t="s">
        <v>0</v>
      </c>
      <c r="AG24" s="20"/>
      <c r="AH24" s="20" t="s">
        <v>43</v>
      </c>
      <c r="AI24" s="165">
        <v>3.6569421704101643E-2</v>
      </c>
      <c r="AJ24" s="165">
        <v>6.2770041613867067E-2</v>
      </c>
      <c r="AK24" s="20"/>
      <c r="AL24" s="20" t="s">
        <v>1</v>
      </c>
      <c r="AM24" s="165">
        <v>3.4555412576495921E-2</v>
      </c>
      <c r="AN24" s="165">
        <v>7.8254181047467647E-2</v>
      </c>
    </row>
    <row r="25" spans="1:40" s="137" customFormat="1" ht="15">
      <c r="A25" s="20"/>
      <c r="B25" s="20" t="s">
        <v>44</v>
      </c>
      <c r="C25" s="214" t="s">
        <v>0</v>
      </c>
      <c r="D25" s="215">
        <v>412977</v>
      </c>
      <c r="E25" s="215">
        <v>14497</v>
      </c>
      <c r="F25" s="215">
        <v>20572</v>
      </c>
      <c r="G25" s="215">
        <v>448046</v>
      </c>
      <c r="H25" s="216">
        <v>4.5914928377889769E-2</v>
      </c>
      <c r="I25" s="28"/>
      <c r="J25" s="214">
        <v>105781.80117108996</v>
      </c>
      <c r="K25" s="215">
        <v>4060.8855642099993</v>
      </c>
      <c r="L25" s="215">
        <v>7441.7492908399963</v>
      </c>
      <c r="M25" s="215">
        <v>117284.43602613996</v>
      </c>
      <c r="N25" s="216">
        <v>6.3450441874328536E-2</v>
      </c>
      <c r="O25" s="20"/>
      <c r="P25" s="20"/>
      <c r="Q25" s="20" t="s">
        <v>44</v>
      </c>
      <c r="R25" s="20" t="s">
        <v>1</v>
      </c>
      <c r="S25" s="217">
        <v>4747472</v>
      </c>
      <c r="T25" s="217">
        <v>165496</v>
      </c>
      <c r="U25" s="217">
        <v>301593</v>
      </c>
      <c r="V25" s="217">
        <v>5214561</v>
      </c>
      <c r="W25" s="218">
        <v>5.7836699963812868E-2</v>
      </c>
      <c r="X25" s="219"/>
      <c r="Y25" s="217">
        <v>1295922.7770073398</v>
      </c>
      <c r="Z25" s="217">
        <v>48316.622743290005</v>
      </c>
      <c r="AA25" s="217">
        <v>114015.88434871998</v>
      </c>
      <c r="AB25" s="217">
        <v>1458255.2840993498</v>
      </c>
      <c r="AC25" s="218">
        <v>7.8186505196954373E-2</v>
      </c>
      <c r="AD25" s="20"/>
      <c r="AE25" s="20" t="s">
        <v>44</v>
      </c>
      <c r="AF25" s="20" t="s">
        <v>0</v>
      </c>
      <c r="AG25" s="20"/>
      <c r="AH25" s="20" t="s">
        <v>44</v>
      </c>
      <c r="AI25" s="165">
        <v>3.4624249404285178E-2</v>
      </c>
      <c r="AJ25" s="165">
        <v>6.3450441874328536E-2</v>
      </c>
      <c r="AK25" s="20"/>
      <c r="AL25" s="20" t="s">
        <v>1</v>
      </c>
      <c r="AM25" s="165">
        <v>3.3133171722488496E-2</v>
      </c>
      <c r="AN25" s="165">
        <v>7.8186505196954373E-2</v>
      </c>
    </row>
    <row r="26" spans="1:40" s="137" customFormat="1" ht="15">
      <c r="A26" s="20"/>
      <c r="B26" s="20" t="s">
        <v>45</v>
      </c>
      <c r="C26" s="214" t="s">
        <v>0</v>
      </c>
      <c r="D26" s="215">
        <v>412184</v>
      </c>
      <c r="E26" s="215">
        <v>16203</v>
      </c>
      <c r="F26" s="214">
        <v>20852</v>
      </c>
      <c r="G26" s="215">
        <v>449239</v>
      </c>
      <c r="H26" s="216">
        <v>4.6416272852535065E-2</v>
      </c>
      <c r="I26" s="28"/>
      <c r="J26" s="220">
        <v>104691.27887136007</v>
      </c>
      <c r="K26" s="220">
        <v>4461.4917545199987</v>
      </c>
      <c r="L26" s="220">
        <v>7500.6194400399991</v>
      </c>
      <c r="M26" s="220">
        <v>116653.39006592007</v>
      </c>
      <c r="N26" s="216">
        <v>6.4298340886633873E-2</v>
      </c>
      <c r="O26" s="20"/>
      <c r="P26" s="20"/>
      <c r="Q26" s="20" t="s">
        <v>45</v>
      </c>
      <c r="R26" s="20" t="s">
        <v>1</v>
      </c>
      <c r="S26" s="217">
        <v>4739766</v>
      </c>
      <c r="T26" s="217">
        <v>183389</v>
      </c>
      <c r="U26" s="217">
        <v>302421</v>
      </c>
      <c r="V26" s="217">
        <v>5225576</v>
      </c>
      <c r="W26" s="218">
        <v>5.7873237323502712E-2</v>
      </c>
      <c r="X26" s="219"/>
      <c r="Y26" s="217">
        <v>1282963.23734515</v>
      </c>
      <c r="Z26" s="217">
        <v>52822.763544469984</v>
      </c>
      <c r="AA26" s="217">
        <v>113697.54128744999</v>
      </c>
      <c r="AB26" s="217">
        <v>1449483.5421770704</v>
      </c>
      <c r="AC26" s="218">
        <v>7.8440036039788705E-2</v>
      </c>
      <c r="AD26" s="20"/>
      <c r="AE26" s="20" t="s">
        <v>45</v>
      </c>
      <c r="AF26" s="20" t="s">
        <v>0</v>
      </c>
      <c r="AG26" s="20"/>
      <c r="AH26" s="20" t="s">
        <v>45</v>
      </c>
      <c r="AI26" s="165">
        <v>3.8245710236100627E-2</v>
      </c>
      <c r="AJ26" s="165">
        <v>6.4298340886633873E-2</v>
      </c>
      <c r="AK26" s="20"/>
      <c r="AL26" s="20" t="s">
        <v>1</v>
      </c>
      <c r="AM26" s="165">
        <v>3.6442472099498392E-2</v>
      </c>
      <c r="AN26" s="165">
        <v>7.8440036039788705E-2</v>
      </c>
    </row>
    <row r="27" spans="1:40" s="137" customFormat="1" ht="15">
      <c r="A27" s="20"/>
      <c r="B27" s="20" t="s">
        <v>46</v>
      </c>
      <c r="C27" s="214" t="s">
        <v>0</v>
      </c>
      <c r="D27" s="215">
        <v>410786</v>
      </c>
      <c r="E27" s="215">
        <v>15941</v>
      </c>
      <c r="F27" s="214">
        <v>21491</v>
      </c>
      <c r="G27" s="215">
        <v>448218</v>
      </c>
      <c r="H27" s="216">
        <v>4.7947650473653444E-2</v>
      </c>
      <c r="I27" s="221"/>
      <c r="J27" s="220">
        <v>105835.15050457999</v>
      </c>
      <c r="K27" s="220">
        <v>4434.6485291900008</v>
      </c>
      <c r="L27" s="220">
        <v>7683.6284536400017</v>
      </c>
      <c r="M27" s="220">
        <v>117953.42748740999</v>
      </c>
      <c r="N27" s="216">
        <v>6.5141205451279743E-2</v>
      </c>
      <c r="O27" s="20"/>
      <c r="P27" s="20"/>
      <c r="Q27" s="20" t="s">
        <v>46</v>
      </c>
      <c r="R27" s="20" t="s">
        <v>1</v>
      </c>
      <c r="S27" s="217">
        <v>4723302</v>
      </c>
      <c r="T27" s="217">
        <v>179056</v>
      </c>
      <c r="U27" s="217">
        <v>308139</v>
      </c>
      <c r="V27" s="217">
        <v>5210497</v>
      </c>
      <c r="W27" s="218">
        <v>5.9138120605385626E-2</v>
      </c>
      <c r="X27" s="219"/>
      <c r="Y27" s="217">
        <v>1297812.5106893198</v>
      </c>
      <c r="Z27" s="217">
        <v>52336.396562490001</v>
      </c>
      <c r="AA27" s="217">
        <v>115526.51320704997</v>
      </c>
      <c r="AB27" s="217">
        <v>1465675.42045886</v>
      </c>
      <c r="AC27" s="218">
        <v>7.8821348570396299E-2</v>
      </c>
      <c r="AD27" s="20"/>
      <c r="AE27" s="20" t="s">
        <v>46</v>
      </c>
      <c r="AF27" s="20" t="s">
        <v>0</v>
      </c>
      <c r="AG27" s="20"/>
      <c r="AH27" s="20" t="s">
        <v>46</v>
      </c>
      <c r="AI27" s="165">
        <v>3.7596605911798045E-2</v>
      </c>
      <c r="AJ27" s="165">
        <v>6.5141205451279743E-2</v>
      </c>
      <c r="AK27" s="20"/>
      <c r="AL27" s="20" t="s">
        <v>1</v>
      </c>
      <c r="AM27" s="165">
        <v>3.5708040014824707E-2</v>
      </c>
      <c r="AN27" s="165">
        <v>7.8821348570396299E-2</v>
      </c>
    </row>
    <row r="28" spans="1:40" s="137" customFormat="1" ht="15">
      <c r="A28" s="20"/>
      <c r="B28" s="20" t="s">
        <v>47</v>
      </c>
      <c r="C28" s="214" t="s">
        <v>0</v>
      </c>
      <c r="D28" s="215">
        <v>409840</v>
      </c>
      <c r="E28" s="215">
        <v>16909</v>
      </c>
      <c r="F28" s="214">
        <v>22359</v>
      </c>
      <c r="G28" s="215">
        <v>449108</v>
      </c>
      <c r="H28" s="216">
        <v>4.9785352298333585E-2</v>
      </c>
      <c r="I28" s="221"/>
      <c r="J28" s="220">
        <v>104849.74129202004</v>
      </c>
      <c r="K28" s="220">
        <v>4669.7737285099965</v>
      </c>
      <c r="L28" s="220">
        <v>7925.2200929600021</v>
      </c>
      <c r="M28" s="220">
        <v>117444.73511349005</v>
      </c>
      <c r="N28" s="216">
        <v>6.7480420346656203E-2</v>
      </c>
      <c r="O28" s="20"/>
      <c r="P28" s="20"/>
      <c r="Q28" s="20" t="s">
        <v>47</v>
      </c>
      <c r="R28" s="20" t="s">
        <v>1</v>
      </c>
      <c r="S28" s="217">
        <v>4712199</v>
      </c>
      <c r="T28" s="217">
        <v>195406</v>
      </c>
      <c r="U28" s="217">
        <v>317066</v>
      </c>
      <c r="V28" s="217">
        <v>5224671</v>
      </c>
      <c r="W28" s="218">
        <v>6.068630924320402E-2</v>
      </c>
      <c r="X28" s="219"/>
      <c r="Y28" s="217">
        <v>1287387.5199575298</v>
      </c>
      <c r="Z28" s="217">
        <v>56473.610046049995</v>
      </c>
      <c r="AA28" s="217">
        <v>118061.63864399001</v>
      </c>
      <c r="AB28" s="217">
        <v>1461922.7686475702</v>
      </c>
      <c r="AC28" s="218">
        <v>8.0757780900566484E-2</v>
      </c>
      <c r="AD28" s="20"/>
      <c r="AE28" s="20" t="s">
        <v>47</v>
      </c>
      <c r="AF28" s="20" t="s">
        <v>0</v>
      </c>
      <c r="AG28" s="20"/>
      <c r="AH28" s="20" t="s">
        <v>47</v>
      </c>
      <c r="AI28" s="165">
        <v>3.9761456518229335E-2</v>
      </c>
      <c r="AJ28" s="165">
        <v>6.7480420346656203E-2</v>
      </c>
      <c r="AK28" s="20"/>
      <c r="AL28" s="20" t="s">
        <v>1</v>
      </c>
      <c r="AM28" s="165">
        <v>3.8629680895040666E-2</v>
      </c>
      <c r="AN28" s="165">
        <v>8.0757780900566484E-2</v>
      </c>
    </row>
    <row r="29" spans="1:40" s="137" customFormat="1" ht="15">
      <c r="A29" s="20"/>
      <c r="B29" s="20" t="s">
        <v>48</v>
      </c>
      <c r="C29" s="214" t="s">
        <v>0</v>
      </c>
      <c r="D29" s="215">
        <v>411276</v>
      </c>
      <c r="E29" s="215">
        <v>15143</v>
      </c>
      <c r="F29" s="214">
        <v>23644</v>
      </c>
      <c r="G29" s="215">
        <v>450063</v>
      </c>
      <c r="H29" s="216">
        <v>5.253486734079451E-2</v>
      </c>
      <c r="I29" s="221"/>
      <c r="J29" s="220">
        <v>105217.58712254011</v>
      </c>
      <c r="K29" s="220">
        <v>4261.5015293699998</v>
      </c>
      <c r="L29" s="220">
        <v>8448.1035521100002</v>
      </c>
      <c r="M29" s="220">
        <v>117927.1922040201</v>
      </c>
      <c r="N29" s="216">
        <v>7.1638299820573584E-2</v>
      </c>
      <c r="O29" s="20"/>
      <c r="P29" s="20"/>
      <c r="Q29" s="20" t="s">
        <v>48</v>
      </c>
      <c r="R29" s="20" t="s">
        <v>1</v>
      </c>
      <c r="S29" s="217">
        <v>4722269</v>
      </c>
      <c r="T29" s="217">
        <v>180807</v>
      </c>
      <c r="U29" s="217">
        <v>332651</v>
      </c>
      <c r="V29" s="217">
        <v>5235727</v>
      </c>
      <c r="W29" s="218">
        <v>6.3534825249674021E-2</v>
      </c>
      <c r="X29" s="219"/>
      <c r="Y29" s="217">
        <v>1286483.4376375803</v>
      </c>
      <c r="Z29" s="217">
        <v>52925.169944760004</v>
      </c>
      <c r="AA29" s="217">
        <v>125349.21592608</v>
      </c>
      <c r="AB29" s="217">
        <v>1464757.82350842</v>
      </c>
      <c r="AC29" s="218">
        <v>8.5576751265161913E-2</v>
      </c>
      <c r="AD29" s="20"/>
      <c r="AE29" s="20" t="s">
        <v>48</v>
      </c>
      <c r="AF29" s="20" t="s">
        <v>0</v>
      </c>
      <c r="AG29" s="20"/>
      <c r="AH29" s="20" t="s">
        <v>48</v>
      </c>
      <c r="AI29" s="165">
        <v>3.6136716644600365E-2</v>
      </c>
      <c r="AJ29" s="165">
        <v>7.1638299820573584E-2</v>
      </c>
      <c r="AK29" s="20"/>
      <c r="AL29" s="20" t="s">
        <v>1</v>
      </c>
      <c r="AM29" s="165">
        <v>3.6132368843057261E-2</v>
      </c>
      <c r="AN29" s="165">
        <v>8.5576751265161913E-2</v>
      </c>
    </row>
    <row r="30" spans="1:40" s="137" customFormat="1" ht="15">
      <c r="A30" s="20"/>
      <c r="B30" s="20" t="s">
        <v>49</v>
      </c>
      <c r="C30" s="214" t="s">
        <v>0</v>
      </c>
      <c r="D30" s="215">
        <v>401805</v>
      </c>
      <c r="E30" s="215">
        <v>20650</v>
      </c>
      <c r="F30" s="214">
        <v>25210</v>
      </c>
      <c r="G30" s="215">
        <v>447665</v>
      </c>
      <c r="H30" s="216">
        <v>5.6314431550378075E-2</v>
      </c>
      <c r="I30" s="221"/>
      <c r="J30" s="220">
        <v>101521.00072647992</v>
      </c>
      <c r="K30" s="220">
        <v>5779.6005225700019</v>
      </c>
      <c r="L30" s="220">
        <v>8974.6734240999976</v>
      </c>
      <c r="M30" s="220">
        <v>116275.27467314992</v>
      </c>
      <c r="N30" s="216">
        <v>7.7184710587249322E-2</v>
      </c>
      <c r="O30" s="20"/>
      <c r="P30" s="20"/>
      <c r="Q30" s="20" t="s">
        <v>49</v>
      </c>
      <c r="R30" s="20" t="s">
        <v>1</v>
      </c>
      <c r="S30" s="217">
        <v>4617153</v>
      </c>
      <c r="T30" s="217">
        <v>236118</v>
      </c>
      <c r="U30" s="217">
        <v>354046</v>
      </c>
      <c r="V30" s="217">
        <v>5207317</v>
      </c>
      <c r="W30" s="218">
        <v>6.7990099316020125E-2</v>
      </c>
      <c r="X30" s="219"/>
      <c r="Y30" s="217">
        <v>1238302.1664426399</v>
      </c>
      <c r="Z30" s="217">
        <v>69046.87537186002</v>
      </c>
      <c r="AA30" s="217">
        <v>132868.86178867999</v>
      </c>
      <c r="AB30" s="217">
        <v>1440217.9036031801</v>
      </c>
      <c r="AC30" s="218">
        <v>9.2256082538805212E-2</v>
      </c>
      <c r="AD30" s="20"/>
      <c r="AE30" s="20" t="s">
        <v>49</v>
      </c>
      <c r="AF30" s="20" t="s">
        <v>0</v>
      </c>
      <c r="AG30" s="20"/>
      <c r="AH30" s="20" t="s">
        <v>49</v>
      </c>
      <c r="AI30" s="165">
        <v>4.970618679522773E-2</v>
      </c>
      <c r="AJ30" s="165">
        <v>7.7184710587249322E-2</v>
      </c>
      <c r="AK30" s="20"/>
      <c r="AL30" s="20" t="s">
        <v>1</v>
      </c>
      <c r="AM30" s="165">
        <v>4.7941964336866309E-2</v>
      </c>
      <c r="AN30" s="165">
        <v>9.2256082538805212E-2</v>
      </c>
    </row>
    <row r="31" spans="1:40" s="137" customFormat="1" ht="15">
      <c r="A31" s="20"/>
      <c r="B31" s="20" t="s">
        <v>50</v>
      </c>
      <c r="C31" s="214" t="s">
        <v>0</v>
      </c>
      <c r="D31" s="215">
        <v>399913</v>
      </c>
      <c r="E31" s="215">
        <v>16292</v>
      </c>
      <c r="F31" s="214">
        <v>32944</v>
      </c>
      <c r="G31" s="215">
        <v>449149</v>
      </c>
      <c r="H31" s="216">
        <v>7.3347597345201701E-2</v>
      </c>
      <c r="I31" s="221"/>
      <c r="J31" s="220">
        <v>101201.13715788</v>
      </c>
      <c r="K31" s="220">
        <v>4556.9134477699999</v>
      </c>
      <c r="L31" s="220">
        <v>11468.988219319996</v>
      </c>
      <c r="M31" s="220">
        <v>117227.03882496999</v>
      </c>
      <c r="N31" s="216">
        <v>9.7835689908061033E-2</v>
      </c>
      <c r="O31" s="20"/>
      <c r="P31" s="20"/>
      <c r="Q31" s="20" t="s">
        <v>50</v>
      </c>
      <c r="R31" s="20" t="s">
        <v>1</v>
      </c>
      <c r="S31" s="217">
        <v>4581746</v>
      </c>
      <c r="T31" s="217">
        <v>184666</v>
      </c>
      <c r="U31" s="217">
        <v>463726</v>
      </c>
      <c r="V31" s="217">
        <v>5230138</v>
      </c>
      <c r="W31" s="218">
        <v>8.8664199682685241E-2</v>
      </c>
      <c r="X31" s="219"/>
      <c r="Y31" s="217">
        <v>1225237.7114970102</v>
      </c>
      <c r="Z31" s="217">
        <v>54169.199341549996</v>
      </c>
      <c r="AA31" s="217">
        <v>169352.71501292003</v>
      </c>
      <c r="AB31" s="217">
        <v>1448759.6258514801</v>
      </c>
      <c r="AC31" s="218">
        <v>0.11689497138863619</v>
      </c>
      <c r="AD31" s="20"/>
      <c r="AE31" s="20" t="s">
        <v>50</v>
      </c>
      <c r="AF31" s="20" t="s">
        <v>0</v>
      </c>
      <c r="AG31" s="20"/>
      <c r="AH31" s="20" t="s">
        <v>50</v>
      </c>
      <c r="AI31" s="165">
        <v>3.8872545902774717E-2</v>
      </c>
      <c r="AJ31" s="165">
        <v>9.7835689908061033E-2</v>
      </c>
      <c r="AK31" s="20"/>
      <c r="AL31" s="20" t="s">
        <v>1</v>
      </c>
      <c r="AM31" s="165">
        <v>3.7390053101261096E-2</v>
      </c>
      <c r="AN31" s="165">
        <v>0.11689497138863619</v>
      </c>
    </row>
    <row r="32" spans="1:40" s="137" customFormat="1" ht="15">
      <c r="A32" s="20">
        <v>2020</v>
      </c>
      <c r="B32" s="20" t="s">
        <v>39</v>
      </c>
      <c r="C32" s="214" t="s">
        <v>0</v>
      </c>
      <c r="D32" s="215">
        <v>393711</v>
      </c>
      <c r="E32" s="215">
        <v>19704</v>
      </c>
      <c r="F32" s="214">
        <v>35663</v>
      </c>
      <c r="G32" s="215">
        <v>449078</v>
      </c>
      <c r="H32" s="216">
        <v>7.9413821207006352E-2</v>
      </c>
      <c r="I32" s="221"/>
      <c r="J32" s="220">
        <v>100020.24268983996</v>
      </c>
      <c r="K32" s="220">
        <v>5538.2212699300007</v>
      </c>
      <c r="L32" s="220">
        <v>12653.16079124</v>
      </c>
      <c r="M32" s="220">
        <v>118211.62475100995</v>
      </c>
      <c r="N32" s="216">
        <v>0.10703821064883803</v>
      </c>
      <c r="O32" s="20"/>
      <c r="P32" s="20">
        <v>2020</v>
      </c>
      <c r="Q32" s="20" t="s">
        <v>39</v>
      </c>
      <c r="R32" s="20" t="s">
        <v>1</v>
      </c>
      <c r="S32" s="217">
        <v>4506387</v>
      </c>
      <c r="T32" s="217">
        <v>221611</v>
      </c>
      <c r="U32" s="217">
        <v>500992</v>
      </c>
      <c r="V32" s="217">
        <v>5228990</v>
      </c>
      <c r="W32" s="218">
        <v>9.5810472003197561E-2</v>
      </c>
      <c r="X32" s="219"/>
      <c r="Y32" s="217">
        <v>1209772.2397908701</v>
      </c>
      <c r="Z32" s="217">
        <v>65672.029910030004</v>
      </c>
      <c r="AA32" s="217">
        <v>186565.44095883006</v>
      </c>
      <c r="AB32" s="217">
        <v>1462009.7106597295</v>
      </c>
      <c r="AC32" s="218">
        <v>0.12760889315478124</v>
      </c>
      <c r="AD32" s="20"/>
      <c r="AE32" s="20" t="s">
        <v>39</v>
      </c>
      <c r="AF32" s="20" t="s">
        <v>0</v>
      </c>
      <c r="AG32" s="20">
        <v>2020</v>
      </c>
      <c r="AH32" s="20" t="s">
        <v>39</v>
      </c>
      <c r="AI32" s="165">
        <v>4.685005625796277E-2</v>
      </c>
      <c r="AJ32" s="165">
        <v>0.10703821064883803</v>
      </c>
      <c r="AK32" s="20"/>
      <c r="AL32" s="20" t="s">
        <v>1</v>
      </c>
      <c r="AM32" s="165">
        <v>4.4919010750206032E-2</v>
      </c>
      <c r="AN32" s="165">
        <v>0.12760889315478124</v>
      </c>
    </row>
    <row r="33" spans="1:40" s="137" customFormat="1" ht="15">
      <c r="A33" s="20"/>
      <c r="B33" s="20" t="s">
        <v>40</v>
      </c>
      <c r="C33" s="214" t="s">
        <v>0</v>
      </c>
      <c r="D33" s="215">
        <v>393964</v>
      </c>
      <c r="E33" s="215">
        <v>17550</v>
      </c>
      <c r="F33" s="214">
        <v>37711</v>
      </c>
      <c r="G33" s="215">
        <v>449225</v>
      </c>
      <c r="H33" s="216">
        <v>8.3946797261951145E-2</v>
      </c>
      <c r="I33" s="221"/>
      <c r="J33" s="220">
        <v>100824.99007679999</v>
      </c>
      <c r="K33" s="220">
        <v>4983.1141107400035</v>
      </c>
      <c r="L33" s="220">
        <v>13361.795919449996</v>
      </c>
      <c r="M33" s="220">
        <v>119169.90010699</v>
      </c>
      <c r="N33" s="216">
        <v>0.11212391642062181</v>
      </c>
      <c r="O33" s="20"/>
      <c r="P33" s="20"/>
      <c r="Q33" s="20" t="s">
        <v>40</v>
      </c>
      <c r="R33" s="20" t="s">
        <v>1</v>
      </c>
      <c r="S33" s="217">
        <v>4504336</v>
      </c>
      <c r="T33" s="217">
        <v>199882</v>
      </c>
      <c r="U33" s="217">
        <v>532096</v>
      </c>
      <c r="V33" s="217">
        <v>5236314</v>
      </c>
      <c r="W33" s="218">
        <v>0.1016165187954733</v>
      </c>
      <c r="X33" s="219"/>
      <c r="Y33" s="217">
        <v>1218268.10058787</v>
      </c>
      <c r="Z33" s="217">
        <v>59808.148708120003</v>
      </c>
      <c r="AA33" s="217">
        <v>197595.28429974004</v>
      </c>
      <c r="AB33" s="217">
        <v>1475671.5335957301</v>
      </c>
      <c r="AC33" s="218">
        <v>0.1339019421336026</v>
      </c>
      <c r="AD33" s="20"/>
      <c r="AE33" s="20" t="s">
        <v>40</v>
      </c>
      <c r="AF33" s="20" t="s">
        <v>0</v>
      </c>
      <c r="AG33" s="20"/>
      <c r="AH33" s="20" t="s">
        <v>40</v>
      </c>
      <c r="AI33" s="165">
        <v>4.1815207584014039E-2</v>
      </c>
      <c r="AJ33" s="165">
        <v>0.11212391642062181</v>
      </c>
      <c r="AK33" s="20"/>
      <c r="AL33" s="20" t="s">
        <v>1</v>
      </c>
      <c r="AM33" s="165">
        <v>4.0529445304394437E-2</v>
      </c>
      <c r="AN33" s="165">
        <v>0.1339019421336026</v>
      </c>
    </row>
    <row r="34" spans="1:40" s="137" customFormat="1" ht="15">
      <c r="A34" s="20"/>
      <c r="B34" s="20" t="s">
        <v>41</v>
      </c>
      <c r="C34" s="214" t="s">
        <v>0</v>
      </c>
      <c r="D34" s="215">
        <v>395181</v>
      </c>
      <c r="E34" s="215">
        <v>16370</v>
      </c>
      <c r="F34" s="214">
        <v>38667</v>
      </c>
      <c r="G34" s="215">
        <v>450218</v>
      </c>
      <c r="H34" s="216">
        <v>8.5885060126427645E-2</v>
      </c>
      <c r="I34" s="221"/>
      <c r="J34" s="220">
        <v>100300.53790554001</v>
      </c>
      <c r="K34" s="220">
        <v>4672.4528213300027</v>
      </c>
      <c r="L34" s="220">
        <v>13688.895379629997</v>
      </c>
      <c r="M34" s="220">
        <v>118661.88610650002</v>
      </c>
      <c r="N34" s="216">
        <v>0.11536050731019142</v>
      </c>
      <c r="O34" s="20"/>
      <c r="P34" s="20"/>
      <c r="Q34" s="20" t="s">
        <v>41</v>
      </c>
      <c r="R34" s="20" t="s">
        <v>1</v>
      </c>
      <c r="S34" s="217">
        <v>4515468</v>
      </c>
      <c r="T34" s="217">
        <v>185014</v>
      </c>
      <c r="U34" s="217">
        <v>546951</v>
      </c>
      <c r="V34" s="217">
        <v>5247433</v>
      </c>
      <c r="W34" s="218">
        <v>0.10423210739422495</v>
      </c>
      <c r="X34" s="219"/>
      <c r="Y34" s="217">
        <v>1212303.4934991703</v>
      </c>
      <c r="Z34" s="217">
        <v>55675.983908280017</v>
      </c>
      <c r="AA34" s="217">
        <v>202791.17856412003</v>
      </c>
      <c r="AB34" s="217">
        <v>1470770.6559715699</v>
      </c>
      <c r="AC34" s="218">
        <v>0.13788089784138308</v>
      </c>
      <c r="AD34" s="20"/>
      <c r="AE34" s="20" t="s">
        <v>41</v>
      </c>
      <c r="AF34" s="20" t="s">
        <v>0</v>
      </c>
      <c r="AG34" s="20"/>
      <c r="AH34" s="20" t="s">
        <v>41</v>
      </c>
      <c r="AI34" s="165">
        <v>3.937618872108975E-2</v>
      </c>
      <c r="AJ34" s="165">
        <v>0.11536050731019142</v>
      </c>
      <c r="AK34" s="20"/>
      <c r="AL34" s="20" t="s">
        <v>1</v>
      </c>
      <c r="AM34" s="165">
        <v>3.7854973297316206E-2</v>
      </c>
      <c r="AN34" s="165">
        <v>0.13788089784138308</v>
      </c>
    </row>
    <row r="35" spans="1:40" s="137" customFormat="1" ht="15">
      <c r="A35" s="20"/>
      <c r="B35" s="20" t="s">
        <v>42</v>
      </c>
      <c r="C35" s="214" t="s">
        <v>0</v>
      </c>
      <c r="D35" s="215">
        <v>392604</v>
      </c>
      <c r="E35" s="215">
        <v>17904</v>
      </c>
      <c r="F35" s="214">
        <v>40560</v>
      </c>
      <c r="G35" s="215">
        <v>451068</v>
      </c>
      <c r="H35" s="216">
        <v>8.9919923381840433E-2</v>
      </c>
      <c r="I35" s="221"/>
      <c r="J35" s="220">
        <v>100209.49035113998</v>
      </c>
      <c r="K35" s="220">
        <v>5188.4464710800012</v>
      </c>
      <c r="L35" s="220">
        <v>14291.841751940008</v>
      </c>
      <c r="M35" s="220">
        <v>119689.77857415998</v>
      </c>
      <c r="N35" s="216">
        <v>0.11940737063929616</v>
      </c>
      <c r="O35" s="20"/>
      <c r="P35" s="20"/>
      <c r="Q35" s="20" t="s">
        <v>42</v>
      </c>
      <c r="R35" s="20" t="s">
        <v>1</v>
      </c>
      <c r="S35" s="217">
        <v>4465369</v>
      </c>
      <c r="T35" s="217">
        <v>216198</v>
      </c>
      <c r="U35" s="217">
        <v>574224</v>
      </c>
      <c r="V35" s="217">
        <v>5255791</v>
      </c>
      <c r="W35" s="218">
        <v>0.10925548599630389</v>
      </c>
      <c r="X35" s="219"/>
      <c r="Y35" s="217">
        <v>1204424.18252391</v>
      </c>
      <c r="Z35" s="217">
        <v>66216.503052609987</v>
      </c>
      <c r="AA35" s="217">
        <v>211773.61528609003</v>
      </c>
      <c r="AB35" s="217">
        <v>1482414.3008626101</v>
      </c>
      <c r="AC35" s="218">
        <v>0.14285723981673676</v>
      </c>
      <c r="AD35" s="20"/>
      <c r="AE35" s="20" t="s">
        <v>42</v>
      </c>
      <c r="AF35" s="20" t="s">
        <v>0</v>
      </c>
      <c r="AG35" s="20"/>
      <c r="AH35" s="20" t="s">
        <v>42</v>
      </c>
      <c r="AI35" s="165">
        <v>4.3349119138567302E-2</v>
      </c>
      <c r="AJ35" s="165">
        <v>0.11940737063929616</v>
      </c>
      <c r="AK35" s="20"/>
      <c r="AL35" s="20" t="s">
        <v>1</v>
      </c>
      <c r="AM35" s="165">
        <v>4.4668014207687359E-2</v>
      </c>
      <c r="AN35" s="165">
        <v>0.14285723981673676</v>
      </c>
    </row>
    <row r="36" spans="1:40" s="137" customFormat="1" ht="15">
      <c r="A36" s="20"/>
      <c r="B36" s="20" t="s">
        <v>43</v>
      </c>
      <c r="C36" s="214" t="s">
        <v>0</v>
      </c>
      <c r="D36" s="215">
        <v>385015</v>
      </c>
      <c r="E36" s="215">
        <v>26804</v>
      </c>
      <c r="F36" s="214">
        <v>41443</v>
      </c>
      <c r="G36" s="215">
        <v>453262</v>
      </c>
      <c r="H36" s="216">
        <v>9.1432769568152633E-2</v>
      </c>
      <c r="I36" s="221"/>
      <c r="J36" s="220">
        <v>97367.332487460051</v>
      </c>
      <c r="K36" s="220">
        <v>7597.0839243799946</v>
      </c>
      <c r="L36" s="220">
        <v>14624.859271490002</v>
      </c>
      <c r="M36" s="220">
        <v>119589.27568333005</v>
      </c>
      <c r="N36" s="216">
        <v>0.12229239777500057</v>
      </c>
      <c r="O36" s="20"/>
      <c r="P36" s="20"/>
      <c r="Q36" s="20" t="s">
        <v>43</v>
      </c>
      <c r="R36" s="20" t="s">
        <v>1</v>
      </c>
      <c r="S36" s="217">
        <v>4369397</v>
      </c>
      <c r="T36" s="217">
        <v>321884</v>
      </c>
      <c r="U36" s="217">
        <v>585082</v>
      </c>
      <c r="V36" s="217">
        <v>5276363</v>
      </c>
      <c r="W36" s="218">
        <v>0.11088736692301117</v>
      </c>
      <c r="X36" s="219"/>
      <c r="Y36" s="217">
        <v>1167929.4762534702</v>
      </c>
      <c r="Z36" s="217">
        <v>95617.788159949967</v>
      </c>
      <c r="AA36" s="217">
        <v>216545.01656087997</v>
      </c>
      <c r="AB36" s="217">
        <v>1480092.2809743003</v>
      </c>
      <c r="AC36" s="218">
        <v>0.14630507796333814</v>
      </c>
      <c r="AD36" s="20"/>
      <c r="AE36" s="20" t="s">
        <v>43</v>
      </c>
      <c r="AF36" s="20" t="s">
        <v>0</v>
      </c>
      <c r="AG36" s="20"/>
      <c r="AH36" s="20" t="s">
        <v>43</v>
      </c>
      <c r="AI36" s="165">
        <v>6.3526464902228505E-2</v>
      </c>
      <c r="AJ36" s="165">
        <v>0.12229239777500057</v>
      </c>
      <c r="AK36" s="20"/>
      <c r="AL36" s="20" t="s">
        <v>1</v>
      </c>
      <c r="AM36" s="165">
        <v>6.4602585520551217E-2</v>
      </c>
      <c r="AN36" s="165">
        <v>0.14630507796333814</v>
      </c>
    </row>
    <row r="37" spans="1:40" s="137" customFormat="1" ht="15">
      <c r="A37" s="20"/>
      <c r="B37" s="20" t="s">
        <v>44</v>
      </c>
      <c r="C37" s="214" t="s">
        <v>0</v>
      </c>
      <c r="D37" s="215">
        <v>391983</v>
      </c>
      <c r="E37" s="215">
        <v>21201</v>
      </c>
      <c r="F37" s="214">
        <v>42970</v>
      </c>
      <c r="G37" s="215">
        <v>456154</v>
      </c>
      <c r="H37" s="216">
        <v>9.420064276538187E-2</v>
      </c>
      <c r="I37" s="221"/>
      <c r="J37" s="220">
        <v>99946.937574989977</v>
      </c>
      <c r="K37" s="220">
        <v>6134.1779075400009</v>
      </c>
      <c r="L37" s="220">
        <v>15145.053429279991</v>
      </c>
      <c r="M37" s="220">
        <v>121226.16891180996</v>
      </c>
      <c r="N37" s="216">
        <v>0.12493221195745094</v>
      </c>
      <c r="O37" s="20"/>
      <c r="P37" s="20"/>
      <c r="Q37" s="20" t="s">
        <v>44</v>
      </c>
      <c r="R37" s="20" t="s">
        <v>1</v>
      </c>
      <c r="S37" s="217">
        <v>4437373</v>
      </c>
      <c r="T37" s="217">
        <v>263955</v>
      </c>
      <c r="U37" s="217">
        <v>604277</v>
      </c>
      <c r="V37" s="217">
        <v>5305605</v>
      </c>
      <c r="W37" s="218">
        <v>0.113894079939988</v>
      </c>
      <c r="X37" s="219"/>
      <c r="Y37" s="217">
        <v>1194306.1253092403</v>
      </c>
      <c r="Z37" s="217">
        <v>80310.940344170012</v>
      </c>
      <c r="AA37" s="217">
        <v>223671.67899178999</v>
      </c>
      <c r="AB37" s="217">
        <v>1498288.7446452</v>
      </c>
      <c r="AC37" s="218">
        <v>0.14928476222702736</v>
      </c>
      <c r="AD37" s="20"/>
      <c r="AE37" s="20" t="s">
        <v>44</v>
      </c>
      <c r="AF37" s="20" t="s">
        <v>0</v>
      </c>
      <c r="AG37" s="20"/>
      <c r="AH37" s="20" t="s">
        <v>44</v>
      </c>
      <c r="AI37" s="165">
        <v>5.0601103397093367E-2</v>
      </c>
      <c r="AJ37" s="165">
        <v>0.12493221195745094</v>
      </c>
      <c r="AK37" s="20"/>
      <c r="AL37" s="20" t="s">
        <v>1</v>
      </c>
      <c r="AM37" s="165">
        <v>5.3601777782284497E-2</v>
      </c>
      <c r="AN37" s="165">
        <v>0.14928476222702736</v>
      </c>
    </row>
    <row r="38" spans="1:40" s="137" customFormat="1" ht="15">
      <c r="A38" s="20"/>
      <c r="B38" s="20" t="s">
        <v>45</v>
      </c>
      <c r="C38" s="214" t="s">
        <v>0</v>
      </c>
      <c r="D38" s="215">
        <v>389219</v>
      </c>
      <c r="E38" s="215">
        <v>24546</v>
      </c>
      <c r="F38" s="214">
        <v>43193</v>
      </c>
      <c r="G38" s="215">
        <v>456958</v>
      </c>
      <c r="H38" s="216">
        <v>9.452291020181286E-2</v>
      </c>
      <c r="I38" s="221"/>
      <c r="J38" s="220">
        <v>98613.964017060047</v>
      </c>
      <c r="K38" s="220">
        <v>7014.5085677199977</v>
      </c>
      <c r="L38" s="220">
        <v>15207.771064139997</v>
      </c>
      <c r="M38" s="220">
        <v>120836.24364892003</v>
      </c>
      <c r="N38" s="216">
        <v>0.12585438445376496</v>
      </c>
      <c r="O38" s="20"/>
      <c r="P38" s="20"/>
      <c r="Q38" s="20" t="s">
        <v>45</v>
      </c>
      <c r="R38" s="20" t="s">
        <v>1</v>
      </c>
      <c r="S38" s="217">
        <v>4407512</v>
      </c>
      <c r="T38" s="217">
        <v>293932</v>
      </c>
      <c r="U38" s="217">
        <v>609028</v>
      </c>
      <c r="V38" s="217">
        <v>5310472</v>
      </c>
      <c r="W38" s="218">
        <v>0.11468434444245257</v>
      </c>
      <c r="X38" s="219"/>
      <c r="Y38" s="217">
        <v>1179675.2807552</v>
      </c>
      <c r="Z38" s="217">
        <v>87435.74051732001</v>
      </c>
      <c r="AA38" s="217">
        <v>225608.29711706005</v>
      </c>
      <c r="AB38" s="217">
        <v>1492719.3183895797</v>
      </c>
      <c r="AC38" s="218">
        <v>0.15113912866114548</v>
      </c>
      <c r="AD38" s="20"/>
      <c r="AE38" s="20" t="s">
        <v>45</v>
      </c>
      <c r="AF38" s="20" t="s">
        <v>0</v>
      </c>
      <c r="AG38" s="20"/>
      <c r="AH38" s="20" t="s">
        <v>45</v>
      </c>
      <c r="AI38" s="165">
        <v>5.8049707239328681E-2</v>
      </c>
      <c r="AJ38" s="165">
        <v>0.12585438445376496</v>
      </c>
      <c r="AK38" s="20"/>
      <c r="AL38" s="20" t="s">
        <v>1</v>
      </c>
      <c r="AM38" s="165">
        <v>5.8574803340557063E-2</v>
      </c>
      <c r="AN38" s="165">
        <v>0.15113912866114548</v>
      </c>
    </row>
    <row r="39" spans="1:40" s="137" customFormat="1" ht="15">
      <c r="A39" s="20"/>
      <c r="B39" s="20" t="s">
        <v>46</v>
      </c>
      <c r="C39" s="214" t="s">
        <v>0</v>
      </c>
      <c r="D39" s="215">
        <v>398356</v>
      </c>
      <c r="E39" s="215">
        <v>16789</v>
      </c>
      <c r="F39" s="214">
        <v>44272</v>
      </c>
      <c r="G39" s="215">
        <v>459417</v>
      </c>
      <c r="H39" s="216">
        <v>9.6365611198540757E-2</v>
      </c>
      <c r="I39" s="221"/>
      <c r="J39" s="220">
        <v>101937.81027485993</v>
      </c>
      <c r="K39" s="220">
        <v>4821.019417569999</v>
      </c>
      <c r="L39" s="220">
        <v>15554.282429879993</v>
      </c>
      <c r="M39" s="220">
        <v>122313.11212230993</v>
      </c>
      <c r="N39" s="216">
        <v>0.12716774317970189</v>
      </c>
      <c r="O39" s="20"/>
      <c r="P39" s="20"/>
      <c r="Q39" s="20" t="s">
        <v>46</v>
      </c>
      <c r="R39" s="20" t="s">
        <v>1</v>
      </c>
      <c r="S39" s="217">
        <v>4515408</v>
      </c>
      <c r="T39" s="217">
        <v>200121</v>
      </c>
      <c r="U39" s="217">
        <v>624153</v>
      </c>
      <c r="V39" s="217">
        <v>5339682</v>
      </c>
      <c r="W39" s="218">
        <v>0.11688954510774237</v>
      </c>
      <c r="X39" s="219"/>
      <c r="Y39" s="217">
        <v>1219264.2462061297</v>
      </c>
      <c r="Z39" s="217">
        <v>60561.252389629997</v>
      </c>
      <c r="AA39" s="217">
        <v>230966.87400355999</v>
      </c>
      <c r="AB39" s="217">
        <v>1510792.3725993203</v>
      </c>
      <c r="AC39" s="218">
        <v>0.15287797197849309</v>
      </c>
      <c r="AD39" s="20"/>
      <c r="AE39" s="20" t="s">
        <v>46</v>
      </c>
      <c r="AF39" s="20" t="s">
        <v>0</v>
      </c>
      <c r="AG39" s="20"/>
      <c r="AH39" s="20" t="s">
        <v>46</v>
      </c>
      <c r="AI39" s="165">
        <v>3.9415393279741792E-2</v>
      </c>
      <c r="AJ39" s="165">
        <v>0.12716774317970189</v>
      </c>
      <c r="AK39" s="20"/>
      <c r="AL39" s="20" t="s">
        <v>1</v>
      </c>
      <c r="AM39" s="165">
        <v>4.0085754659612345E-2</v>
      </c>
      <c r="AN39" s="165">
        <v>0.15287797197849309</v>
      </c>
    </row>
    <row r="40" spans="1:40" s="137" customFormat="1" ht="15">
      <c r="A40" s="20"/>
      <c r="B40" s="20" t="s">
        <v>47</v>
      </c>
      <c r="C40" s="214" t="s">
        <v>0</v>
      </c>
      <c r="D40" s="215">
        <v>392151</v>
      </c>
      <c r="E40" s="215">
        <v>23129</v>
      </c>
      <c r="F40" s="214">
        <v>44579</v>
      </c>
      <c r="G40" s="215">
        <v>459859</v>
      </c>
      <c r="H40" s="216">
        <v>9.6940583961605625E-2</v>
      </c>
      <c r="I40" s="221"/>
      <c r="J40" s="220">
        <v>99707.117419700051</v>
      </c>
      <c r="K40" s="220">
        <v>6493.7125167100039</v>
      </c>
      <c r="L40" s="220">
        <v>15642.048354439996</v>
      </c>
      <c r="M40" s="220">
        <v>121842.87829085004</v>
      </c>
      <c r="N40" s="216">
        <v>0.12837884802016086</v>
      </c>
      <c r="O40" s="20"/>
      <c r="P40" s="20"/>
      <c r="Q40" s="20" t="s">
        <v>47</v>
      </c>
      <c r="R40" s="20" t="s">
        <v>1</v>
      </c>
      <c r="S40" s="217">
        <v>4438414</v>
      </c>
      <c r="T40" s="217">
        <v>279845</v>
      </c>
      <c r="U40" s="217">
        <v>626976</v>
      </c>
      <c r="V40" s="217">
        <v>5345235</v>
      </c>
      <c r="W40" s="218">
        <v>0.11729624609582179</v>
      </c>
      <c r="X40" s="219"/>
      <c r="Y40" s="217">
        <v>1191781.0784443801</v>
      </c>
      <c r="Z40" s="217">
        <v>81949.402375830017</v>
      </c>
      <c r="AA40" s="217">
        <v>232194.42585339004</v>
      </c>
      <c r="AB40" s="217">
        <v>1505924.9066735997</v>
      </c>
      <c r="AC40" s="218">
        <v>0.15418725384274212</v>
      </c>
      <c r="AD40" s="20"/>
      <c r="AE40" s="20" t="s">
        <v>47</v>
      </c>
      <c r="AF40" s="20" t="s">
        <v>0</v>
      </c>
      <c r="AG40" s="20"/>
      <c r="AH40" s="20" t="s">
        <v>47</v>
      </c>
      <c r="AI40" s="165">
        <v>5.3295790511521904E-2</v>
      </c>
      <c r="AJ40" s="165">
        <v>0.12837884802016086</v>
      </c>
      <c r="AK40" s="20"/>
      <c r="AL40" s="20" t="s">
        <v>1</v>
      </c>
      <c r="AM40" s="165">
        <v>5.4417987253325945E-2</v>
      </c>
      <c r="AN40" s="165">
        <v>0.15418725384274212</v>
      </c>
    </row>
    <row r="41" spans="1:40" s="137" customFormat="1" ht="15">
      <c r="A41" s="20"/>
      <c r="B41" s="20" t="s">
        <v>48</v>
      </c>
      <c r="C41" s="214" t="s">
        <v>0</v>
      </c>
      <c r="D41" s="215">
        <v>400072</v>
      </c>
      <c r="E41" s="215">
        <v>16557</v>
      </c>
      <c r="F41" s="214">
        <v>45778</v>
      </c>
      <c r="G41" s="215">
        <v>462407</v>
      </c>
      <c r="H41" s="216">
        <v>9.899936635907329E-2</v>
      </c>
      <c r="I41" s="221"/>
      <c r="J41" s="220">
        <v>102632.61181169997</v>
      </c>
      <c r="K41" s="220">
        <v>4622.2666337999981</v>
      </c>
      <c r="L41" s="220">
        <v>16025.859739449998</v>
      </c>
      <c r="M41" s="220">
        <v>123280.73818494997</v>
      </c>
      <c r="N41" s="216">
        <v>0.12999483922141555</v>
      </c>
      <c r="O41" s="20"/>
      <c r="P41" s="20"/>
      <c r="Q41" s="20" t="s">
        <v>48</v>
      </c>
      <c r="R41" s="20" t="s">
        <v>1</v>
      </c>
      <c r="S41" s="217">
        <v>4531371</v>
      </c>
      <c r="T41" s="217">
        <v>204171</v>
      </c>
      <c r="U41" s="217">
        <v>644359</v>
      </c>
      <c r="V41" s="217">
        <v>5379901</v>
      </c>
      <c r="W41" s="218">
        <v>0.11977153482935839</v>
      </c>
      <c r="X41" s="219"/>
      <c r="Y41" s="217">
        <v>1226315.0466399302</v>
      </c>
      <c r="Z41" s="217">
        <v>59454.734082339994</v>
      </c>
      <c r="AA41" s="217">
        <v>238097.33677551008</v>
      </c>
      <c r="AB41" s="217">
        <v>1523867.1174977804</v>
      </c>
      <c r="AC41" s="218">
        <v>0.15624547182727491</v>
      </c>
      <c r="AD41" s="20"/>
      <c r="AE41" s="20" t="s">
        <v>48</v>
      </c>
      <c r="AF41" s="20" t="s">
        <v>0</v>
      </c>
      <c r="AG41" s="20"/>
      <c r="AH41" s="20" t="s">
        <v>48</v>
      </c>
      <c r="AI41" s="165">
        <v>3.7493826706857615E-2</v>
      </c>
      <c r="AJ41" s="165">
        <v>0.12999483922141555</v>
      </c>
      <c r="AK41" s="20"/>
      <c r="AL41" s="20" t="s">
        <v>1</v>
      </c>
      <c r="AM41" s="165">
        <v>3.9015694609885562E-2</v>
      </c>
      <c r="AN41" s="165">
        <v>0.15624547182727491</v>
      </c>
    </row>
    <row r="42" spans="1:40" ht="15">
      <c r="A42" s="20"/>
      <c r="B42" s="20" t="s">
        <v>49</v>
      </c>
      <c r="C42" s="214" t="s">
        <v>0</v>
      </c>
      <c r="D42" s="215">
        <v>393290</v>
      </c>
      <c r="E42" s="215">
        <v>23269</v>
      </c>
      <c r="F42" s="214">
        <v>46003</v>
      </c>
      <c r="G42" s="215">
        <v>462562</v>
      </c>
      <c r="H42" s="216">
        <v>9.9452613919863722E-2</v>
      </c>
      <c r="I42" s="221"/>
      <c r="J42" s="220">
        <v>99659.855963609982</v>
      </c>
      <c r="K42" s="220">
        <v>6653.5575999399998</v>
      </c>
      <c r="L42" s="220">
        <v>16076.424810049999</v>
      </c>
      <c r="M42" s="220">
        <v>122389.83837359998</v>
      </c>
      <c r="N42" s="216">
        <v>0.13135424495762513</v>
      </c>
      <c r="O42" s="20"/>
      <c r="P42" s="20"/>
      <c r="Q42" s="20" t="s">
        <v>49</v>
      </c>
      <c r="R42" s="20" t="s">
        <v>1</v>
      </c>
      <c r="S42" s="217">
        <v>4448517</v>
      </c>
      <c r="T42" s="217">
        <v>285428</v>
      </c>
      <c r="U42" s="217">
        <v>649214</v>
      </c>
      <c r="V42" s="217">
        <v>5383159</v>
      </c>
      <c r="W42" s="218">
        <v>0.12060093339245599</v>
      </c>
      <c r="X42" s="219"/>
      <c r="Y42" s="217">
        <v>1189199.07203243</v>
      </c>
      <c r="Z42" s="217">
        <v>84920.976092060009</v>
      </c>
      <c r="AA42" s="217">
        <v>239627.78874485</v>
      </c>
      <c r="AB42" s="217">
        <v>1513747.8368693399</v>
      </c>
      <c r="AC42" s="218">
        <v>0.15830099499295511</v>
      </c>
      <c r="AD42" s="20"/>
      <c r="AE42" s="20" t="s">
        <v>49</v>
      </c>
      <c r="AF42" s="20" t="s">
        <v>0</v>
      </c>
      <c r="AG42" s="20"/>
      <c r="AH42" s="20" t="s">
        <v>49</v>
      </c>
      <c r="AI42" s="165">
        <v>5.4363643978593577E-2</v>
      </c>
      <c r="AJ42" s="165">
        <v>0.13135424495762513</v>
      </c>
      <c r="AK42" s="20"/>
      <c r="AL42" s="20" t="s">
        <v>1</v>
      </c>
      <c r="AM42" s="165">
        <v>5.6099816642968398E-2</v>
      </c>
      <c r="AN42" s="165">
        <v>0.15830099499295511</v>
      </c>
    </row>
    <row r="43" spans="1:40" ht="15">
      <c r="A43" s="20"/>
      <c r="B43" s="20" t="s">
        <v>50</v>
      </c>
      <c r="C43" s="214" t="s">
        <v>0</v>
      </c>
      <c r="D43" s="215">
        <v>395177</v>
      </c>
      <c r="E43" s="215">
        <v>21332</v>
      </c>
      <c r="F43" s="214">
        <v>47216</v>
      </c>
      <c r="G43" s="215">
        <v>463725</v>
      </c>
      <c r="H43" s="216">
        <v>0.10181896598199364</v>
      </c>
      <c r="I43" s="221"/>
      <c r="J43" s="220">
        <v>100728.38788457004</v>
      </c>
      <c r="K43" s="220">
        <v>6374.5472478799993</v>
      </c>
      <c r="L43" s="220">
        <v>16463.170609040004</v>
      </c>
      <c r="M43" s="220">
        <v>123566.10574149003</v>
      </c>
      <c r="N43" s="216">
        <v>0.13323370927851563</v>
      </c>
      <c r="O43" s="20"/>
      <c r="P43" s="20"/>
      <c r="Q43" s="20" t="s">
        <v>50</v>
      </c>
      <c r="R43" s="20" t="s">
        <v>1</v>
      </c>
      <c r="S43" s="217">
        <v>4477544</v>
      </c>
      <c r="T43" s="217">
        <v>259220</v>
      </c>
      <c r="U43" s="217">
        <v>664471</v>
      </c>
      <c r="V43" s="217">
        <v>5401235</v>
      </c>
      <c r="W43" s="218">
        <v>0.12302204958680746</v>
      </c>
      <c r="X43" s="219"/>
      <c r="Y43" s="217">
        <v>1203817.4996137901</v>
      </c>
      <c r="Z43" s="217">
        <v>81132.96965506002</v>
      </c>
      <c r="AA43" s="217">
        <v>244714.08037747006</v>
      </c>
      <c r="AB43" s="217">
        <v>1529664.5496463198</v>
      </c>
      <c r="AC43" s="218">
        <v>0.15997891853743451</v>
      </c>
      <c r="AD43" s="20"/>
      <c r="AE43" s="20" t="s">
        <v>50</v>
      </c>
      <c r="AF43" s="20" t="s">
        <v>0</v>
      </c>
      <c r="AG43" s="20"/>
      <c r="AH43" s="20" t="s">
        <v>50</v>
      </c>
      <c r="AI43" s="165">
        <v>5.1588153641549984E-2</v>
      </c>
      <c r="AJ43" s="165">
        <v>0.13323370927851563</v>
      </c>
      <c r="AK43" s="20"/>
      <c r="AL43" s="20" t="s">
        <v>1</v>
      </c>
      <c r="AM43" s="165">
        <v>5.3039713624676153E-2</v>
      </c>
      <c r="AN43" s="165">
        <v>0.15997891853743451</v>
      </c>
    </row>
    <row r="44" spans="1:40" ht="15">
      <c r="A44" s="20">
        <v>2021</v>
      </c>
      <c r="B44" s="20" t="s">
        <v>39</v>
      </c>
      <c r="C44" s="214" t="s">
        <v>0</v>
      </c>
      <c r="D44" s="215">
        <v>388178</v>
      </c>
      <c r="E44" s="215">
        <v>27559</v>
      </c>
      <c r="F44" s="214">
        <v>47720</v>
      </c>
      <c r="G44" s="215">
        <v>463457</v>
      </c>
      <c r="H44" s="216">
        <v>0.10296532364383319</v>
      </c>
      <c r="I44" s="221"/>
      <c r="J44" s="220">
        <v>99410.502482340016</v>
      </c>
      <c r="K44" s="220">
        <v>8266.3048885599947</v>
      </c>
      <c r="L44" s="220">
        <v>17017.261467969998</v>
      </c>
      <c r="M44" s="220">
        <v>124694.06883887001</v>
      </c>
      <c r="N44" s="216">
        <v>0.13647210028858506</v>
      </c>
      <c r="O44" s="20"/>
      <c r="P44" s="20">
        <v>2021</v>
      </c>
      <c r="Q44" s="20" t="s">
        <v>39</v>
      </c>
      <c r="R44" s="20" t="s">
        <v>1</v>
      </c>
      <c r="S44" s="217">
        <v>4398163</v>
      </c>
      <c r="T44" s="217">
        <v>327006</v>
      </c>
      <c r="U44" s="217">
        <v>671357</v>
      </c>
      <c r="V44" s="217">
        <v>5396526</v>
      </c>
      <c r="W44" s="218">
        <v>0.12440540451394101</v>
      </c>
      <c r="X44" s="219"/>
      <c r="Y44" s="217">
        <v>1188122.5034733301</v>
      </c>
      <c r="Z44" s="217">
        <v>103240.95345572998</v>
      </c>
      <c r="AA44" s="217">
        <v>253361.45568978999</v>
      </c>
      <c r="AB44" s="217">
        <v>1544724.9126188501</v>
      </c>
      <c r="AC44" s="218">
        <v>0.16401720048668958</v>
      </c>
      <c r="AD44" s="20"/>
      <c r="AE44" s="20" t="s">
        <v>39</v>
      </c>
      <c r="AF44" s="20" t="s">
        <v>0</v>
      </c>
      <c r="AG44" s="20">
        <v>2021</v>
      </c>
      <c r="AH44" s="20" t="s">
        <v>39</v>
      </c>
      <c r="AI44" s="165">
        <v>6.6292687098387454E-2</v>
      </c>
      <c r="AJ44" s="165">
        <v>0.13647210028858506</v>
      </c>
      <c r="AK44" s="20"/>
      <c r="AL44" s="20" t="s">
        <v>1</v>
      </c>
      <c r="AM44" s="165">
        <v>6.6834523488522229E-2</v>
      </c>
      <c r="AN44" s="165">
        <v>0.16401720048668958</v>
      </c>
    </row>
    <row r="45" spans="1:40" ht="15">
      <c r="A45" s="20"/>
      <c r="B45" s="20" t="s">
        <v>40</v>
      </c>
      <c r="C45" s="214" t="s">
        <v>0</v>
      </c>
      <c r="D45" s="215">
        <v>387235</v>
      </c>
      <c r="E45" s="215">
        <v>27531</v>
      </c>
      <c r="F45" s="214">
        <v>49059</v>
      </c>
      <c r="G45" s="215">
        <v>463825</v>
      </c>
      <c r="H45" s="216">
        <v>0.10577049533768124</v>
      </c>
      <c r="I45" s="221"/>
      <c r="J45" s="220">
        <v>99778.458708300008</v>
      </c>
      <c r="K45" s="220">
        <v>8470.2281089300086</v>
      </c>
      <c r="L45" s="220">
        <v>17472.16395011</v>
      </c>
      <c r="M45" s="220">
        <v>125720.85076734002</v>
      </c>
      <c r="N45" s="216">
        <v>0.13897586473101525</v>
      </c>
      <c r="O45" s="20"/>
      <c r="P45" s="20"/>
      <c r="Q45" s="20" t="s">
        <v>40</v>
      </c>
      <c r="R45" s="20" t="s">
        <v>1</v>
      </c>
      <c r="S45" s="217">
        <v>4387723</v>
      </c>
      <c r="T45" s="217">
        <v>325765</v>
      </c>
      <c r="U45" s="217">
        <v>689413</v>
      </c>
      <c r="V45" s="217">
        <v>5402901</v>
      </c>
      <c r="W45" s="218">
        <v>0.12760052423688681</v>
      </c>
      <c r="X45" s="219"/>
      <c r="Y45" s="217">
        <v>1192413.41146351</v>
      </c>
      <c r="Z45" s="217">
        <v>105745.12036790999</v>
      </c>
      <c r="AA45" s="217">
        <v>259573.92138714</v>
      </c>
      <c r="AB45" s="217">
        <v>1557732.4532185602</v>
      </c>
      <c r="AC45" s="218">
        <v>0.16663575368851871</v>
      </c>
      <c r="AD45" s="20"/>
      <c r="AE45" s="20" t="s">
        <v>40</v>
      </c>
      <c r="AF45" s="20" t="s">
        <v>0</v>
      </c>
      <c r="AG45" s="20"/>
      <c r="AH45" s="20" t="s">
        <v>40</v>
      </c>
      <c r="AI45" s="165">
        <v>6.7373296133710375E-2</v>
      </c>
      <c r="AJ45" s="165">
        <v>0.13897586473101525</v>
      </c>
      <c r="AK45" s="20"/>
      <c r="AL45" s="20" t="s">
        <v>1</v>
      </c>
      <c r="AM45" s="165">
        <v>6.7884006749311304E-2</v>
      </c>
      <c r="AN45" s="165">
        <v>0.16663575368851871</v>
      </c>
    </row>
    <row r="46" spans="1:40" ht="15">
      <c r="A46" s="20"/>
      <c r="B46" s="20" t="s">
        <v>41</v>
      </c>
      <c r="C46" s="214" t="s">
        <v>0</v>
      </c>
      <c r="D46" s="215">
        <v>385514</v>
      </c>
      <c r="E46" s="215">
        <v>29416</v>
      </c>
      <c r="F46" s="214">
        <v>49131</v>
      </c>
      <c r="G46" s="215">
        <v>464061</v>
      </c>
      <c r="H46" s="216">
        <v>0.10587185736357936</v>
      </c>
      <c r="I46" s="221"/>
      <c r="J46" s="220">
        <v>98756.407153640059</v>
      </c>
      <c r="K46" s="220">
        <v>8867.8315378299958</v>
      </c>
      <c r="L46" s="220">
        <v>17512.999096400003</v>
      </c>
      <c r="M46" s="220">
        <v>125137.23778787006</v>
      </c>
      <c r="N46" s="216">
        <v>0.13995034096954945</v>
      </c>
      <c r="O46" s="20"/>
      <c r="P46" s="20"/>
      <c r="Q46" s="20" t="s">
        <v>41</v>
      </c>
      <c r="R46" s="20" t="s">
        <v>1</v>
      </c>
      <c r="S46" s="217">
        <v>4367288</v>
      </c>
      <c r="T46" s="217">
        <v>348058</v>
      </c>
      <c r="U46" s="217">
        <v>688495</v>
      </c>
      <c r="V46" s="217">
        <v>5403841</v>
      </c>
      <c r="W46" s="218">
        <v>0.12740844891624309</v>
      </c>
      <c r="X46" s="219"/>
      <c r="Y46" s="217">
        <v>1180792.8602364301</v>
      </c>
      <c r="Z46" s="217">
        <v>110426.43201645998</v>
      </c>
      <c r="AA46" s="217">
        <v>259525.67251673993</v>
      </c>
      <c r="AB46" s="217">
        <v>1550744.9647696305</v>
      </c>
      <c r="AC46" s="218">
        <v>0.1673554829535065</v>
      </c>
      <c r="AD46" s="20"/>
      <c r="AE46" s="20" t="s">
        <v>41</v>
      </c>
      <c r="AF46" s="20" t="s">
        <v>0</v>
      </c>
      <c r="AG46" s="20"/>
      <c r="AH46" s="20" t="s">
        <v>41</v>
      </c>
      <c r="AI46" s="165">
        <v>7.0864849621042073E-2</v>
      </c>
      <c r="AJ46" s="165">
        <v>0.13995034096954945</v>
      </c>
      <c r="AK46" s="20"/>
      <c r="AL46" s="20" t="s">
        <v>1</v>
      </c>
      <c r="AM46" s="165">
        <v>7.1208634898172488E-2</v>
      </c>
      <c r="AN46" s="165">
        <v>0.1673554829535065</v>
      </c>
    </row>
    <row r="47" spans="1:40" ht="15">
      <c r="A47" s="20"/>
      <c r="B47" s="20" t="s">
        <v>42</v>
      </c>
      <c r="C47" s="214" t="s">
        <v>0</v>
      </c>
      <c r="D47" s="215">
        <v>392680</v>
      </c>
      <c r="E47" s="215">
        <v>21403</v>
      </c>
      <c r="F47" s="214">
        <v>50485</v>
      </c>
      <c r="G47" s="215">
        <v>464568</v>
      </c>
      <c r="H47" s="216">
        <v>0.10867085119939385</v>
      </c>
      <c r="I47" s="221"/>
      <c r="J47" s="220">
        <v>101910.70286961997</v>
      </c>
      <c r="K47" s="220">
        <v>6367.3998716700007</v>
      </c>
      <c r="L47" s="220">
        <v>17971.892890849998</v>
      </c>
      <c r="M47" s="220">
        <v>126249.99563213997</v>
      </c>
      <c r="N47" s="216">
        <v>0.14235163178314456</v>
      </c>
      <c r="O47" s="20"/>
      <c r="P47" s="20"/>
      <c r="Q47" s="20" t="s">
        <v>42</v>
      </c>
      <c r="R47" s="20" t="s">
        <v>1</v>
      </c>
      <c r="S47" s="217">
        <v>4456705</v>
      </c>
      <c r="T47" s="217">
        <v>248875</v>
      </c>
      <c r="U47" s="217">
        <v>705958</v>
      </c>
      <c r="V47" s="217">
        <v>5411538</v>
      </c>
      <c r="W47" s="218">
        <v>0.13045422576724031</v>
      </c>
      <c r="X47" s="222"/>
      <c r="Y47" s="217">
        <v>1221604.9651668896</v>
      </c>
      <c r="Z47" s="217">
        <v>77171.151183509995</v>
      </c>
      <c r="AA47" s="217">
        <v>265854.55207919003</v>
      </c>
      <c r="AB47" s="217">
        <v>1564630.6684295903</v>
      </c>
      <c r="AC47" s="218">
        <v>0.16991521222450953</v>
      </c>
      <c r="AD47" s="20"/>
      <c r="AE47" s="20" t="s">
        <v>42</v>
      </c>
      <c r="AF47" s="20" t="s">
        <v>0</v>
      </c>
      <c r="AG47" s="20"/>
      <c r="AH47" s="20" t="s">
        <v>42</v>
      </c>
      <c r="AI47" s="165">
        <v>5.0434852213563378E-2</v>
      </c>
      <c r="AJ47" s="165">
        <v>0.14235163178314456</v>
      </c>
      <c r="AK47" s="20"/>
      <c r="AL47" s="20" t="s">
        <v>1</v>
      </c>
      <c r="AM47" s="165">
        <v>4.9322279526174816E-2</v>
      </c>
      <c r="AN47" s="165">
        <v>0.16991521222450953</v>
      </c>
    </row>
    <row r="48" spans="1:40" ht="15">
      <c r="A48" s="20"/>
      <c r="B48" s="20" t="s">
        <v>43</v>
      </c>
      <c r="C48" s="214" t="s">
        <v>0</v>
      </c>
      <c r="D48" s="215">
        <v>390762</v>
      </c>
      <c r="E48" s="215">
        <v>23079</v>
      </c>
      <c r="F48" s="214">
        <v>51031</v>
      </c>
      <c r="G48" s="215">
        <v>464872</v>
      </c>
      <c r="H48" s="216">
        <v>0.10977430346417939</v>
      </c>
      <c r="I48" s="221"/>
      <c r="J48" s="220">
        <v>100903.21513254994</v>
      </c>
      <c r="K48" s="220">
        <v>6705.6426928400006</v>
      </c>
      <c r="L48" s="220">
        <v>18122.766177720001</v>
      </c>
      <c r="M48" s="220">
        <v>125731.62400310994</v>
      </c>
      <c r="N48" s="216">
        <v>0.14413848800101189</v>
      </c>
      <c r="O48" s="20"/>
      <c r="P48" s="20"/>
      <c r="Q48" s="20" t="s">
        <v>43</v>
      </c>
      <c r="R48" s="20" t="s">
        <v>1</v>
      </c>
      <c r="S48" s="217">
        <v>4436728</v>
      </c>
      <c r="T48" s="217">
        <v>273241</v>
      </c>
      <c r="U48" s="217">
        <v>708967</v>
      </c>
      <c r="V48" s="217">
        <v>5418936</v>
      </c>
      <c r="W48" s="218">
        <v>0.13083140306510355</v>
      </c>
      <c r="X48" s="222"/>
      <c r="Y48" s="217">
        <v>1210358.3269891602</v>
      </c>
      <c r="Z48" s="217">
        <v>82683.484300159995</v>
      </c>
      <c r="AA48" s="217">
        <v>266803.72687137988</v>
      </c>
      <c r="AB48" s="217">
        <v>1559845.5381607001</v>
      </c>
      <c r="AC48" s="218">
        <v>0.17104496589193238</v>
      </c>
      <c r="AD48" s="20"/>
      <c r="AE48" s="20" t="s">
        <v>43</v>
      </c>
      <c r="AF48" s="20" t="s">
        <v>0</v>
      </c>
      <c r="AG48" s="20"/>
      <c r="AH48" s="20" t="s">
        <v>43</v>
      </c>
      <c r="AI48" s="165">
        <v>5.3332984012631049E-2</v>
      </c>
      <c r="AJ48" s="165">
        <v>0.14413848800101189</v>
      </c>
      <c r="AK48" s="20"/>
      <c r="AL48" s="20" t="s">
        <v>1</v>
      </c>
      <c r="AM48" s="165">
        <v>5.300748200854339E-2</v>
      </c>
      <c r="AN48" s="165">
        <v>0.17104496589193238</v>
      </c>
    </row>
    <row r="49" spans="1:40" ht="15">
      <c r="A49" s="20"/>
      <c r="B49" s="20" t="s">
        <v>44</v>
      </c>
      <c r="C49" s="214" t="s">
        <v>0</v>
      </c>
      <c r="D49" s="215">
        <v>395524</v>
      </c>
      <c r="E49" s="215">
        <v>17426</v>
      </c>
      <c r="F49" s="214">
        <v>51981</v>
      </c>
      <c r="G49" s="215">
        <v>464931</v>
      </c>
      <c r="H49" s="216">
        <v>0.11180368699871594</v>
      </c>
      <c r="I49" s="221"/>
      <c r="J49" s="220">
        <v>103412.48387299001</v>
      </c>
      <c r="K49" s="220">
        <v>4965.4194781099986</v>
      </c>
      <c r="L49" s="220">
        <v>18428.767330310009</v>
      </c>
      <c r="M49" s="220">
        <v>126806.67068141</v>
      </c>
      <c r="N49" s="216">
        <v>0.14532963629816115</v>
      </c>
      <c r="O49" s="20"/>
      <c r="P49" s="20"/>
      <c r="Q49" s="20" t="s">
        <v>44</v>
      </c>
      <c r="R49" s="20" t="s">
        <v>1</v>
      </c>
      <c r="S49" s="217">
        <v>4493695</v>
      </c>
      <c r="T49" s="217">
        <v>209532</v>
      </c>
      <c r="U49" s="217">
        <v>721641</v>
      </c>
      <c r="V49" s="217">
        <v>5424868</v>
      </c>
      <c r="W49" s="218">
        <v>0.1330246192165413</v>
      </c>
      <c r="X49" s="222"/>
      <c r="Y49" s="217">
        <v>1241655.6678422601</v>
      </c>
      <c r="Z49" s="217">
        <v>61691.950219810002</v>
      </c>
      <c r="AA49" s="217">
        <v>271258.38662566995</v>
      </c>
      <c r="AB49" s="217">
        <v>1574606.0046877402</v>
      </c>
      <c r="AC49" s="218">
        <v>0.17227064155611621</v>
      </c>
      <c r="AD49" s="20"/>
      <c r="AE49" s="20" t="s">
        <v>44</v>
      </c>
      <c r="AF49" s="20" t="s">
        <v>0</v>
      </c>
      <c r="AG49" s="20"/>
      <c r="AH49" s="20" t="s">
        <v>44</v>
      </c>
      <c r="AI49" s="165">
        <v>3.9157399618078091E-2</v>
      </c>
      <c r="AJ49" s="165">
        <v>0.14532963629816115</v>
      </c>
      <c r="AK49" s="20"/>
      <c r="AL49" s="20" t="s">
        <v>1</v>
      </c>
      <c r="AM49" s="165">
        <v>3.9179293128660538E-2</v>
      </c>
      <c r="AN49" s="165">
        <v>0.17227064155611621</v>
      </c>
    </row>
    <row r="50" spans="1:40">
      <c r="B50" s="197" t="s">
        <v>45</v>
      </c>
      <c r="C50" s="197" t="s">
        <v>0</v>
      </c>
      <c r="D50" s="197">
        <v>394661</v>
      </c>
      <c r="E50" s="197">
        <v>21421</v>
      </c>
      <c r="F50" s="197">
        <v>51573</v>
      </c>
      <c r="G50" s="197">
        <v>467655</v>
      </c>
      <c r="H50" s="197">
        <v>0.11028001411296789</v>
      </c>
      <c r="J50" s="197">
        <v>102503.62407997005</v>
      </c>
      <c r="K50" s="197">
        <v>6073.4123132199993</v>
      </c>
      <c r="L50" s="197">
        <v>18276.571344659995</v>
      </c>
      <c r="M50" s="197">
        <v>126853.60773785005</v>
      </c>
      <c r="N50" s="197">
        <v>0.14407608636901786</v>
      </c>
      <c r="Q50" s="197" t="s">
        <v>45</v>
      </c>
      <c r="R50" s="197" t="s">
        <v>1</v>
      </c>
      <c r="S50" s="197">
        <v>4496683</v>
      </c>
      <c r="T50" s="197">
        <v>258163</v>
      </c>
      <c r="U50" s="197">
        <v>716990</v>
      </c>
      <c r="V50" s="197">
        <v>5471836</v>
      </c>
      <c r="W50" s="197">
        <v>0.13103280142168003</v>
      </c>
      <c r="Y50" s="197">
        <v>1233502.0927382205</v>
      </c>
      <c r="Z50" s="197">
        <v>76090.853540399999</v>
      </c>
      <c r="AA50" s="197">
        <v>269667.78668523993</v>
      </c>
      <c r="AB50" s="197">
        <v>1579260.7329638596</v>
      </c>
      <c r="AC50" s="197">
        <v>0.17075570933695286</v>
      </c>
      <c r="AE50" s="137" t="s">
        <v>45</v>
      </c>
      <c r="AF50" s="137" t="s">
        <v>0</v>
      </c>
      <c r="AH50" s="20" t="s">
        <v>45</v>
      </c>
      <c r="AI50" s="165">
        <v>4.7877332158901144E-2</v>
      </c>
      <c r="AJ50" s="165">
        <v>0.14407608636901786</v>
      </c>
      <c r="AK50" s="20"/>
      <c r="AL50" s="20" t="s">
        <v>1</v>
      </c>
      <c r="AM50" s="165">
        <v>4.818131164294661E-2</v>
      </c>
      <c r="AN50" s="165">
        <v>0.17075570933695286</v>
      </c>
    </row>
    <row r="51" spans="1:40">
      <c r="B51" s="197" t="s">
        <v>46</v>
      </c>
      <c r="C51" s="197" t="s">
        <v>0</v>
      </c>
      <c r="D51" s="197">
        <v>399006</v>
      </c>
      <c r="E51" s="197">
        <v>16636</v>
      </c>
      <c r="F51" s="197">
        <v>52598</v>
      </c>
      <c r="G51" s="197">
        <v>468240</v>
      </c>
      <c r="H51" s="197">
        <v>0.11233128310268238</v>
      </c>
      <c r="J51" s="197">
        <v>104566.72874937004</v>
      </c>
      <c r="K51" s="197">
        <v>4753.2345378699993</v>
      </c>
      <c r="L51" s="197">
        <v>18609.502422480004</v>
      </c>
      <c r="M51" s="197">
        <v>127929.46570972004</v>
      </c>
      <c r="N51" s="197">
        <v>0.14546689708457103</v>
      </c>
      <c r="Q51" s="197" t="s">
        <v>46</v>
      </c>
      <c r="R51" s="197" t="s">
        <v>1</v>
      </c>
      <c r="S51" s="197">
        <v>4550923</v>
      </c>
      <c r="T51" s="197">
        <v>198778</v>
      </c>
      <c r="U51" s="197">
        <v>728405</v>
      </c>
      <c r="V51" s="197">
        <v>5478106</v>
      </c>
      <c r="W51" s="197">
        <v>0.1329665764043266</v>
      </c>
      <c r="Y51" s="197">
        <v>1260475.3106943802</v>
      </c>
      <c r="Z51" s="197">
        <v>58693.780604769992</v>
      </c>
      <c r="AA51" s="197">
        <v>273441.61814798997</v>
      </c>
      <c r="AB51" s="197">
        <v>1592610.7094471403</v>
      </c>
      <c r="AC51" s="197">
        <v>0.17169394662862253</v>
      </c>
      <c r="AE51" s="137" t="s">
        <v>46</v>
      </c>
      <c r="AF51" s="137" t="s">
        <v>0</v>
      </c>
      <c r="AH51" s="20" t="s">
        <v>46</v>
      </c>
      <c r="AI51" s="165">
        <v>3.7155119123653546E-2</v>
      </c>
      <c r="AJ51" s="165">
        <v>0.14546689708457103</v>
      </c>
      <c r="AK51" s="20"/>
      <c r="AL51" s="20" t="s">
        <v>1</v>
      </c>
      <c r="AM51" s="165">
        <v>3.6853815095306608E-2</v>
      </c>
      <c r="AN51" s="165">
        <v>0.17169394662862253</v>
      </c>
    </row>
    <row r="52" spans="1:40">
      <c r="B52" s="197" t="s">
        <v>47</v>
      </c>
      <c r="C52" s="197" t="s">
        <v>0</v>
      </c>
      <c r="D52" s="197">
        <v>398641</v>
      </c>
      <c r="E52" s="197">
        <v>19782</v>
      </c>
      <c r="F52" s="197">
        <v>52474</v>
      </c>
      <c r="G52" s="197">
        <v>470897</v>
      </c>
      <c r="H52" s="197">
        <v>0.11143413527799073</v>
      </c>
      <c r="J52" s="197">
        <v>103534.64630637011</v>
      </c>
      <c r="K52" s="197">
        <v>5644.7974401500005</v>
      </c>
      <c r="L52" s="197">
        <v>18549.915495879999</v>
      </c>
      <c r="M52" s="197">
        <v>127729.3592424001</v>
      </c>
      <c r="N52" s="197">
        <v>0.14522828272141136</v>
      </c>
      <c r="Q52" s="197" t="s">
        <v>47</v>
      </c>
      <c r="R52" s="197" t="s">
        <v>1</v>
      </c>
      <c r="S52" s="197">
        <v>4559385</v>
      </c>
      <c r="T52" s="197">
        <v>233232</v>
      </c>
      <c r="U52" s="197">
        <v>727540</v>
      </c>
      <c r="V52" s="197">
        <v>5520157</v>
      </c>
      <c r="W52" s="197">
        <v>0.13179697606426774</v>
      </c>
      <c r="Y52" s="197">
        <v>1251552.0487678598</v>
      </c>
      <c r="Z52" s="197">
        <v>69025.662708329983</v>
      </c>
      <c r="AA52" s="197">
        <v>272796.93234100996</v>
      </c>
      <c r="AB52" s="197">
        <v>1593374.6438172008</v>
      </c>
      <c r="AC52" s="197">
        <v>0.17120702491378825</v>
      </c>
      <c r="AE52" s="137" t="s">
        <v>47</v>
      </c>
      <c r="AF52" s="137" t="s">
        <v>0</v>
      </c>
      <c r="AH52" s="20" t="s">
        <v>47</v>
      </c>
      <c r="AI52" s="165">
        <v>4.4193421728809509E-2</v>
      </c>
      <c r="AJ52" s="165">
        <v>0.14522828272141136</v>
      </c>
      <c r="AK52" s="20"/>
      <c r="AL52" s="20" t="s">
        <v>1</v>
      </c>
      <c r="AM52" s="165">
        <v>4.3320422460700912E-2</v>
      </c>
      <c r="AN52" s="165">
        <v>0.17120702491378825</v>
      </c>
    </row>
  </sheetData>
  <mergeCells count="5">
    <mergeCell ref="H1:I1"/>
    <mergeCell ref="D6:H6"/>
    <mergeCell ref="J6:N6"/>
    <mergeCell ref="S6:W6"/>
    <mergeCell ref="Y6:AC6"/>
  </mergeCells>
  <hyperlinks>
    <hyperlink ref="H1:I1" location="Index!A1" display="Regresar al Índice" xr:uid="{00000000-0004-0000-2500-000000000000}"/>
  </hyperlinks>
  <pageMargins left="0.7" right="0.7" top="0.75" bottom="0.75" header="0.3" footer="0.3"/>
  <pageSetup orientation="portrait" horizontalDpi="300" verticalDpi="300"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43"/>
  <dimension ref="A1:I38"/>
  <sheetViews>
    <sheetView topLeftCell="A22" zoomScale="106" zoomScaleNormal="106" workbookViewId="0"/>
  </sheetViews>
  <sheetFormatPr baseColWidth="10" defaultColWidth="9.140625" defaultRowHeight="14.25"/>
  <cols>
    <col min="1" max="16384" width="9.140625" style="197"/>
  </cols>
  <sheetData>
    <row r="1" spans="1:9">
      <c r="A1" s="20" t="s">
        <v>1598</v>
      </c>
      <c r="H1" s="545" t="s">
        <v>38</v>
      </c>
      <c r="I1" s="545"/>
    </row>
    <row r="2" spans="1:9">
      <c r="A2" s="198" t="s">
        <v>842</v>
      </c>
    </row>
    <row r="3" spans="1:9">
      <c r="A3" s="198" t="s">
        <v>840</v>
      </c>
    </row>
    <row r="6" spans="1:9">
      <c r="A6" s="205" t="s">
        <v>28</v>
      </c>
      <c r="B6" s="206">
        <v>0.20668433503495134</v>
      </c>
    </row>
    <row r="7" spans="1:9">
      <c r="A7" s="205" t="s">
        <v>27</v>
      </c>
      <c r="B7" s="206">
        <v>0.17379368598880793</v>
      </c>
    </row>
    <row r="8" spans="1:9">
      <c r="A8" s="205" t="s">
        <v>29</v>
      </c>
      <c r="B8" s="206">
        <v>0.1642266909459042</v>
      </c>
    </row>
    <row r="9" spans="1:9">
      <c r="A9" s="205" t="s">
        <v>31</v>
      </c>
      <c r="B9" s="206">
        <v>0.16160531198125183</v>
      </c>
    </row>
    <row r="10" spans="1:9">
      <c r="A10" s="205" t="s">
        <v>15</v>
      </c>
      <c r="B10" s="206">
        <v>0.15056750535756805</v>
      </c>
    </row>
    <row r="11" spans="1:9">
      <c r="A11" s="205" t="s">
        <v>51</v>
      </c>
      <c r="B11" s="206">
        <v>0.14810107261298514</v>
      </c>
    </row>
    <row r="12" spans="1:9">
      <c r="A12" s="205" t="s">
        <v>9</v>
      </c>
      <c r="B12" s="206">
        <v>0.14425883769240169</v>
      </c>
    </row>
    <row r="13" spans="1:9">
      <c r="A13" s="205" t="s">
        <v>24</v>
      </c>
      <c r="B13" s="206">
        <v>0.14364284958798473</v>
      </c>
    </row>
    <row r="14" spans="1:9">
      <c r="A14" s="205" t="s">
        <v>10</v>
      </c>
      <c r="B14" s="206">
        <v>0.14069191311421406</v>
      </c>
    </row>
    <row r="15" spans="1:9">
      <c r="A15" s="205" t="s">
        <v>21</v>
      </c>
      <c r="B15" s="206">
        <v>0.13942747592697485</v>
      </c>
    </row>
    <row r="16" spans="1:9">
      <c r="A16" s="205" t="s">
        <v>12</v>
      </c>
      <c r="B16" s="206">
        <v>0.13782219884271435</v>
      </c>
    </row>
    <row r="17" spans="1:2">
      <c r="A17" s="205" t="s">
        <v>6</v>
      </c>
      <c r="B17" s="206">
        <v>0.13416488014032352</v>
      </c>
    </row>
    <row r="18" spans="1:2">
      <c r="A18" s="205" t="s">
        <v>4</v>
      </c>
      <c r="B18" s="206">
        <v>0.13361607839703346</v>
      </c>
    </row>
    <row r="19" spans="1:2">
      <c r="A19" s="205" t="s">
        <v>1</v>
      </c>
      <c r="B19" s="206">
        <v>0.13179697606426774</v>
      </c>
    </row>
    <row r="20" spans="1:2">
      <c r="A20" s="205" t="s">
        <v>18</v>
      </c>
      <c r="B20" s="206">
        <v>0.13134138887582866</v>
      </c>
    </row>
    <row r="21" spans="1:2">
      <c r="A21" s="207" t="s">
        <v>32</v>
      </c>
      <c r="B21" s="208">
        <v>0.13105424604455926</v>
      </c>
    </row>
    <row r="22" spans="1:2">
      <c r="A22" s="205" t="s">
        <v>26</v>
      </c>
      <c r="B22" s="206">
        <v>0.12830496246895359</v>
      </c>
    </row>
    <row r="23" spans="1:2">
      <c r="A23" s="205" t="s">
        <v>8</v>
      </c>
      <c r="B23" s="206">
        <v>0.12816880231217737</v>
      </c>
    </row>
    <row r="24" spans="1:2">
      <c r="A24" s="205" t="s">
        <v>30</v>
      </c>
      <c r="B24" s="206">
        <v>0.12792093187433815</v>
      </c>
    </row>
    <row r="25" spans="1:2">
      <c r="A25" s="205" t="s">
        <v>16</v>
      </c>
      <c r="B25" s="206">
        <v>0.12728420227930562</v>
      </c>
    </row>
    <row r="26" spans="1:2">
      <c r="A26" s="205" t="s">
        <v>20</v>
      </c>
      <c r="B26" s="206">
        <v>0.12724445231848233</v>
      </c>
    </row>
    <row r="27" spans="1:2">
      <c r="A27" s="205" t="s">
        <v>5</v>
      </c>
      <c r="B27" s="206">
        <v>0.12524826817807488</v>
      </c>
    </row>
    <row r="28" spans="1:2">
      <c r="A28" s="205" t="s">
        <v>7</v>
      </c>
      <c r="B28" s="206">
        <v>0.12259620058721733</v>
      </c>
    </row>
    <row r="29" spans="1:2">
      <c r="A29" s="205" t="s">
        <v>22</v>
      </c>
      <c r="B29" s="206">
        <v>0.12221926065651077</v>
      </c>
    </row>
    <row r="30" spans="1:2">
      <c r="A30" s="205" t="s">
        <v>11</v>
      </c>
      <c r="B30" s="206">
        <v>0.11886371883261625</v>
      </c>
    </row>
    <row r="31" spans="1:2">
      <c r="A31" s="205" t="s">
        <v>17</v>
      </c>
      <c r="B31" s="206">
        <v>0.11273653951290055</v>
      </c>
    </row>
    <row r="32" spans="1:2">
      <c r="A32" s="205" t="s">
        <v>14</v>
      </c>
      <c r="B32" s="206">
        <v>0.11170527597874692</v>
      </c>
    </row>
    <row r="33" spans="1:2">
      <c r="A33" s="205" t="s">
        <v>0</v>
      </c>
      <c r="B33" s="206">
        <v>0.11143413527799073</v>
      </c>
    </row>
    <row r="34" spans="1:2">
      <c r="A34" s="205" t="s">
        <v>19</v>
      </c>
      <c r="B34" s="206">
        <v>0.10768590743629745</v>
      </c>
    </row>
    <row r="35" spans="1:2">
      <c r="A35" s="205" t="s">
        <v>23</v>
      </c>
      <c r="B35" s="206">
        <v>9.5526058808636835E-2</v>
      </c>
    </row>
    <row r="36" spans="1:2">
      <c r="A36" s="205" t="s">
        <v>3</v>
      </c>
      <c r="B36" s="206">
        <v>9.0178473466700798E-2</v>
      </c>
    </row>
    <row r="37" spans="1:2">
      <c r="A37" s="205" t="s">
        <v>33</v>
      </c>
      <c r="B37" s="206">
        <v>8.7915154898130052E-2</v>
      </c>
    </row>
    <row r="38" spans="1:2">
      <c r="A38" s="205" t="s">
        <v>25</v>
      </c>
      <c r="B38" s="206">
        <v>8.0828284016706858E-2</v>
      </c>
    </row>
  </sheetData>
  <mergeCells count="1">
    <mergeCell ref="H1:I1"/>
  </mergeCells>
  <hyperlinks>
    <hyperlink ref="H1:I1" location="Index!A1" display="Regresar al Índice" xr:uid="{00000000-0004-0000-2600-000000000000}"/>
  </hyperlinks>
  <pageMargins left="0.7" right="0.7" top="0.75" bottom="0.75" header="0.3" footer="0.3"/>
  <pageSetup orientation="portrait" horizontalDpi="300" verticalDpi="300"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2"/>
  <dimension ref="A1:L51"/>
  <sheetViews>
    <sheetView zoomScale="106" zoomScaleNormal="106" workbookViewId="0"/>
  </sheetViews>
  <sheetFormatPr baseColWidth="10" defaultColWidth="9.140625" defaultRowHeight="14.25"/>
  <cols>
    <col min="1" max="1" width="9.140625" style="197"/>
    <col min="2" max="2" width="11.42578125" style="197" bestFit="1" customWidth="1"/>
    <col min="3" max="5" width="11.42578125" style="197" customWidth="1"/>
    <col min="6" max="6" width="32.28515625" style="197" bestFit="1" customWidth="1"/>
    <col min="7" max="7" width="15.5703125" style="197" bestFit="1" customWidth="1"/>
    <col min="8" max="16384" width="9.140625" style="197"/>
  </cols>
  <sheetData>
    <row r="1" spans="1:11">
      <c r="A1" s="20" t="s">
        <v>1599</v>
      </c>
      <c r="H1" s="545" t="s">
        <v>38</v>
      </c>
      <c r="I1" s="545"/>
    </row>
    <row r="2" spans="1:11">
      <c r="A2" s="198" t="s">
        <v>842</v>
      </c>
    </row>
    <row r="3" spans="1:11">
      <c r="A3" s="198" t="s">
        <v>841</v>
      </c>
    </row>
    <row r="6" spans="1:11">
      <c r="B6" s="20" t="s">
        <v>417</v>
      </c>
      <c r="C6" s="20"/>
      <c r="D6" s="20"/>
      <c r="E6" s="20"/>
      <c r="F6" s="20" t="s">
        <v>498</v>
      </c>
      <c r="G6" s="20" t="s">
        <v>499</v>
      </c>
      <c r="H6" s="20"/>
      <c r="I6" s="20"/>
      <c r="J6" s="20" t="s">
        <v>500</v>
      </c>
      <c r="K6" s="20" t="s">
        <v>501</v>
      </c>
    </row>
    <row r="7" spans="1:11">
      <c r="B7" s="20" t="s">
        <v>39</v>
      </c>
      <c r="C7" s="20" t="s">
        <v>0</v>
      </c>
      <c r="D7" s="20">
        <v>2018</v>
      </c>
      <c r="E7" s="20" t="s">
        <v>39</v>
      </c>
      <c r="F7" s="20">
        <v>4.0931184479757965E-2</v>
      </c>
      <c r="G7" s="20">
        <v>6.2933926924759451E-2</v>
      </c>
      <c r="H7" s="20"/>
      <c r="I7" s="20" t="s">
        <v>1</v>
      </c>
      <c r="J7" s="20">
        <v>4.1908600566468536E-2</v>
      </c>
      <c r="K7" s="20">
        <v>7.8838823001645075E-2</v>
      </c>
    </row>
    <row r="8" spans="1:11">
      <c r="B8" s="20" t="s">
        <v>40</v>
      </c>
      <c r="C8" s="20" t="s">
        <v>0</v>
      </c>
      <c r="D8" s="20"/>
      <c r="E8" s="20" t="s">
        <v>40</v>
      </c>
      <c r="F8" s="204">
        <v>3.9811552292802158E-2</v>
      </c>
      <c r="G8" s="204">
        <v>6.3015362514989418E-2</v>
      </c>
      <c r="H8" s="20"/>
      <c r="I8" s="20" t="s">
        <v>1</v>
      </c>
      <c r="J8" s="204">
        <v>4.045763443320028E-2</v>
      </c>
      <c r="K8" s="204">
        <v>7.9049442966268535E-2</v>
      </c>
    </row>
    <row r="9" spans="1:11">
      <c r="B9" s="20" t="s">
        <v>41</v>
      </c>
      <c r="C9" s="20" t="s">
        <v>0</v>
      </c>
      <c r="D9" s="20"/>
      <c r="E9" s="20" t="s">
        <v>41</v>
      </c>
      <c r="F9" s="204">
        <v>4.1367840294514263E-2</v>
      </c>
      <c r="G9" s="204">
        <v>6.3163593117657624E-2</v>
      </c>
      <c r="H9" s="20"/>
      <c r="I9" s="20" t="s">
        <v>1</v>
      </c>
      <c r="J9" s="204">
        <v>4.1670444039278311E-2</v>
      </c>
      <c r="K9" s="204">
        <v>8.0009644694729959E-2</v>
      </c>
    </row>
    <row r="10" spans="1:11">
      <c r="B10" s="20" t="s">
        <v>42</v>
      </c>
      <c r="C10" s="20" t="s">
        <v>0</v>
      </c>
      <c r="D10" s="20"/>
      <c r="E10" s="20" t="s">
        <v>42</v>
      </c>
      <c r="F10" s="204">
        <v>3.9513563582854579E-2</v>
      </c>
      <c r="G10" s="204">
        <v>6.1674374640313716E-2</v>
      </c>
      <c r="H10" s="20"/>
      <c r="I10" s="20" t="s">
        <v>1</v>
      </c>
      <c r="J10" s="204">
        <v>4.0039163836293974E-2</v>
      </c>
      <c r="K10" s="204">
        <v>7.946316528403452E-2</v>
      </c>
    </row>
    <row r="11" spans="1:11">
      <c r="B11" s="20" t="s">
        <v>43</v>
      </c>
      <c r="C11" s="20" t="s">
        <v>0</v>
      </c>
      <c r="D11" s="20"/>
      <c r="E11" s="20" t="s">
        <v>43</v>
      </c>
      <c r="F11" s="204">
        <v>4.0323165159157653E-2</v>
      </c>
      <c r="G11" s="204">
        <v>6.0937207055575426E-2</v>
      </c>
      <c r="H11" s="20"/>
      <c r="I11" s="20" t="s">
        <v>1</v>
      </c>
      <c r="J11" s="204">
        <v>4.1084838036470894E-2</v>
      </c>
      <c r="K11" s="204">
        <v>7.8645026380104857E-2</v>
      </c>
    </row>
    <row r="12" spans="1:11">
      <c r="B12" s="20" t="s">
        <v>44</v>
      </c>
      <c r="C12" s="20" t="s">
        <v>0</v>
      </c>
      <c r="D12" s="20"/>
      <c r="E12" s="20" t="s">
        <v>44</v>
      </c>
      <c r="F12" s="204">
        <v>3.6934377492993428E-2</v>
      </c>
      <c r="G12" s="204">
        <v>6.0412996245941576E-2</v>
      </c>
      <c r="H12" s="20"/>
      <c r="I12" s="20" t="s">
        <v>1</v>
      </c>
      <c r="J12" s="204">
        <v>3.7251339258620939E-2</v>
      </c>
      <c r="K12" s="204">
        <v>7.7700474291856975E-2</v>
      </c>
    </row>
    <row r="13" spans="1:11">
      <c r="B13" s="20" t="s">
        <v>45</v>
      </c>
      <c r="C13" s="20" t="s">
        <v>0</v>
      </c>
      <c r="D13" s="20"/>
      <c r="E13" s="20" t="s">
        <v>45</v>
      </c>
      <c r="F13" s="204">
        <v>3.9542317218209756E-2</v>
      </c>
      <c r="G13" s="204">
        <v>6.110643883657349E-2</v>
      </c>
      <c r="H13" s="20"/>
      <c r="I13" s="20" t="s">
        <v>1</v>
      </c>
      <c r="J13" s="204">
        <v>3.9485004622921302E-2</v>
      </c>
      <c r="K13" s="204">
        <v>7.7557381471072398E-2</v>
      </c>
    </row>
    <row r="14" spans="1:11">
      <c r="B14" s="20" t="s">
        <v>46</v>
      </c>
      <c r="C14" s="20" t="s">
        <v>0</v>
      </c>
      <c r="D14" s="20"/>
      <c r="E14" s="20" t="s">
        <v>46</v>
      </c>
      <c r="F14" s="204">
        <v>3.5271643516572332E-2</v>
      </c>
      <c r="G14" s="204">
        <v>6.0590792341586965E-2</v>
      </c>
      <c r="H14" s="20"/>
      <c r="I14" s="20" t="s">
        <v>1</v>
      </c>
      <c r="J14" s="204">
        <v>3.5052231531424317E-2</v>
      </c>
      <c r="K14" s="204">
        <v>7.6611551239286521E-2</v>
      </c>
    </row>
    <row r="15" spans="1:11">
      <c r="B15" s="20" t="s">
        <v>47</v>
      </c>
      <c r="C15" s="20" t="s">
        <v>0</v>
      </c>
      <c r="D15" s="20"/>
      <c r="E15" s="20" t="s">
        <v>47</v>
      </c>
      <c r="F15" s="204">
        <v>3.6834607150578243E-2</v>
      </c>
      <c r="G15" s="204">
        <v>6.0016125293587137E-2</v>
      </c>
      <c r="H15" s="20"/>
      <c r="I15" s="20" t="s">
        <v>1</v>
      </c>
      <c r="J15" s="204">
        <v>3.6959832375328759E-2</v>
      </c>
      <c r="K15" s="204">
        <v>7.6277738996861924E-2</v>
      </c>
    </row>
    <row r="16" spans="1:11">
      <c r="B16" s="20" t="s">
        <v>48</v>
      </c>
      <c r="C16" s="20" t="s">
        <v>0</v>
      </c>
      <c r="D16" s="20"/>
      <c r="E16" s="20" t="s">
        <v>48</v>
      </c>
      <c r="F16" s="204">
        <v>3.4141755901481219E-2</v>
      </c>
      <c r="G16" s="204">
        <v>5.980075068103944E-2</v>
      </c>
      <c r="H16" s="20"/>
      <c r="I16" s="20" t="s">
        <v>1</v>
      </c>
      <c r="J16" s="204">
        <v>3.3415183491260964E-2</v>
      </c>
      <c r="K16" s="204">
        <v>7.6164106746489699E-2</v>
      </c>
    </row>
    <row r="17" spans="2:11">
      <c r="B17" s="20" t="s">
        <v>49</v>
      </c>
      <c r="C17" s="20" t="s">
        <v>0</v>
      </c>
      <c r="D17" s="20"/>
      <c r="E17" s="20" t="s">
        <v>49</v>
      </c>
      <c r="F17" s="204">
        <v>3.2809290968900451E-2</v>
      </c>
      <c r="G17" s="204">
        <v>5.9423014585093296E-2</v>
      </c>
      <c r="H17" s="20"/>
      <c r="I17" s="20" t="s">
        <v>1</v>
      </c>
      <c r="J17" s="204">
        <v>3.269898032993105E-2</v>
      </c>
      <c r="K17" s="204">
        <v>7.5975510609979188E-2</v>
      </c>
    </row>
    <row r="18" spans="2:11">
      <c r="B18" s="20" t="s">
        <v>50</v>
      </c>
      <c r="C18" s="20" t="s">
        <v>0</v>
      </c>
      <c r="D18" s="20"/>
      <c r="E18" s="20" t="s">
        <v>50</v>
      </c>
      <c r="F18" s="204">
        <v>3.0138593845821567E-2</v>
      </c>
      <c r="G18" s="204">
        <v>6.0247070229374089E-2</v>
      </c>
      <c r="H18" s="20"/>
      <c r="I18" s="20" t="s">
        <v>1</v>
      </c>
      <c r="J18" s="204">
        <v>2.9485438912324746E-2</v>
      </c>
      <c r="K18" s="204">
        <v>7.5783729081586121E-2</v>
      </c>
    </row>
    <row r="19" spans="2:11">
      <c r="B19" s="20" t="s">
        <v>39</v>
      </c>
      <c r="C19" s="20" t="s">
        <v>0</v>
      </c>
      <c r="D19" s="20">
        <v>2019</v>
      </c>
      <c r="E19" s="20" t="s">
        <v>39</v>
      </c>
      <c r="F19" s="204">
        <v>3.8651452390359761E-2</v>
      </c>
      <c r="G19" s="204">
        <v>6.1684620541800628E-2</v>
      </c>
      <c r="H19" s="20"/>
      <c r="I19" s="20" t="s">
        <v>1</v>
      </c>
      <c r="J19" s="204">
        <v>3.8346023777673439E-2</v>
      </c>
      <c r="K19" s="204">
        <v>7.699560077352445E-2</v>
      </c>
    </row>
    <row r="20" spans="2:11">
      <c r="B20" s="20" t="s">
        <v>40</v>
      </c>
      <c r="C20" s="20" t="s">
        <v>0</v>
      </c>
      <c r="D20" s="20"/>
      <c r="E20" s="20" t="s">
        <v>40</v>
      </c>
      <c r="F20" s="204">
        <v>3.3613438585584417E-2</v>
      </c>
      <c r="G20" s="204">
        <v>6.202403856519241E-2</v>
      </c>
      <c r="H20" s="20"/>
      <c r="I20" s="20" t="s">
        <v>1</v>
      </c>
      <c r="J20" s="204">
        <v>3.3177910565851919E-2</v>
      </c>
      <c r="K20" s="204">
        <v>7.6914850574331672E-2</v>
      </c>
    </row>
    <row r="21" spans="2:11">
      <c r="B21" s="20" t="s">
        <v>41</v>
      </c>
      <c r="C21" s="20" t="s">
        <v>0</v>
      </c>
      <c r="D21" s="20"/>
      <c r="E21" s="20" t="s">
        <v>41</v>
      </c>
      <c r="F21" s="204">
        <v>3.5476956093233307E-2</v>
      </c>
      <c r="G21" s="204">
        <v>6.2566353255355076E-2</v>
      </c>
      <c r="H21" s="20"/>
      <c r="I21" s="20" t="s">
        <v>1</v>
      </c>
      <c r="J21" s="204">
        <v>3.4425613970336465E-2</v>
      </c>
      <c r="K21" s="204">
        <v>7.7220714023111106E-2</v>
      </c>
    </row>
    <row r="22" spans="2:11">
      <c r="B22" s="20" t="s">
        <v>42</v>
      </c>
      <c r="C22" s="20" t="s">
        <v>0</v>
      </c>
      <c r="D22" s="20"/>
      <c r="E22" s="20" t="s">
        <v>42</v>
      </c>
      <c r="F22" s="204">
        <v>3.3674163585528813E-2</v>
      </c>
      <c r="G22" s="204">
        <v>6.1446917608619429E-2</v>
      </c>
      <c r="H22" s="20"/>
      <c r="I22" s="20" t="s">
        <v>1</v>
      </c>
      <c r="J22" s="204">
        <v>3.233458188127282E-2</v>
      </c>
      <c r="K22" s="204">
        <v>7.7188017406474463E-2</v>
      </c>
    </row>
    <row r="23" spans="2:11">
      <c r="B23" s="20" t="s">
        <v>43</v>
      </c>
      <c r="C23" s="20" t="s">
        <v>0</v>
      </c>
      <c r="D23" s="20"/>
      <c r="E23" s="20" t="s">
        <v>43</v>
      </c>
      <c r="F23" s="204">
        <v>3.6569421704101643E-2</v>
      </c>
      <c r="G23" s="204">
        <v>6.2770041613867067E-2</v>
      </c>
      <c r="H23" s="20"/>
      <c r="I23" s="20" t="s">
        <v>1</v>
      </c>
      <c r="J23" s="204">
        <v>3.4555412576495921E-2</v>
      </c>
      <c r="K23" s="204">
        <v>7.8254181047467647E-2</v>
      </c>
    </row>
    <row r="24" spans="2:11">
      <c r="B24" s="20" t="s">
        <v>44</v>
      </c>
      <c r="C24" s="20" t="s">
        <v>0</v>
      </c>
      <c r="D24" s="20"/>
      <c r="E24" s="20" t="s">
        <v>44</v>
      </c>
      <c r="F24" s="204">
        <v>3.4624249404285178E-2</v>
      </c>
      <c r="G24" s="204">
        <v>6.3450441874328536E-2</v>
      </c>
      <c r="H24" s="20"/>
      <c r="I24" s="20" t="s">
        <v>1</v>
      </c>
      <c r="J24" s="204">
        <v>3.3133171722488496E-2</v>
      </c>
      <c r="K24" s="204">
        <v>7.8186505196954373E-2</v>
      </c>
    </row>
    <row r="25" spans="2:11">
      <c r="B25" s="20" t="s">
        <v>45</v>
      </c>
      <c r="C25" s="20" t="s">
        <v>0</v>
      </c>
      <c r="D25" s="20"/>
      <c r="E25" s="20" t="s">
        <v>45</v>
      </c>
      <c r="F25" s="204">
        <v>3.8245710236100627E-2</v>
      </c>
      <c r="G25" s="204">
        <v>6.4298340886633873E-2</v>
      </c>
      <c r="H25" s="20"/>
      <c r="I25" s="20" t="s">
        <v>1</v>
      </c>
      <c r="J25" s="204">
        <v>3.6442472099498392E-2</v>
      </c>
      <c r="K25" s="204">
        <v>7.8440036039788705E-2</v>
      </c>
    </row>
    <row r="26" spans="2:11">
      <c r="B26" s="20" t="s">
        <v>46</v>
      </c>
      <c r="C26" s="20" t="s">
        <v>0</v>
      </c>
      <c r="D26" s="20"/>
      <c r="E26" s="20" t="s">
        <v>46</v>
      </c>
      <c r="F26" s="204">
        <v>3.7596605911798045E-2</v>
      </c>
      <c r="G26" s="204">
        <v>6.5141205451279743E-2</v>
      </c>
      <c r="H26" s="20"/>
      <c r="I26" s="20" t="s">
        <v>1</v>
      </c>
      <c r="J26" s="204">
        <v>3.5708040014824707E-2</v>
      </c>
      <c r="K26" s="204">
        <v>7.8821348570396299E-2</v>
      </c>
    </row>
    <row r="27" spans="2:11">
      <c r="B27" s="20" t="s">
        <v>47</v>
      </c>
      <c r="C27" s="20" t="s">
        <v>0</v>
      </c>
      <c r="D27" s="20"/>
      <c r="E27" s="20" t="s">
        <v>47</v>
      </c>
      <c r="F27" s="204">
        <v>3.9761456518229335E-2</v>
      </c>
      <c r="G27" s="204">
        <v>6.7480420346656203E-2</v>
      </c>
      <c r="H27" s="20"/>
      <c r="I27" s="20" t="s">
        <v>1</v>
      </c>
      <c r="J27" s="204">
        <v>3.8629680895040666E-2</v>
      </c>
      <c r="K27" s="204">
        <v>8.0757780900566484E-2</v>
      </c>
    </row>
    <row r="28" spans="2:11">
      <c r="B28" s="20" t="s">
        <v>48</v>
      </c>
      <c r="C28" s="20" t="s">
        <v>0</v>
      </c>
      <c r="D28" s="20"/>
      <c r="E28" s="20" t="s">
        <v>48</v>
      </c>
      <c r="F28" s="204">
        <v>3.6136716644600365E-2</v>
      </c>
      <c r="G28" s="204">
        <v>7.1638299820573584E-2</v>
      </c>
      <c r="H28" s="20"/>
      <c r="I28" s="20" t="s">
        <v>1</v>
      </c>
      <c r="J28" s="204">
        <v>3.6132368843057261E-2</v>
      </c>
      <c r="K28" s="204">
        <v>8.5576751265161913E-2</v>
      </c>
    </row>
    <row r="29" spans="2:11">
      <c r="B29" s="20" t="s">
        <v>49</v>
      </c>
      <c r="C29" s="20" t="s">
        <v>0</v>
      </c>
      <c r="D29" s="20"/>
      <c r="E29" s="20" t="s">
        <v>49</v>
      </c>
      <c r="F29" s="204">
        <v>4.970618679522773E-2</v>
      </c>
      <c r="G29" s="204">
        <v>7.7184710587249322E-2</v>
      </c>
      <c r="H29" s="20"/>
      <c r="I29" s="20" t="s">
        <v>1</v>
      </c>
      <c r="J29" s="204">
        <v>4.7941964336866309E-2</v>
      </c>
      <c r="K29" s="204">
        <v>9.2256082538805212E-2</v>
      </c>
    </row>
    <row r="30" spans="2:11">
      <c r="B30" s="20" t="s">
        <v>50</v>
      </c>
      <c r="C30" s="20" t="s">
        <v>0</v>
      </c>
      <c r="D30" s="20"/>
      <c r="E30" s="20" t="s">
        <v>50</v>
      </c>
      <c r="F30" s="204">
        <v>3.8872545902774717E-2</v>
      </c>
      <c r="G30" s="204">
        <v>9.7835689908061033E-2</v>
      </c>
      <c r="H30" s="20"/>
      <c r="I30" s="20" t="s">
        <v>1</v>
      </c>
      <c r="J30" s="204">
        <v>3.7390053101261096E-2</v>
      </c>
      <c r="K30" s="204">
        <v>0.11689497138863619</v>
      </c>
    </row>
    <row r="31" spans="2:11">
      <c r="B31" s="20" t="s">
        <v>39</v>
      </c>
      <c r="C31" s="20" t="s">
        <v>0</v>
      </c>
      <c r="D31" s="20">
        <v>2020</v>
      </c>
      <c r="E31" s="20" t="s">
        <v>39</v>
      </c>
      <c r="F31" s="204">
        <v>4.685005625796277E-2</v>
      </c>
      <c r="G31" s="204">
        <v>0.10703821064883803</v>
      </c>
      <c r="H31" s="20"/>
      <c r="I31" s="20" t="s">
        <v>1</v>
      </c>
      <c r="J31" s="204">
        <v>4.4919010750206032E-2</v>
      </c>
      <c r="K31" s="204">
        <v>0.12760889315478124</v>
      </c>
    </row>
    <row r="32" spans="2:11">
      <c r="B32" s="20" t="s">
        <v>40</v>
      </c>
      <c r="C32" s="20" t="s">
        <v>0</v>
      </c>
      <c r="D32" s="20"/>
      <c r="E32" s="20" t="s">
        <v>40</v>
      </c>
      <c r="F32" s="204">
        <v>4.1815207584014039E-2</v>
      </c>
      <c r="G32" s="204">
        <v>0.11212391642062181</v>
      </c>
      <c r="H32" s="20"/>
      <c r="I32" s="20" t="s">
        <v>1</v>
      </c>
      <c r="J32" s="204">
        <v>4.0529445304394437E-2</v>
      </c>
      <c r="K32" s="204">
        <v>0.1339019421336026</v>
      </c>
    </row>
    <row r="33" spans="2:12">
      <c r="B33" s="20" t="s">
        <v>41</v>
      </c>
      <c r="C33" s="20" t="s">
        <v>0</v>
      </c>
      <c r="D33" s="20"/>
      <c r="E33" s="20" t="s">
        <v>41</v>
      </c>
      <c r="F33" s="204">
        <v>3.937618872108975E-2</v>
      </c>
      <c r="G33" s="204">
        <v>0.11536050731019142</v>
      </c>
      <c r="H33" s="20"/>
      <c r="I33" s="20" t="s">
        <v>1</v>
      </c>
      <c r="J33" s="204">
        <v>3.7854973297316206E-2</v>
      </c>
      <c r="K33" s="204">
        <v>0.13788089784138308</v>
      </c>
    </row>
    <row r="34" spans="2:12">
      <c r="B34" s="20" t="s">
        <v>42</v>
      </c>
      <c r="C34" s="20" t="s">
        <v>0</v>
      </c>
      <c r="D34" s="20"/>
      <c r="E34" s="20" t="s">
        <v>42</v>
      </c>
      <c r="F34" s="204">
        <v>4.3349119138567302E-2</v>
      </c>
      <c r="G34" s="204">
        <v>0.11940737063929616</v>
      </c>
      <c r="H34" s="20"/>
      <c r="I34" s="20" t="s">
        <v>1</v>
      </c>
      <c r="J34" s="204">
        <v>4.4668014207687359E-2</v>
      </c>
      <c r="K34" s="204">
        <v>0.14285723981673676</v>
      </c>
    </row>
    <row r="35" spans="2:12">
      <c r="B35" s="20" t="s">
        <v>43</v>
      </c>
      <c r="C35" s="20" t="s">
        <v>0</v>
      </c>
      <c r="D35" s="20"/>
      <c r="E35" s="20" t="s">
        <v>43</v>
      </c>
      <c r="F35" s="204">
        <v>6.3526464902228505E-2</v>
      </c>
      <c r="G35" s="204">
        <v>0.12229239777500057</v>
      </c>
      <c r="H35" s="20"/>
      <c r="I35" s="20" t="s">
        <v>1</v>
      </c>
      <c r="J35" s="204">
        <v>6.4602585520551217E-2</v>
      </c>
      <c r="K35" s="204">
        <v>0.14630507796333814</v>
      </c>
    </row>
    <row r="36" spans="2:12">
      <c r="B36" s="20" t="s">
        <v>44</v>
      </c>
      <c r="C36" s="20" t="s">
        <v>0</v>
      </c>
      <c r="D36" s="20"/>
      <c r="E36" s="20" t="s">
        <v>44</v>
      </c>
      <c r="F36" s="204">
        <v>5.0601103397093367E-2</v>
      </c>
      <c r="G36" s="204">
        <v>0.12493221195745094</v>
      </c>
      <c r="H36" s="20"/>
      <c r="I36" s="20" t="s">
        <v>1</v>
      </c>
      <c r="J36" s="204">
        <v>5.3601777782284497E-2</v>
      </c>
      <c r="K36" s="204">
        <v>0.14928476222702736</v>
      </c>
    </row>
    <row r="37" spans="2:12">
      <c r="B37" s="20" t="s">
        <v>45</v>
      </c>
      <c r="C37" s="20" t="s">
        <v>0</v>
      </c>
      <c r="D37" s="20"/>
      <c r="E37" s="20" t="s">
        <v>45</v>
      </c>
      <c r="F37" s="204">
        <v>5.8049707239328681E-2</v>
      </c>
      <c r="G37" s="204">
        <v>0.12585438445376496</v>
      </c>
      <c r="H37" s="20"/>
      <c r="I37" s="20" t="s">
        <v>1</v>
      </c>
      <c r="J37" s="204">
        <v>5.8574803340557063E-2</v>
      </c>
      <c r="K37" s="204">
        <v>0.15113912866114548</v>
      </c>
    </row>
    <row r="38" spans="2:12">
      <c r="B38" s="20" t="s">
        <v>46</v>
      </c>
      <c r="C38" s="20" t="s">
        <v>0</v>
      </c>
      <c r="D38" s="20"/>
      <c r="E38" s="20" t="s">
        <v>46</v>
      </c>
      <c r="F38" s="204">
        <v>3.9415393279741792E-2</v>
      </c>
      <c r="G38" s="204">
        <v>0.12716774317970189</v>
      </c>
      <c r="H38" s="20"/>
      <c r="I38" s="20" t="s">
        <v>1</v>
      </c>
      <c r="J38" s="204">
        <v>4.0085754659612345E-2</v>
      </c>
      <c r="K38" s="204">
        <v>0.15287797197849309</v>
      </c>
    </row>
    <row r="39" spans="2:12">
      <c r="B39" s="20" t="s">
        <v>47</v>
      </c>
      <c r="C39" s="20" t="s">
        <v>0</v>
      </c>
      <c r="D39" s="20"/>
      <c r="E39" s="20" t="s">
        <v>47</v>
      </c>
      <c r="F39" s="204">
        <v>5.3295790511521904E-2</v>
      </c>
      <c r="G39" s="204">
        <v>0.12837884802016086</v>
      </c>
      <c r="H39" s="20"/>
      <c r="I39" s="20" t="s">
        <v>1</v>
      </c>
      <c r="J39" s="204">
        <v>5.4417987253325945E-2</v>
      </c>
      <c r="K39" s="204">
        <v>0.15418725384274212</v>
      </c>
    </row>
    <row r="40" spans="2:12">
      <c r="B40" s="20" t="s">
        <v>48</v>
      </c>
      <c r="C40" s="20" t="s">
        <v>0</v>
      </c>
      <c r="D40" s="20"/>
      <c r="E40" s="20" t="s">
        <v>48</v>
      </c>
      <c r="F40" s="204">
        <v>3.7493826706857615E-2</v>
      </c>
      <c r="G40" s="204">
        <v>0.12999483922141555</v>
      </c>
      <c r="H40" s="20"/>
      <c r="I40" s="20" t="s">
        <v>1</v>
      </c>
      <c r="J40" s="204">
        <v>3.9015694609885562E-2</v>
      </c>
      <c r="K40" s="204">
        <v>0.15624547182727491</v>
      </c>
    </row>
    <row r="41" spans="2:12">
      <c r="B41" s="20" t="s">
        <v>49</v>
      </c>
      <c r="C41" s="20" t="s">
        <v>0</v>
      </c>
      <c r="D41" s="20"/>
      <c r="E41" s="20" t="s">
        <v>49</v>
      </c>
      <c r="F41" s="204">
        <v>5.4363643978593577E-2</v>
      </c>
      <c r="G41" s="204">
        <v>0.13135424495762513</v>
      </c>
      <c r="H41" s="20"/>
      <c r="I41" s="20" t="s">
        <v>1</v>
      </c>
      <c r="J41" s="204">
        <v>5.6099816642968398E-2</v>
      </c>
      <c r="K41" s="204">
        <v>0.15830099499295511</v>
      </c>
    </row>
    <row r="42" spans="2:12">
      <c r="B42" s="20" t="s">
        <v>50</v>
      </c>
      <c r="C42" s="20" t="s">
        <v>0</v>
      </c>
      <c r="D42" s="20"/>
      <c r="E42" s="20" t="s">
        <v>50</v>
      </c>
      <c r="F42" s="204">
        <v>5.1588153641549984E-2</v>
      </c>
      <c r="G42" s="204">
        <v>0.13323370927851563</v>
      </c>
      <c r="H42" s="20"/>
      <c r="I42" s="20" t="s">
        <v>1</v>
      </c>
      <c r="J42" s="204">
        <v>5.3039713624676153E-2</v>
      </c>
      <c r="K42" s="204">
        <v>0.15997891853743451</v>
      </c>
    </row>
    <row r="43" spans="2:12">
      <c r="B43" s="20" t="s">
        <v>39</v>
      </c>
      <c r="C43" s="20" t="s">
        <v>0</v>
      </c>
      <c r="D43" s="20">
        <v>2021</v>
      </c>
      <c r="E43" s="20" t="s">
        <v>39</v>
      </c>
      <c r="F43" s="204">
        <v>6.6292687098387454E-2</v>
      </c>
      <c r="G43" s="204">
        <v>0.13647210028858506</v>
      </c>
      <c r="H43" s="20"/>
      <c r="I43" s="20" t="s">
        <v>1</v>
      </c>
      <c r="J43" s="204">
        <v>6.6834523488522229E-2</v>
      </c>
      <c r="K43" s="204">
        <v>0.16401720048668958</v>
      </c>
    </row>
    <row r="44" spans="2:12">
      <c r="B44" s="20" t="s">
        <v>40</v>
      </c>
      <c r="C44" s="20" t="s">
        <v>0</v>
      </c>
      <c r="D44" s="20"/>
      <c r="E44" s="20" t="s">
        <v>40</v>
      </c>
      <c r="F44" s="204">
        <v>6.7373296133710375E-2</v>
      </c>
      <c r="G44" s="204">
        <v>0.13897586473101525</v>
      </c>
      <c r="H44" s="20"/>
      <c r="I44" s="20" t="s">
        <v>1</v>
      </c>
      <c r="J44" s="204">
        <v>6.7884006749311304E-2</v>
      </c>
      <c r="K44" s="204">
        <v>0.16663575368851871</v>
      </c>
    </row>
    <row r="45" spans="2:12">
      <c r="B45" s="20" t="s">
        <v>41</v>
      </c>
      <c r="C45" s="20" t="s">
        <v>0</v>
      </c>
      <c r="D45" s="20"/>
      <c r="E45" s="20" t="s">
        <v>41</v>
      </c>
      <c r="F45" s="204">
        <v>7.0864849621042073E-2</v>
      </c>
      <c r="G45" s="204">
        <v>0.13995034096954945</v>
      </c>
      <c r="H45" s="20"/>
      <c r="I45" s="20" t="s">
        <v>1</v>
      </c>
      <c r="J45" s="204">
        <v>7.1208634898172488E-2</v>
      </c>
      <c r="K45" s="204">
        <v>0.1673554829535065</v>
      </c>
    </row>
    <row r="46" spans="2:12">
      <c r="B46" s="20" t="s">
        <v>42</v>
      </c>
      <c r="C46" s="20" t="s">
        <v>0</v>
      </c>
      <c r="D46" s="20"/>
      <c r="E46" s="20" t="s">
        <v>42</v>
      </c>
      <c r="F46" s="204">
        <v>5.0434852213563378E-2</v>
      </c>
      <c r="G46" s="204">
        <v>0.14235163178314456</v>
      </c>
      <c r="H46" s="20"/>
      <c r="I46" s="20" t="s">
        <v>1</v>
      </c>
      <c r="J46" s="204">
        <v>4.9322279526174816E-2</v>
      </c>
      <c r="K46" s="204">
        <v>0.16991521222450953</v>
      </c>
      <c r="L46" s="204"/>
    </row>
    <row r="47" spans="2:12">
      <c r="B47" s="197" t="s">
        <v>43</v>
      </c>
      <c r="C47" s="197" t="s">
        <v>0</v>
      </c>
      <c r="E47" s="197" t="s">
        <v>43</v>
      </c>
      <c r="F47" s="204">
        <v>5.3332984012631049E-2</v>
      </c>
      <c r="G47" s="204">
        <v>0.14413848800101189</v>
      </c>
      <c r="I47" s="197" t="s">
        <v>1</v>
      </c>
      <c r="J47" s="204">
        <v>5.300748200854339E-2</v>
      </c>
      <c r="K47" s="204">
        <v>0.17104496589193238</v>
      </c>
      <c r="L47" s="204"/>
    </row>
    <row r="48" spans="2:12">
      <c r="B48" s="197" t="s">
        <v>44</v>
      </c>
      <c r="C48" s="197" t="s">
        <v>0</v>
      </c>
      <c r="E48" s="197" t="s">
        <v>44</v>
      </c>
      <c r="F48" s="204">
        <v>3.9157399618078091E-2</v>
      </c>
      <c r="G48" s="204">
        <v>0.14532963629816115</v>
      </c>
      <c r="I48" s="197" t="s">
        <v>1</v>
      </c>
      <c r="J48" s="204">
        <v>3.9179293128660538E-2</v>
      </c>
      <c r="K48" s="204">
        <v>0.17227064155611621</v>
      </c>
      <c r="L48" s="204"/>
    </row>
    <row r="49" spans="2:12">
      <c r="B49" s="197" t="s">
        <v>45</v>
      </c>
      <c r="C49" s="197" t="s">
        <v>0</v>
      </c>
      <c r="E49" s="197" t="s">
        <v>45</v>
      </c>
      <c r="F49" s="204">
        <v>4.7877332158901144E-2</v>
      </c>
      <c r="G49" s="204">
        <v>0.14407608636901786</v>
      </c>
      <c r="I49" s="197" t="s">
        <v>1</v>
      </c>
      <c r="J49" s="204">
        <v>4.818131164294661E-2</v>
      </c>
      <c r="K49" s="204">
        <v>0.17075570933695286</v>
      </c>
      <c r="L49" s="204"/>
    </row>
    <row r="50" spans="2:12">
      <c r="B50" s="197" t="s">
        <v>46</v>
      </c>
      <c r="C50" s="197" t="s">
        <v>0</v>
      </c>
      <c r="E50" s="197" t="s">
        <v>46</v>
      </c>
      <c r="F50" s="197">
        <v>3.7155119123653546E-2</v>
      </c>
      <c r="G50" s="197">
        <v>0.14546689708457103</v>
      </c>
      <c r="I50" s="197" t="s">
        <v>1</v>
      </c>
      <c r="J50" s="197">
        <v>3.6853815095306608E-2</v>
      </c>
      <c r="K50" s="197">
        <v>0.17169394662862253</v>
      </c>
    </row>
    <row r="51" spans="2:12">
      <c r="B51" s="197" t="s">
        <v>47</v>
      </c>
      <c r="C51" s="197" t="s">
        <v>0</v>
      </c>
      <c r="E51" s="197" t="s">
        <v>47</v>
      </c>
      <c r="F51" s="197">
        <v>4.4193421728809509E-2</v>
      </c>
      <c r="G51" s="197">
        <v>0.14522828272141136</v>
      </c>
      <c r="I51" s="197" t="s">
        <v>1</v>
      </c>
      <c r="J51" s="197">
        <v>4.3320422460700912E-2</v>
      </c>
      <c r="K51" s="197">
        <v>0.17120702491378825</v>
      </c>
    </row>
  </sheetData>
  <mergeCells count="1">
    <mergeCell ref="H1:I1"/>
  </mergeCells>
  <hyperlinks>
    <hyperlink ref="H1:I1" location="Index!A1" display="Regresar al Índice" xr:uid="{00000000-0004-0000-2700-000000000000}"/>
  </hyperlinks>
  <pageMargins left="0.7" right="0.7" top="0.75" bottom="0.75" header="0.3" footer="0.3"/>
  <pageSetup orientation="portrait" horizontalDpi="300" verticalDpi="300"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4"/>
  <dimension ref="A1:I38"/>
  <sheetViews>
    <sheetView zoomScale="106" zoomScaleNormal="106" workbookViewId="0"/>
  </sheetViews>
  <sheetFormatPr baseColWidth="10" defaultColWidth="9.140625" defaultRowHeight="14.25"/>
  <cols>
    <col min="1" max="16384" width="9.140625" style="197"/>
  </cols>
  <sheetData>
    <row r="1" spans="1:9">
      <c r="A1" s="20" t="s">
        <v>1600</v>
      </c>
      <c r="H1" s="545" t="s">
        <v>38</v>
      </c>
      <c r="I1" s="545"/>
    </row>
    <row r="2" spans="1:9">
      <c r="A2" s="198" t="s">
        <v>842</v>
      </c>
    </row>
    <row r="3" spans="1:9">
      <c r="A3" s="198" t="s">
        <v>840</v>
      </c>
    </row>
    <row r="6" spans="1:9">
      <c r="A6" s="199" t="s">
        <v>28</v>
      </c>
      <c r="B6" s="200">
        <v>0.2667484995379093</v>
      </c>
    </row>
    <row r="7" spans="1:9">
      <c r="A7" s="199" t="s">
        <v>15</v>
      </c>
      <c r="B7" s="200">
        <v>0.21809212107575576</v>
      </c>
    </row>
    <row r="8" spans="1:9">
      <c r="A8" s="199" t="s">
        <v>27</v>
      </c>
      <c r="B8" s="200">
        <v>0.21558938774630404</v>
      </c>
    </row>
    <row r="9" spans="1:9">
      <c r="A9" s="199" t="s">
        <v>9</v>
      </c>
      <c r="B9" s="200">
        <v>0.21389537566828201</v>
      </c>
    </row>
    <row r="10" spans="1:9">
      <c r="A10" s="199" t="s">
        <v>31</v>
      </c>
      <c r="B10" s="200">
        <v>0.21079507893264118</v>
      </c>
    </row>
    <row r="11" spans="1:9">
      <c r="A11" s="199" t="s">
        <v>29</v>
      </c>
      <c r="B11" s="200">
        <v>0.20424620109669855</v>
      </c>
    </row>
    <row r="12" spans="1:9">
      <c r="A12" s="199" t="s">
        <v>51</v>
      </c>
      <c r="B12" s="200">
        <v>0.19834389549505016</v>
      </c>
    </row>
    <row r="13" spans="1:9">
      <c r="A13" s="199" t="s">
        <v>21</v>
      </c>
      <c r="B13" s="200">
        <v>0.19645339701471107</v>
      </c>
    </row>
    <row r="14" spans="1:9">
      <c r="A14" s="199" t="s">
        <v>18</v>
      </c>
      <c r="B14" s="200">
        <v>0.18824772252098768</v>
      </c>
    </row>
    <row r="15" spans="1:9">
      <c r="A15" s="199" t="s">
        <v>6</v>
      </c>
      <c r="B15" s="200">
        <v>0.18795235088475115</v>
      </c>
    </row>
    <row r="16" spans="1:9">
      <c r="A16" s="199" t="s">
        <v>24</v>
      </c>
      <c r="B16" s="200">
        <v>0.18246517421723135</v>
      </c>
    </row>
    <row r="17" spans="1:2">
      <c r="A17" s="199" t="s">
        <v>10</v>
      </c>
      <c r="B17" s="200">
        <v>0.17233504706551578</v>
      </c>
    </row>
    <row r="18" spans="1:2">
      <c r="A18" s="199" t="s">
        <v>30</v>
      </c>
      <c r="B18" s="200">
        <v>0.17229178180643751</v>
      </c>
    </row>
    <row r="19" spans="1:2">
      <c r="A19" s="199" t="s">
        <v>1</v>
      </c>
      <c r="B19" s="200">
        <v>0.17120702491378825</v>
      </c>
    </row>
    <row r="20" spans="1:2">
      <c r="A20" s="199" t="s">
        <v>32</v>
      </c>
      <c r="B20" s="200">
        <v>0.17093056506612217</v>
      </c>
    </row>
    <row r="21" spans="1:2">
      <c r="A21" s="199" t="s">
        <v>26</v>
      </c>
      <c r="B21" s="200">
        <v>0.16864645690775623</v>
      </c>
    </row>
    <row r="22" spans="1:2">
      <c r="A22" s="201" t="s">
        <v>5</v>
      </c>
      <c r="B22" s="202">
        <v>0.16845126937371591</v>
      </c>
    </row>
    <row r="23" spans="1:2">
      <c r="A23" s="199" t="s">
        <v>12</v>
      </c>
      <c r="B23" s="200">
        <v>0.16802256205302538</v>
      </c>
    </row>
    <row r="24" spans="1:2">
      <c r="A24" s="199" t="s">
        <v>4</v>
      </c>
      <c r="B24" s="200">
        <v>0.16643268624878857</v>
      </c>
    </row>
    <row r="25" spans="1:2">
      <c r="A25" s="199" t="s">
        <v>22</v>
      </c>
      <c r="B25" s="200">
        <v>0.16622165957632343</v>
      </c>
    </row>
    <row r="26" spans="1:2">
      <c r="A26" s="199" t="s">
        <v>16</v>
      </c>
      <c r="B26" s="200">
        <v>0.16492874355451437</v>
      </c>
    </row>
    <row r="27" spans="1:2">
      <c r="A27" s="199" t="s">
        <v>7</v>
      </c>
      <c r="B27" s="200">
        <v>0.16274108357032294</v>
      </c>
    </row>
    <row r="28" spans="1:2">
      <c r="A28" s="199" t="s">
        <v>8</v>
      </c>
      <c r="B28" s="200">
        <v>0.15931324142602996</v>
      </c>
    </row>
    <row r="29" spans="1:2">
      <c r="A29" s="199" t="s">
        <v>20</v>
      </c>
      <c r="B29" s="200">
        <v>0.15914973858502654</v>
      </c>
    </row>
    <row r="30" spans="1:2">
      <c r="A30" s="199" t="s">
        <v>11</v>
      </c>
      <c r="B30" s="200">
        <v>0.15732123568282461</v>
      </c>
    </row>
    <row r="31" spans="1:2">
      <c r="A31" s="199" t="s">
        <v>17</v>
      </c>
      <c r="B31" s="200">
        <v>0.15105241269070929</v>
      </c>
    </row>
    <row r="32" spans="1:2">
      <c r="A32" s="199" t="s">
        <v>19</v>
      </c>
      <c r="B32" s="200">
        <v>0.14575779212254109</v>
      </c>
    </row>
    <row r="33" spans="1:3">
      <c r="A33" s="199" t="s">
        <v>0</v>
      </c>
      <c r="B33" s="200">
        <v>0.14522828272141136</v>
      </c>
    </row>
    <row r="34" spans="1:3">
      <c r="A34" s="199" t="s">
        <v>14</v>
      </c>
      <c r="B34" s="200">
        <v>0.14267284523647733</v>
      </c>
    </row>
    <row r="35" spans="1:3">
      <c r="A35" s="199" t="s">
        <v>23</v>
      </c>
      <c r="B35" s="200">
        <v>0.13132039634449055</v>
      </c>
    </row>
    <row r="36" spans="1:3">
      <c r="A36" s="199" t="s">
        <v>3</v>
      </c>
      <c r="B36" s="200">
        <v>0.11458616926357817</v>
      </c>
    </row>
    <row r="37" spans="1:3">
      <c r="A37" s="199" t="s">
        <v>33</v>
      </c>
      <c r="B37" s="200">
        <v>0.11454866120230416</v>
      </c>
    </row>
    <row r="38" spans="1:3">
      <c r="A38" s="199" t="s">
        <v>25</v>
      </c>
      <c r="B38" s="200">
        <v>0.10964745145773939</v>
      </c>
      <c r="C38" s="203"/>
    </row>
  </sheetData>
  <mergeCells count="1">
    <mergeCell ref="H1:I1"/>
  </mergeCells>
  <hyperlinks>
    <hyperlink ref="H1:I1" location="Index!A1" display="Regresar al Índice" xr:uid="{00000000-0004-0000-2800-000000000000}"/>
  </hyperlink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B352B-8BE6-4156-9E52-0957EE3E6203}">
  <sheetPr codeName="Hoja115"/>
  <dimension ref="A1:AR172"/>
  <sheetViews>
    <sheetView topLeftCell="A107" zoomScale="118" zoomScaleNormal="118" workbookViewId="0"/>
  </sheetViews>
  <sheetFormatPr baseColWidth="10" defaultColWidth="9.140625" defaultRowHeight="14.25"/>
  <cols>
    <col min="1" max="1" width="15.42578125" style="195" customWidth="1"/>
    <col min="2" max="2" width="6.42578125" style="195" customWidth="1"/>
    <col min="3" max="3" width="13.7109375" style="195" customWidth="1"/>
    <col min="4" max="4" width="8.7109375" style="195" customWidth="1"/>
    <col min="5" max="5" width="14.7109375" style="195" bestFit="1" customWidth="1"/>
    <col min="6" max="6" width="8.7109375" style="195" customWidth="1"/>
    <col min="7" max="7" width="11.7109375" style="195" customWidth="1"/>
    <col min="8" max="8" width="17" style="195" customWidth="1"/>
    <col min="9" max="9" width="35.7109375" style="195" customWidth="1"/>
    <col min="10" max="10" width="37.7109375" style="195" customWidth="1"/>
    <col min="11" max="11" width="17.7109375" style="195" customWidth="1"/>
    <col min="12" max="12" width="35.7109375" style="195" customWidth="1"/>
    <col min="13" max="13" width="37.7109375" style="195" customWidth="1"/>
    <col min="14" max="16384" width="9.140625" style="195"/>
  </cols>
  <sheetData>
    <row r="1" spans="1:17">
      <c r="A1" s="20" t="s">
        <v>1601</v>
      </c>
      <c r="B1" s="195" t="s">
        <v>54</v>
      </c>
      <c r="C1" s="195" t="s">
        <v>54</v>
      </c>
      <c r="D1" s="195" t="s">
        <v>54</v>
      </c>
      <c r="E1" s="195" t="s">
        <v>54</v>
      </c>
      <c r="F1" s="195" t="s">
        <v>54</v>
      </c>
      <c r="G1" s="195" t="s">
        <v>54</v>
      </c>
      <c r="H1" s="545" t="s">
        <v>38</v>
      </c>
      <c r="I1" s="545"/>
    </row>
    <row r="2" spans="1:17">
      <c r="A2" s="195" t="s">
        <v>55</v>
      </c>
      <c r="B2" s="195" t="s">
        <v>54</v>
      </c>
      <c r="C2" s="195" t="s">
        <v>54</v>
      </c>
      <c r="D2" s="195" t="s">
        <v>54</v>
      </c>
      <c r="E2" s="195" t="s">
        <v>54</v>
      </c>
      <c r="F2" s="195" t="s">
        <v>54</v>
      </c>
      <c r="G2" s="195" t="s">
        <v>54</v>
      </c>
      <c r="H2" s="195" t="s">
        <v>54</v>
      </c>
    </row>
    <row r="6" spans="1:17">
      <c r="A6" s="195" t="s">
        <v>325</v>
      </c>
      <c r="B6" s="195" t="s">
        <v>379</v>
      </c>
      <c r="C6" s="195" t="s">
        <v>56</v>
      </c>
      <c r="D6" s="195" t="s">
        <v>542</v>
      </c>
      <c r="E6" s="195" t="s">
        <v>543</v>
      </c>
      <c r="F6" s="195" t="s">
        <v>1</v>
      </c>
      <c r="G6" s="195" t="s">
        <v>57</v>
      </c>
      <c r="H6" s="195" t="s">
        <v>58</v>
      </c>
      <c r="I6" s="195" t="s">
        <v>59</v>
      </c>
      <c r="J6" s="195" t="s">
        <v>60</v>
      </c>
      <c r="K6" s="195" t="s">
        <v>544</v>
      </c>
      <c r="L6" s="195" t="s">
        <v>545</v>
      </c>
      <c r="M6" s="195" t="s">
        <v>546</v>
      </c>
      <c r="O6" s="195" t="s">
        <v>496</v>
      </c>
      <c r="P6" s="195">
        <v>2</v>
      </c>
      <c r="Q6" s="195">
        <f>COUNT($D$7:$D$150)</f>
        <v>106</v>
      </c>
    </row>
    <row r="7" spans="1:17">
      <c r="A7" s="195" t="s">
        <v>61</v>
      </c>
      <c r="B7" s="195" t="s">
        <v>62</v>
      </c>
      <c r="C7" s="196">
        <v>80.8927820181501</v>
      </c>
      <c r="D7" s="196">
        <v>81.002269999999996</v>
      </c>
      <c r="E7" s="196">
        <v>76.225970000000004</v>
      </c>
      <c r="F7" s="196">
        <v>3.2545700000000002</v>
      </c>
      <c r="G7" s="196">
        <v>3.3545099999999999</v>
      </c>
      <c r="H7" s="196">
        <v>5.9303299999999997</v>
      </c>
      <c r="I7" s="196">
        <v>0.45662999999999998</v>
      </c>
      <c r="J7" s="196">
        <v>0.27533000000000002</v>
      </c>
      <c r="K7" s="196">
        <v>2.8870900000000002</v>
      </c>
      <c r="L7" s="196">
        <v>1.08246</v>
      </c>
      <c r="M7" s="196">
        <v>0.48125000000000001</v>
      </c>
      <c r="O7" s="195" t="s">
        <v>492</v>
      </c>
      <c r="P7" s="195">
        <f>P6</f>
        <v>2</v>
      </c>
      <c r="Q7" s="195">
        <v>1</v>
      </c>
    </row>
    <row r="8" spans="1:17">
      <c r="A8" s="195" t="s">
        <v>54</v>
      </c>
      <c r="B8" s="195" t="s">
        <v>63</v>
      </c>
      <c r="C8" s="196">
        <v>81.290942965322401</v>
      </c>
      <c r="D8" s="196">
        <v>81.448670000000007</v>
      </c>
      <c r="E8" s="196">
        <v>76.580719999999999</v>
      </c>
      <c r="F8" s="196">
        <v>3.5522900000000002</v>
      </c>
      <c r="G8" s="196">
        <v>3.6920700000000002</v>
      </c>
      <c r="H8" s="196">
        <v>6.1743100000000002</v>
      </c>
      <c r="I8" s="196">
        <v>0.55108999999999997</v>
      </c>
      <c r="J8" s="196">
        <v>0.30259000000000003</v>
      </c>
      <c r="K8" s="196">
        <v>3.4112200000000001</v>
      </c>
      <c r="L8" s="196">
        <v>0.46539999999999998</v>
      </c>
      <c r="M8" s="196">
        <v>0.50051999999999996</v>
      </c>
    </row>
    <row r="9" spans="1:17">
      <c r="A9" s="195" t="s">
        <v>54</v>
      </c>
      <c r="B9" s="195" t="s">
        <v>64</v>
      </c>
      <c r="C9" s="196">
        <v>81.887433139010795</v>
      </c>
      <c r="D9" s="196">
        <v>82.092449999999999</v>
      </c>
      <c r="E9" s="196">
        <v>76.870040000000003</v>
      </c>
      <c r="F9" s="196">
        <v>4.2522700000000002</v>
      </c>
      <c r="G9" s="196">
        <v>4.3492899999999999</v>
      </c>
      <c r="H9" s="196">
        <v>6.3327200000000001</v>
      </c>
      <c r="I9" s="196">
        <v>0.79042000000000001</v>
      </c>
      <c r="J9" s="196">
        <v>0.35541</v>
      </c>
      <c r="K9" s="196">
        <v>3.7077900000000001</v>
      </c>
      <c r="L9" s="196">
        <v>0.37779000000000001</v>
      </c>
      <c r="M9" s="196">
        <v>0.51300000000000001</v>
      </c>
      <c r="O9" s="195" t="s">
        <v>497</v>
      </c>
      <c r="P9" s="195">
        <v>4</v>
      </c>
      <c r="Q9" s="195">
        <f>COUNT($D$7:$D$150)</f>
        <v>106</v>
      </c>
    </row>
    <row r="10" spans="1:17">
      <c r="A10" s="195" t="s">
        <v>54</v>
      </c>
      <c r="B10" s="195" t="s">
        <v>65</v>
      </c>
      <c r="C10" s="196">
        <v>81.941522928060607</v>
      </c>
      <c r="D10" s="196">
        <v>82.305779999999999</v>
      </c>
      <c r="E10" s="196">
        <v>77.140060000000005</v>
      </c>
      <c r="F10" s="196">
        <v>4.6494200000000001</v>
      </c>
      <c r="G10" s="196">
        <v>4.5427799999999996</v>
      </c>
      <c r="H10" s="196">
        <v>6.3485300000000002</v>
      </c>
      <c r="I10" s="196">
        <v>0.25986999999999999</v>
      </c>
      <c r="J10" s="196">
        <v>0.37090000000000001</v>
      </c>
      <c r="K10" s="196">
        <v>3.2711000000000001</v>
      </c>
      <c r="L10" s="196">
        <v>0.35127999999999998</v>
      </c>
      <c r="M10" s="196">
        <v>0.51424999999999998</v>
      </c>
      <c r="O10" s="195" t="s">
        <v>493</v>
      </c>
      <c r="P10" s="195">
        <f>P9</f>
        <v>4</v>
      </c>
      <c r="Q10" s="195">
        <v>1</v>
      </c>
    </row>
    <row r="11" spans="1:17">
      <c r="A11" s="195" t="s">
        <v>54</v>
      </c>
      <c r="B11" s="195" t="s">
        <v>66</v>
      </c>
      <c r="C11" s="196">
        <v>81.668820241601097</v>
      </c>
      <c r="D11" s="196">
        <v>82.42877</v>
      </c>
      <c r="E11" s="196">
        <v>77.482420000000005</v>
      </c>
      <c r="F11" s="196">
        <v>4.6314200000000003</v>
      </c>
      <c r="G11" s="196">
        <v>4.6555999999999997</v>
      </c>
      <c r="H11" s="196">
        <v>6.0250700000000004</v>
      </c>
      <c r="I11" s="196">
        <v>0.14943000000000001</v>
      </c>
      <c r="J11" s="196">
        <v>0.37992999999999999</v>
      </c>
      <c r="K11" s="196">
        <v>3.1248200000000002</v>
      </c>
      <c r="L11" s="196">
        <v>0.44380999999999998</v>
      </c>
      <c r="M11" s="196">
        <v>0.48874000000000001</v>
      </c>
    </row>
    <row r="12" spans="1:17">
      <c r="A12" s="195" t="s">
        <v>54</v>
      </c>
      <c r="B12" s="195" t="s">
        <v>67</v>
      </c>
      <c r="C12" s="196">
        <v>81.619237934972006</v>
      </c>
      <c r="D12" s="196">
        <v>82.260990000000007</v>
      </c>
      <c r="E12" s="196">
        <v>77.498260000000002</v>
      </c>
      <c r="F12" s="196">
        <v>4.0880299999999998</v>
      </c>
      <c r="G12" s="196">
        <v>3.9207000000000001</v>
      </c>
      <c r="H12" s="196">
        <v>5.1428900000000004</v>
      </c>
      <c r="I12" s="196">
        <v>-0.20354</v>
      </c>
      <c r="J12" s="196">
        <v>0.32100000000000001</v>
      </c>
      <c r="K12" s="196">
        <v>2.4885600000000001</v>
      </c>
      <c r="L12" s="196">
        <v>2.0449999999999999E-2</v>
      </c>
      <c r="M12" s="196">
        <v>0.41879</v>
      </c>
    </row>
    <row r="13" spans="1:17">
      <c r="A13" s="195" t="s">
        <v>54</v>
      </c>
      <c r="B13" s="195" t="s">
        <v>68</v>
      </c>
      <c r="C13" s="196">
        <v>81.5921930404471</v>
      </c>
      <c r="D13" s="196">
        <v>82.07423</v>
      </c>
      <c r="E13" s="196">
        <v>77.478279999999998</v>
      </c>
      <c r="F13" s="196">
        <v>3.47262</v>
      </c>
      <c r="G13" s="196">
        <v>2.9805700000000002</v>
      </c>
      <c r="H13" s="196">
        <v>4.3328199999999999</v>
      </c>
      <c r="I13" s="196">
        <v>-0.22703000000000001</v>
      </c>
      <c r="J13" s="196">
        <v>0.24504999999999999</v>
      </c>
      <c r="K13" s="196">
        <v>1.94346</v>
      </c>
      <c r="L13" s="196">
        <v>-2.5780000000000001E-2</v>
      </c>
      <c r="M13" s="196">
        <v>0.35409000000000002</v>
      </c>
    </row>
    <row r="14" spans="1:17">
      <c r="A14" s="195" t="s">
        <v>54</v>
      </c>
      <c r="B14" s="195" t="s">
        <v>69</v>
      </c>
      <c r="C14" s="196">
        <v>81.824328385119301</v>
      </c>
      <c r="D14" s="196">
        <v>82.263270000000006</v>
      </c>
      <c r="E14" s="196">
        <v>77.954269999999994</v>
      </c>
      <c r="F14" s="196">
        <v>3.4565299999999999</v>
      </c>
      <c r="G14" s="196">
        <v>2.91777</v>
      </c>
      <c r="H14" s="196">
        <v>4.8182299999999998</v>
      </c>
      <c r="I14" s="196">
        <v>0.23032</v>
      </c>
      <c r="J14" s="196">
        <v>0.23995</v>
      </c>
      <c r="K14" s="196">
        <v>2.14358</v>
      </c>
      <c r="L14" s="196">
        <v>0.61434999999999995</v>
      </c>
      <c r="M14" s="196">
        <v>0.39291999999999999</v>
      </c>
    </row>
    <row r="15" spans="1:17">
      <c r="A15" s="195" t="s">
        <v>54</v>
      </c>
      <c r="B15" s="195" t="s">
        <v>70</v>
      </c>
      <c r="C15" s="196">
        <v>82.132339683875202</v>
      </c>
      <c r="D15" s="196">
        <v>82.672470000000004</v>
      </c>
      <c r="E15" s="196">
        <v>78.476420000000005</v>
      </c>
      <c r="F15" s="196">
        <v>3.3902999999999999</v>
      </c>
      <c r="G15" s="196">
        <v>3.0012099999999999</v>
      </c>
      <c r="H15" s="196">
        <v>4.7384000000000004</v>
      </c>
      <c r="I15" s="196">
        <v>0.49742999999999998</v>
      </c>
      <c r="J15" s="196">
        <v>0.24673</v>
      </c>
      <c r="K15" s="196">
        <v>2.5279600000000002</v>
      </c>
      <c r="L15" s="196">
        <v>0.66981000000000002</v>
      </c>
      <c r="M15" s="196">
        <v>0.38653999999999999</v>
      </c>
    </row>
    <row r="16" spans="1:17">
      <c r="A16" s="195" t="s">
        <v>54</v>
      </c>
      <c r="B16" s="195" t="s">
        <v>71</v>
      </c>
      <c r="C16" s="196">
        <v>82.522988160346202</v>
      </c>
      <c r="D16" s="196">
        <v>82.732439999999997</v>
      </c>
      <c r="E16" s="196">
        <v>79.267899999999997</v>
      </c>
      <c r="F16" s="196">
        <v>3.3591099999999998</v>
      </c>
      <c r="G16" s="196">
        <v>2.7610100000000002</v>
      </c>
      <c r="H16" s="196">
        <v>5.6597200000000001</v>
      </c>
      <c r="I16" s="196">
        <v>7.2550000000000003E-2</v>
      </c>
      <c r="J16" s="196">
        <v>0.22722000000000001</v>
      </c>
      <c r="K16" s="196">
        <v>2.1359599999999999</v>
      </c>
      <c r="L16" s="196">
        <v>1.0085599999999999</v>
      </c>
      <c r="M16" s="196">
        <v>0.45983000000000002</v>
      </c>
    </row>
    <row r="17" spans="1:13">
      <c r="A17" s="195" t="s">
        <v>54</v>
      </c>
      <c r="B17" s="195" t="s">
        <v>72</v>
      </c>
      <c r="C17" s="196">
        <v>83.292265160165897</v>
      </c>
      <c r="D17" s="196">
        <v>83.024730000000005</v>
      </c>
      <c r="E17" s="196">
        <v>79.276160000000004</v>
      </c>
      <c r="F17" s="196">
        <v>3.61869</v>
      </c>
      <c r="G17" s="196">
        <v>3.0890599999999999</v>
      </c>
      <c r="H17" s="196">
        <v>5.6736500000000003</v>
      </c>
      <c r="I17" s="196">
        <v>0.35328999999999999</v>
      </c>
      <c r="J17" s="196">
        <v>0.25385000000000002</v>
      </c>
      <c r="K17" s="196">
        <v>1.93503</v>
      </c>
      <c r="L17" s="196">
        <v>1.043E-2</v>
      </c>
      <c r="M17" s="196">
        <v>0.46094000000000002</v>
      </c>
    </row>
    <row r="18" spans="1:13">
      <c r="A18" s="195" t="s">
        <v>54</v>
      </c>
      <c r="B18" s="195" t="s">
        <v>73</v>
      </c>
      <c r="C18" s="196">
        <v>83.770058296772604</v>
      </c>
      <c r="D18" s="196">
        <v>83.623720000000006</v>
      </c>
      <c r="E18" s="196">
        <v>79.117729999999995</v>
      </c>
      <c r="F18" s="196">
        <v>3.97404</v>
      </c>
      <c r="G18" s="196">
        <v>3.7076799999999999</v>
      </c>
      <c r="H18" s="196">
        <v>4.9171899999999997</v>
      </c>
      <c r="I18" s="196">
        <v>0.72145999999999999</v>
      </c>
      <c r="J18" s="196">
        <v>0.30384</v>
      </c>
      <c r="K18" s="196">
        <v>1.8653</v>
      </c>
      <c r="L18" s="196">
        <v>-0.19985</v>
      </c>
      <c r="M18" s="196">
        <v>0.40081</v>
      </c>
    </row>
    <row r="19" spans="1:13">
      <c r="A19" s="195" t="s">
        <v>74</v>
      </c>
      <c r="B19" s="195" t="s">
        <v>62</v>
      </c>
      <c r="C19" s="196">
        <v>84.519051625698694</v>
      </c>
      <c r="D19" s="196">
        <v>84.357849999999999</v>
      </c>
      <c r="E19" s="196">
        <v>79.785219999999995</v>
      </c>
      <c r="F19" s="196">
        <v>4.4828099999999997</v>
      </c>
      <c r="G19" s="196">
        <v>4.1425700000000001</v>
      </c>
      <c r="H19" s="196">
        <v>4.66934</v>
      </c>
      <c r="I19" s="196">
        <v>0.87788999999999995</v>
      </c>
      <c r="J19" s="196">
        <v>0.33883000000000002</v>
      </c>
      <c r="K19" s="196">
        <v>2.49322</v>
      </c>
      <c r="L19" s="196">
        <v>0.84367000000000003</v>
      </c>
      <c r="M19" s="196">
        <v>0.38102000000000003</v>
      </c>
    </row>
    <row r="20" spans="1:13">
      <c r="A20" s="195" t="s">
        <v>54</v>
      </c>
      <c r="B20" s="195" t="s">
        <v>63</v>
      </c>
      <c r="C20" s="196">
        <v>84.733157040687601</v>
      </c>
      <c r="D20" s="196">
        <v>84.74503</v>
      </c>
      <c r="E20" s="196">
        <v>80.448570000000004</v>
      </c>
      <c r="F20" s="196">
        <v>4.2344400000000002</v>
      </c>
      <c r="G20" s="196">
        <v>4.0471599999999999</v>
      </c>
      <c r="H20" s="196">
        <v>5.0506900000000003</v>
      </c>
      <c r="I20" s="196">
        <v>0.45898</v>
      </c>
      <c r="J20" s="196">
        <v>0.33116000000000001</v>
      </c>
      <c r="K20" s="196">
        <v>2.8100100000000001</v>
      </c>
      <c r="L20" s="196">
        <v>0.83143</v>
      </c>
      <c r="M20" s="196">
        <v>0.41144999999999998</v>
      </c>
    </row>
    <row r="21" spans="1:13">
      <c r="A21" s="195" t="s">
        <v>54</v>
      </c>
      <c r="B21" s="195" t="s">
        <v>64</v>
      </c>
      <c r="C21" s="196">
        <v>84.965292385359703</v>
      </c>
      <c r="D21" s="196">
        <v>84.630390000000006</v>
      </c>
      <c r="E21" s="196">
        <v>80.703450000000004</v>
      </c>
      <c r="F21" s="196">
        <v>3.7586499999999998</v>
      </c>
      <c r="G21" s="196">
        <v>3.0915599999999999</v>
      </c>
      <c r="H21" s="196">
        <v>4.9868699999999997</v>
      </c>
      <c r="I21" s="196">
        <v>-0.13527</v>
      </c>
      <c r="J21" s="196">
        <v>0.25405</v>
      </c>
      <c r="K21" s="196">
        <v>2.88035</v>
      </c>
      <c r="L21" s="196">
        <v>0.31680999999999998</v>
      </c>
      <c r="M21" s="196">
        <v>0.40637000000000001</v>
      </c>
    </row>
    <row r="22" spans="1:13">
      <c r="A22" s="195" t="s">
        <v>54</v>
      </c>
      <c r="B22" s="195" t="s">
        <v>65</v>
      </c>
      <c r="C22" s="196">
        <v>84.806779253560904</v>
      </c>
      <c r="D22" s="196">
        <v>84.641019999999997</v>
      </c>
      <c r="E22" s="196">
        <v>80.963830000000002</v>
      </c>
      <c r="F22" s="196">
        <v>3.4967100000000002</v>
      </c>
      <c r="G22" s="196">
        <v>2.8372700000000002</v>
      </c>
      <c r="H22" s="196">
        <v>4.9569099999999997</v>
      </c>
      <c r="I22" s="196">
        <v>1.256E-2</v>
      </c>
      <c r="J22" s="196">
        <v>0.23341999999999999</v>
      </c>
      <c r="K22" s="196">
        <v>3.1274000000000002</v>
      </c>
      <c r="L22" s="196">
        <v>0.32263999999999998</v>
      </c>
      <c r="M22" s="196">
        <v>0.40398000000000001</v>
      </c>
    </row>
    <row r="23" spans="1:13">
      <c r="A23" s="195" t="s">
        <v>54</v>
      </c>
      <c r="B23" s="195" t="s">
        <v>66</v>
      </c>
      <c r="C23" s="196">
        <v>84.535579061241705</v>
      </c>
      <c r="D23" s="196">
        <v>84.931790000000007</v>
      </c>
      <c r="E23" s="196">
        <v>81.070599999999999</v>
      </c>
      <c r="F23" s="196">
        <v>3.5102199999999999</v>
      </c>
      <c r="G23" s="196">
        <v>3.0365799999999998</v>
      </c>
      <c r="H23" s="196">
        <v>4.63096</v>
      </c>
      <c r="I23" s="196">
        <v>0.34353</v>
      </c>
      <c r="J23" s="196">
        <v>0.24959000000000001</v>
      </c>
      <c r="K23" s="196">
        <v>3.2438799999999999</v>
      </c>
      <c r="L23" s="196">
        <v>0.13186999999999999</v>
      </c>
      <c r="M23" s="196">
        <v>0.37796000000000002</v>
      </c>
    </row>
    <row r="24" spans="1:13">
      <c r="A24" s="195" t="s">
        <v>54</v>
      </c>
      <c r="B24" s="195" t="s">
        <v>67</v>
      </c>
      <c r="C24" s="196">
        <v>84.682072239918298</v>
      </c>
      <c r="D24" s="196">
        <v>85.216480000000004</v>
      </c>
      <c r="E24" s="196">
        <v>81.457729999999998</v>
      </c>
      <c r="F24" s="196">
        <v>3.7525900000000001</v>
      </c>
      <c r="G24" s="196">
        <v>3.5928200000000001</v>
      </c>
      <c r="H24" s="196">
        <v>5.1091100000000003</v>
      </c>
      <c r="I24" s="196">
        <v>0.3352</v>
      </c>
      <c r="J24" s="196">
        <v>0.29458000000000001</v>
      </c>
      <c r="K24" s="196">
        <v>3.0772200000000001</v>
      </c>
      <c r="L24" s="196">
        <v>0.47752</v>
      </c>
      <c r="M24" s="196">
        <v>0.41610000000000003</v>
      </c>
    </row>
    <row r="25" spans="1:13">
      <c r="A25" s="195" t="s">
        <v>54</v>
      </c>
      <c r="B25" s="195" t="s">
        <v>68</v>
      </c>
      <c r="C25" s="196">
        <v>84.914958831660599</v>
      </c>
      <c r="D25" s="196">
        <v>85.412350000000004</v>
      </c>
      <c r="E25" s="196">
        <v>81.716049999999996</v>
      </c>
      <c r="F25" s="196">
        <v>4.0724099999999996</v>
      </c>
      <c r="G25" s="196">
        <v>4.0671900000000001</v>
      </c>
      <c r="H25" s="196">
        <v>5.4696100000000003</v>
      </c>
      <c r="I25" s="196">
        <v>0.22985</v>
      </c>
      <c r="J25" s="196">
        <v>0.33277000000000001</v>
      </c>
      <c r="K25" s="196">
        <v>3.2392500000000002</v>
      </c>
      <c r="L25" s="196">
        <v>0.31712000000000001</v>
      </c>
      <c r="M25" s="196">
        <v>0.44475999999999999</v>
      </c>
    </row>
    <row r="26" spans="1:13">
      <c r="A26" s="195" t="s">
        <v>54</v>
      </c>
      <c r="B26" s="195" t="s">
        <v>69</v>
      </c>
      <c r="C26" s="196">
        <v>85.219965142135905</v>
      </c>
      <c r="D26" s="196">
        <v>85.649209999999997</v>
      </c>
      <c r="E26" s="196">
        <v>81.20975</v>
      </c>
      <c r="F26" s="196">
        <v>4.1499100000000002</v>
      </c>
      <c r="G26" s="196">
        <v>4.11599</v>
      </c>
      <c r="H26" s="196">
        <v>4.1761299999999997</v>
      </c>
      <c r="I26" s="196">
        <v>0.27732000000000001</v>
      </c>
      <c r="J26" s="196">
        <v>0.33668999999999999</v>
      </c>
      <c r="K26" s="196">
        <v>3.1610900000000002</v>
      </c>
      <c r="L26" s="196">
        <v>-0.61958000000000002</v>
      </c>
      <c r="M26" s="196">
        <v>0.34151999999999999</v>
      </c>
    </row>
    <row r="27" spans="1:13">
      <c r="A27" s="195" t="s">
        <v>54</v>
      </c>
      <c r="B27" s="195" t="s">
        <v>70</v>
      </c>
      <c r="C27" s="196">
        <v>85.596339924274304</v>
      </c>
      <c r="D27" s="196">
        <v>86.192790000000002</v>
      </c>
      <c r="E27" s="196">
        <v>81.268299999999996</v>
      </c>
      <c r="F27" s="196">
        <v>4.2175799999999999</v>
      </c>
      <c r="G27" s="196">
        <v>4.2581499999999997</v>
      </c>
      <c r="H27" s="196">
        <v>3.5575999999999999</v>
      </c>
      <c r="I27" s="196">
        <v>0.63465000000000005</v>
      </c>
      <c r="J27" s="196">
        <v>0.34810000000000002</v>
      </c>
      <c r="K27" s="196">
        <v>3.0721699999999998</v>
      </c>
      <c r="L27" s="196">
        <v>7.2099999999999997E-2</v>
      </c>
      <c r="M27" s="196">
        <v>0.29174</v>
      </c>
    </row>
    <row r="28" spans="1:13">
      <c r="A28" s="195" t="s">
        <v>54</v>
      </c>
      <c r="B28" s="195" t="s">
        <v>71</v>
      </c>
      <c r="C28" s="196">
        <v>86.069625578460204</v>
      </c>
      <c r="D28" s="196">
        <v>86.288439999999994</v>
      </c>
      <c r="E28" s="196">
        <v>81.698819999999998</v>
      </c>
      <c r="F28" s="196">
        <v>4.2977600000000002</v>
      </c>
      <c r="G28" s="196">
        <v>4.29819</v>
      </c>
      <c r="H28" s="196">
        <v>3.0667200000000001</v>
      </c>
      <c r="I28" s="196">
        <v>0.11098</v>
      </c>
      <c r="J28" s="196">
        <v>0.35131000000000001</v>
      </c>
      <c r="K28" s="196">
        <v>2.2885800000000001</v>
      </c>
      <c r="L28" s="196">
        <v>0.52976000000000001</v>
      </c>
      <c r="M28" s="196">
        <v>0.25203999999999999</v>
      </c>
    </row>
    <row r="29" spans="1:13">
      <c r="A29" s="195" t="s">
        <v>54</v>
      </c>
      <c r="B29" s="195" t="s">
        <v>72</v>
      </c>
      <c r="C29" s="196">
        <v>86.763777871266299</v>
      </c>
      <c r="D29" s="196">
        <v>86.45926</v>
      </c>
      <c r="E29" s="196">
        <v>81.875169999999997</v>
      </c>
      <c r="F29" s="196">
        <v>4.1678699999999997</v>
      </c>
      <c r="G29" s="196">
        <v>4.1367599999999998</v>
      </c>
      <c r="H29" s="196">
        <v>3.2784200000000001</v>
      </c>
      <c r="I29" s="196">
        <v>0.19796</v>
      </c>
      <c r="J29" s="196">
        <v>0.33835999999999999</v>
      </c>
      <c r="K29" s="196">
        <v>2.0228100000000002</v>
      </c>
      <c r="L29" s="196">
        <v>0.21584999999999999</v>
      </c>
      <c r="M29" s="196">
        <v>0.26917999999999997</v>
      </c>
    </row>
    <row r="30" spans="1:13">
      <c r="A30" s="195" t="s">
        <v>54</v>
      </c>
      <c r="B30" s="195" t="s">
        <v>73</v>
      </c>
      <c r="C30" s="196">
        <v>87.188983712963505</v>
      </c>
      <c r="D30" s="196">
        <v>86.932990000000004</v>
      </c>
      <c r="E30" s="196">
        <v>82.197550000000007</v>
      </c>
      <c r="F30" s="196">
        <v>4.0813199999999998</v>
      </c>
      <c r="G30" s="196">
        <v>3.9573299999999998</v>
      </c>
      <c r="H30" s="196">
        <v>3.8927</v>
      </c>
      <c r="I30" s="196">
        <v>0.54791999999999996</v>
      </c>
      <c r="J30" s="196">
        <v>0.32394000000000001</v>
      </c>
      <c r="K30" s="196">
        <v>2.7207699999999999</v>
      </c>
      <c r="L30" s="196">
        <v>0.39373999999999998</v>
      </c>
      <c r="M30" s="196">
        <v>0.31874000000000002</v>
      </c>
    </row>
    <row r="31" spans="1:13">
      <c r="A31" s="195" t="s">
        <v>75</v>
      </c>
      <c r="B31" s="195" t="s">
        <v>62</v>
      </c>
      <c r="C31" s="196">
        <v>87.110102770599198</v>
      </c>
      <c r="D31" s="196">
        <v>86.930710000000005</v>
      </c>
      <c r="E31" s="196">
        <v>82.29674</v>
      </c>
      <c r="F31" s="196">
        <v>3.0656400000000001</v>
      </c>
      <c r="G31" s="196">
        <v>3.0499399999999999</v>
      </c>
      <c r="H31" s="196">
        <v>3.14785</v>
      </c>
      <c r="I31" s="196">
        <v>-2.6199999999999999E-3</v>
      </c>
      <c r="J31" s="196">
        <v>0.25068000000000001</v>
      </c>
      <c r="K31" s="196">
        <v>2.7051799999999999</v>
      </c>
      <c r="L31" s="196">
        <v>0.12068</v>
      </c>
      <c r="M31" s="196">
        <v>0.25861000000000001</v>
      </c>
    </row>
    <row r="32" spans="1:13">
      <c r="A32" s="195" t="s">
        <v>54</v>
      </c>
      <c r="B32" s="195" t="s">
        <v>63</v>
      </c>
      <c r="C32" s="196">
        <v>87.275377126029198</v>
      </c>
      <c r="D32" s="196">
        <v>87.361159999999998</v>
      </c>
      <c r="E32" s="196">
        <v>82.412469999999999</v>
      </c>
      <c r="F32" s="196">
        <v>3.00027</v>
      </c>
      <c r="G32" s="196">
        <v>3.0870700000000002</v>
      </c>
      <c r="H32" s="196">
        <v>2.4411800000000001</v>
      </c>
      <c r="I32" s="196">
        <v>0.49517</v>
      </c>
      <c r="J32" s="196">
        <v>0.25369000000000003</v>
      </c>
      <c r="K32" s="196">
        <v>2.8603900000000002</v>
      </c>
      <c r="L32" s="196">
        <v>0.14061999999999999</v>
      </c>
      <c r="M32" s="196">
        <v>0.20119000000000001</v>
      </c>
    </row>
    <row r="33" spans="1:13">
      <c r="A33" s="195" t="s">
        <v>54</v>
      </c>
      <c r="B33" s="195" t="s">
        <v>64</v>
      </c>
      <c r="C33" s="196">
        <v>87.630716990203695</v>
      </c>
      <c r="D33" s="196">
        <v>87.461380000000005</v>
      </c>
      <c r="E33" s="196">
        <v>82.898790000000005</v>
      </c>
      <c r="F33" s="196">
        <v>3.13707</v>
      </c>
      <c r="G33" s="196">
        <v>3.34511</v>
      </c>
      <c r="H33" s="196">
        <v>2.7202600000000001</v>
      </c>
      <c r="I33" s="196">
        <v>0.11471000000000001</v>
      </c>
      <c r="J33" s="196">
        <v>0.27456999999999998</v>
      </c>
      <c r="K33" s="196">
        <v>2.63435</v>
      </c>
      <c r="L33" s="196">
        <v>0.59011000000000002</v>
      </c>
      <c r="M33" s="196">
        <v>0.22391</v>
      </c>
    </row>
    <row r="34" spans="1:13">
      <c r="A34" s="195" t="s">
        <v>54</v>
      </c>
      <c r="B34" s="195" t="s">
        <v>65</v>
      </c>
      <c r="C34" s="196">
        <v>87.403840375022497</v>
      </c>
      <c r="D34" s="196">
        <v>87.457579999999993</v>
      </c>
      <c r="E34" s="196">
        <v>83.418859999999995</v>
      </c>
      <c r="F34" s="196">
        <v>3.0623300000000002</v>
      </c>
      <c r="G34" s="196">
        <v>3.3276500000000002</v>
      </c>
      <c r="H34" s="196">
        <v>3.03226</v>
      </c>
      <c r="I34" s="196">
        <v>-4.3400000000000001E-3</v>
      </c>
      <c r="J34" s="196">
        <v>0.27316000000000001</v>
      </c>
      <c r="K34" s="196">
        <v>2.3945400000000001</v>
      </c>
      <c r="L34" s="196">
        <v>0.62736000000000003</v>
      </c>
      <c r="M34" s="196">
        <v>0.24923999999999999</v>
      </c>
    </row>
    <row r="35" spans="1:13">
      <c r="A35" s="195" t="s">
        <v>54</v>
      </c>
      <c r="B35" s="195" t="s">
        <v>66</v>
      </c>
      <c r="C35" s="196">
        <v>86.967365827273298</v>
      </c>
      <c r="D35" s="196">
        <v>87.386219999999994</v>
      </c>
      <c r="E35" s="196">
        <v>83.711619999999996</v>
      </c>
      <c r="F35" s="196">
        <v>2.8766400000000001</v>
      </c>
      <c r="G35" s="196">
        <v>2.8898799999999998</v>
      </c>
      <c r="H35" s="196">
        <v>3.2576800000000001</v>
      </c>
      <c r="I35" s="196">
        <v>-8.1600000000000006E-2</v>
      </c>
      <c r="J35" s="196">
        <v>0.23769000000000001</v>
      </c>
      <c r="K35" s="196">
        <v>2.0280499999999999</v>
      </c>
      <c r="L35" s="196">
        <v>0.35094999999999998</v>
      </c>
      <c r="M35" s="196">
        <v>0.26750000000000002</v>
      </c>
    </row>
    <row r="36" spans="1:13">
      <c r="A36" s="195" t="s">
        <v>54</v>
      </c>
      <c r="B36" s="195" t="s">
        <v>67</v>
      </c>
      <c r="C36" s="196">
        <v>87.113107758879707</v>
      </c>
      <c r="D36" s="196">
        <v>87.651929999999993</v>
      </c>
      <c r="E36" s="196">
        <v>84.226190000000003</v>
      </c>
      <c r="F36" s="196">
        <v>2.8707799999999999</v>
      </c>
      <c r="G36" s="196">
        <v>2.8579599999999998</v>
      </c>
      <c r="H36" s="196">
        <v>3.3986499999999999</v>
      </c>
      <c r="I36" s="196">
        <v>0.30407000000000001</v>
      </c>
      <c r="J36" s="196">
        <v>0.2351</v>
      </c>
      <c r="K36" s="196">
        <v>1.6928799999999999</v>
      </c>
      <c r="L36" s="196">
        <v>0.61468999999999996</v>
      </c>
      <c r="M36" s="196">
        <v>0.27889999999999998</v>
      </c>
    </row>
    <row r="37" spans="1:13">
      <c r="A37" s="195" t="s">
        <v>54</v>
      </c>
      <c r="B37" s="195" t="s">
        <v>68</v>
      </c>
      <c r="C37" s="196">
        <v>87.240819760802907</v>
      </c>
      <c r="D37" s="196">
        <v>87.867540000000005</v>
      </c>
      <c r="E37" s="196">
        <v>84.862679999999997</v>
      </c>
      <c r="F37" s="196">
        <v>2.7390500000000002</v>
      </c>
      <c r="G37" s="196">
        <v>2.8745099999999999</v>
      </c>
      <c r="H37" s="196">
        <v>3.8506900000000002</v>
      </c>
      <c r="I37" s="196">
        <v>0.24598</v>
      </c>
      <c r="J37" s="196">
        <v>0.23644000000000001</v>
      </c>
      <c r="K37" s="196">
        <v>1.83002</v>
      </c>
      <c r="L37" s="196">
        <v>0.75568999999999997</v>
      </c>
      <c r="M37" s="196">
        <v>0.31535999999999997</v>
      </c>
    </row>
    <row r="38" spans="1:13">
      <c r="A38" s="195" t="s">
        <v>54</v>
      </c>
      <c r="B38" s="195" t="s">
        <v>69</v>
      </c>
      <c r="C38" s="196">
        <v>87.4248752929864</v>
      </c>
      <c r="D38" s="196">
        <v>87.950289999999995</v>
      </c>
      <c r="E38" s="196">
        <v>84.584389999999999</v>
      </c>
      <c r="F38" s="196">
        <v>2.5873200000000001</v>
      </c>
      <c r="G38" s="196">
        <v>2.6866300000000001</v>
      </c>
      <c r="H38" s="196">
        <v>4.1554599999999997</v>
      </c>
      <c r="I38" s="196">
        <v>9.418E-2</v>
      </c>
      <c r="J38" s="196">
        <v>0.22117999999999999</v>
      </c>
      <c r="K38" s="196">
        <v>1.72455</v>
      </c>
      <c r="L38" s="196">
        <v>-0.32793</v>
      </c>
      <c r="M38" s="196">
        <v>0.33986</v>
      </c>
    </row>
    <row r="39" spans="1:13">
      <c r="A39" s="195" t="s">
        <v>54</v>
      </c>
      <c r="B39" s="195" t="s">
        <v>70</v>
      </c>
      <c r="C39" s="196">
        <v>87.752419015565806</v>
      </c>
      <c r="D39" s="196">
        <v>88.524230000000003</v>
      </c>
      <c r="E39" s="196">
        <v>85.098259999999996</v>
      </c>
      <c r="F39" s="196">
        <v>2.5188899999999999</v>
      </c>
      <c r="G39" s="196">
        <v>2.70492</v>
      </c>
      <c r="H39" s="196">
        <v>4.7127400000000002</v>
      </c>
      <c r="I39" s="196">
        <v>0.65256999999999998</v>
      </c>
      <c r="J39" s="196">
        <v>0.22266</v>
      </c>
      <c r="K39" s="196">
        <v>1.8304199999999999</v>
      </c>
      <c r="L39" s="196">
        <v>0.60753000000000001</v>
      </c>
      <c r="M39" s="196">
        <v>0.38449</v>
      </c>
    </row>
    <row r="40" spans="1:13">
      <c r="A40" s="195" t="s">
        <v>54</v>
      </c>
      <c r="B40" s="195" t="s">
        <v>71</v>
      </c>
      <c r="C40" s="196">
        <v>88.203918504717805</v>
      </c>
      <c r="D40" s="196">
        <v>88.873450000000005</v>
      </c>
      <c r="E40" s="196">
        <v>85.612830000000002</v>
      </c>
      <c r="F40" s="196">
        <v>2.47973</v>
      </c>
      <c r="G40" s="196">
        <v>2.9957799999999999</v>
      </c>
      <c r="H40" s="196">
        <v>4.7907700000000002</v>
      </c>
      <c r="I40" s="196">
        <v>0.39449000000000001</v>
      </c>
      <c r="J40" s="196">
        <v>0.24628</v>
      </c>
      <c r="K40" s="196">
        <v>2.23482</v>
      </c>
      <c r="L40" s="196">
        <v>0.60467000000000004</v>
      </c>
      <c r="M40" s="196">
        <v>0.39072000000000001</v>
      </c>
    </row>
    <row r="41" spans="1:13">
      <c r="A41" s="195" t="s">
        <v>54</v>
      </c>
      <c r="B41" s="195" t="s">
        <v>72</v>
      </c>
      <c r="C41" s="196">
        <v>88.685467876675304</v>
      </c>
      <c r="D41" s="196">
        <v>88.761849999999995</v>
      </c>
      <c r="E41" s="196">
        <v>85.680340000000001</v>
      </c>
      <c r="F41" s="196">
        <v>2.2148500000000002</v>
      </c>
      <c r="G41" s="196">
        <v>2.6632099999999999</v>
      </c>
      <c r="H41" s="196">
        <v>4.6475200000000001</v>
      </c>
      <c r="I41" s="196">
        <v>-0.12556999999999999</v>
      </c>
      <c r="J41" s="196">
        <v>0.21926999999999999</v>
      </c>
      <c r="K41" s="196">
        <v>1.6033299999999999</v>
      </c>
      <c r="L41" s="196">
        <v>7.8850000000000003E-2</v>
      </c>
      <c r="M41" s="196">
        <v>0.37928000000000001</v>
      </c>
    </row>
    <row r="42" spans="1:13">
      <c r="A42" s="195" t="s">
        <v>54</v>
      </c>
      <c r="B42" s="195" t="s">
        <v>73</v>
      </c>
      <c r="C42" s="196">
        <v>89.046817717410903</v>
      </c>
      <c r="D42" s="196">
        <v>89.161940000000001</v>
      </c>
      <c r="E42" s="196">
        <v>85.620410000000007</v>
      </c>
      <c r="F42" s="196">
        <v>2.1308099999999999</v>
      </c>
      <c r="G42" s="196">
        <v>2.56399</v>
      </c>
      <c r="H42" s="196">
        <v>4.1641899999999996</v>
      </c>
      <c r="I42" s="196">
        <v>0.45073999999999997</v>
      </c>
      <c r="J42" s="196">
        <v>0.2112</v>
      </c>
      <c r="K42" s="196">
        <v>1.9443600000000001</v>
      </c>
      <c r="L42" s="196">
        <v>-6.9949999999999998E-2</v>
      </c>
      <c r="M42" s="196">
        <v>0.34055999999999997</v>
      </c>
    </row>
    <row r="43" spans="1:13">
      <c r="A43" s="195" t="s">
        <v>76</v>
      </c>
      <c r="B43" s="195" t="s">
        <v>62</v>
      </c>
      <c r="C43" s="196">
        <v>89.3863813931126</v>
      </c>
      <c r="D43" s="196">
        <v>89.73133</v>
      </c>
      <c r="E43" s="196">
        <v>85.43235</v>
      </c>
      <c r="F43" s="196">
        <v>2.6131099999999998</v>
      </c>
      <c r="G43" s="196">
        <v>3.22167</v>
      </c>
      <c r="H43" s="196">
        <v>3.81013</v>
      </c>
      <c r="I43" s="196">
        <v>0.63859999999999995</v>
      </c>
      <c r="J43" s="196">
        <v>0.26458999999999999</v>
      </c>
      <c r="K43" s="196">
        <v>2.5998299999999999</v>
      </c>
      <c r="L43" s="196">
        <v>-0.21964</v>
      </c>
      <c r="M43" s="196">
        <v>0.31209999999999999</v>
      </c>
    </row>
    <row r="44" spans="1:13">
      <c r="A44" s="195" t="s">
        <v>54</v>
      </c>
      <c r="B44" s="195" t="s">
        <v>63</v>
      </c>
      <c r="C44" s="196">
        <v>89.7777811166536</v>
      </c>
      <c r="D44" s="196">
        <v>89.99324</v>
      </c>
      <c r="E44" s="196">
        <v>86.182500000000005</v>
      </c>
      <c r="F44" s="196">
        <v>2.8672499999999999</v>
      </c>
      <c r="G44" s="196">
        <v>3.0128699999999999</v>
      </c>
      <c r="H44" s="196">
        <v>4.5746000000000002</v>
      </c>
      <c r="I44" s="196">
        <v>0.29188999999999998</v>
      </c>
      <c r="J44" s="196">
        <v>0.24767</v>
      </c>
      <c r="K44" s="196">
        <v>2.9833400000000001</v>
      </c>
      <c r="L44" s="196">
        <v>0.87805999999999995</v>
      </c>
      <c r="M44" s="196">
        <v>0.37345</v>
      </c>
    </row>
    <row r="45" spans="1:13">
      <c r="A45" s="195" t="s">
        <v>54</v>
      </c>
      <c r="B45" s="195" t="s">
        <v>64</v>
      </c>
      <c r="C45" s="196">
        <v>89.910000600997606</v>
      </c>
      <c r="D45" s="196">
        <v>90.310580000000002</v>
      </c>
      <c r="E45" s="196">
        <v>86.597189999999998</v>
      </c>
      <c r="F45" s="196">
        <v>2.60101</v>
      </c>
      <c r="G45" s="196">
        <v>3.2576700000000001</v>
      </c>
      <c r="H45" s="196">
        <v>4.4613399999999999</v>
      </c>
      <c r="I45" s="196">
        <v>0.35261999999999999</v>
      </c>
      <c r="J45" s="196">
        <v>0.26750000000000002</v>
      </c>
      <c r="K45" s="196">
        <v>3.0331899999999998</v>
      </c>
      <c r="L45" s="196">
        <v>0.48116999999999999</v>
      </c>
      <c r="M45" s="196">
        <v>0.36438999999999999</v>
      </c>
    </row>
    <row r="46" spans="1:13">
      <c r="A46" s="195" t="s">
        <v>54</v>
      </c>
      <c r="B46" s="195" t="s">
        <v>65</v>
      </c>
      <c r="C46" s="196">
        <v>89.625277961415904</v>
      </c>
      <c r="D46" s="196">
        <v>90.483670000000004</v>
      </c>
      <c r="E46" s="196">
        <v>86.947119999999998</v>
      </c>
      <c r="F46" s="196">
        <v>2.5415800000000002</v>
      </c>
      <c r="G46" s="196">
        <v>3.46007</v>
      </c>
      <c r="H46" s="196">
        <v>4.2295600000000002</v>
      </c>
      <c r="I46" s="196">
        <v>0.19166</v>
      </c>
      <c r="J46" s="196">
        <v>0.28387000000000001</v>
      </c>
      <c r="K46" s="196">
        <v>2.97736</v>
      </c>
      <c r="L46" s="196">
        <v>0.40409</v>
      </c>
      <c r="M46" s="196">
        <v>0.34581000000000001</v>
      </c>
    </row>
    <row r="47" spans="1:13">
      <c r="A47" s="195" t="s">
        <v>54</v>
      </c>
      <c r="B47" s="195" t="s">
        <v>66</v>
      </c>
      <c r="C47" s="196">
        <v>89.225614520103406</v>
      </c>
      <c r="D47" s="196">
        <v>90.539850000000001</v>
      </c>
      <c r="E47" s="196">
        <v>86.82244</v>
      </c>
      <c r="F47" s="196">
        <v>2.59666</v>
      </c>
      <c r="G47" s="196">
        <v>3.6088499999999999</v>
      </c>
      <c r="H47" s="196">
        <v>3.71611</v>
      </c>
      <c r="I47" s="196">
        <v>6.2089999999999999E-2</v>
      </c>
      <c r="J47" s="196">
        <v>0.29587000000000002</v>
      </c>
      <c r="K47" s="196">
        <v>2.94435</v>
      </c>
      <c r="L47" s="196">
        <v>-0.1434</v>
      </c>
      <c r="M47" s="196">
        <v>0.30452000000000001</v>
      </c>
    </row>
    <row r="48" spans="1:13">
      <c r="A48" s="195" t="s">
        <v>54</v>
      </c>
      <c r="B48" s="195" t="s">
        <v>67</v>
      </c>
      <c r="C48" s="196">
        <v>89.324027886291205</v>
      </c>
      <c r="D48" s="196">
        <v>90.552000000000007</v>
      </c>
      <c r="E48" s="196">
        <v>87.127589999999998</v>
      </c>
      <c r="F48" s="196">
        <v>2.5379900000000002</v>
      </c>
      <c r="G48" s="196">
        <v>3.3086199999999999</v>
      </c>
      <c r="H48" s="196">
        <v>3.4447800000000002</v>
      </c>
      <c r="I48" s="196">
        <v>1.342E-2</v>
      </c>
      <c r="J48" s="196">
        <v>0.27161999999999997</v>
      </c>
      <c r="K48" s="196">
        <v>2.2906399999999998</v>
      </c>
      <c r="L48" s="196">
        <v>0.35147</v>
      </c>
      <c r="M48" s="196">
        <v>0.28262999999999999</v>
      </c>
    </row>
    <row r="49" spans="1:13">
      <c r="A49" s="195" t="s">
        <v>54</v>
      </c>
      <c r="B49" s="195" t="s">
        <v>68</v>
      </c>
      <c r="C49" s="196">
        <v>89.556914478033505</v>
      </c>
      <c r="D49" s="196">
        <v>90.695490000000007</v>
      </c>
      <c r="E49" s="196">
        <v>88.235249999999994</v>
      </c>
      <c r="F49" s="196">
        <v>2.65483</v>
      </c>
      <c r="G49" s="196">
        <v>3.2184200000000001</v>
      </c>
      <c r="H49" s="196">
        <v>3.9741599999999999</v>
      </c>
      <c r="I49" s="196">
        <v>0.15845999999999999</v>
      </c>
      <c r="J49" s="196">
        <v>0.26432</v>
      </c>
      <c r="K49" s="196">
        <v>2.0501399999999999</v>
      </c>
      <c r="L49" s="196">
        <v>1.2713099999999999</v>
      </c>
      <c r="M49" s="196">
        <v>0.32529999999999998</v>
      </c>
    </row>
    <row r="50" spans="1:13">
      <c r="A50" s="195" t="s">
        <v>54</v>
      </c>
      <c r="B50" s="195" t="s">
        <v>69</v>
      </c>
      <c r="C50" s="196">
        <v>89.809333493599397</v>
      </c>
      <c r="D50" s="196">
        <v>90.863259999999997</v>
      </c>
      <c r="E50" s="196">
        <v>88.708489999999998</v>
      </c>
      <c r="F50" s="196">
        <v>2.7274400000000001</v>
      </c>
      <c r="G50" s="196">
        <v>3.3120699999999998</v>
      </c>
      <c r="H50" s="196">
        <v>4.8757200000000003</v>
      </c>
      <c r="I50" s="196">
        <v>0.18498999999999999</v>
      </c>
      <c r="J50" s="196">
        <v>0.27189999999999998</v>
      </c>
      <c r="K50" s="196">
        <v>2.36747</v>
      </c>
      <c r="L50" s="196">
        <v>0.53632999999999997</v>
      </c>
      <c r="M50" s="196">
        <v>0.39750000000000002</v>
      </c>
    </row>
    <row r="51" spans="1:13">
      <c r="A51" s="195" t="s">
        <v>54</v>
      </c>
      <c r="B51" s="195" t="s">
        <v>70</v>
      </c>
      <c r="C51" s="196">
        <v>90.357743854798997</v>
      </c>
      <c r="D51" s="196">
        <v>91.343829999999997</v>
      </c>
      <c r="E51" s="196">
        <v>89.070819999999998</v>
      </c>
      <c r="F51" s="196">
        <v>2.96895</v>
      </c>
      <c r="G51" s="196">
        <v>3.1851099999999999</v>
      </c>
      <c r="H51" s="196">
        <v>4.6681999999999997</v>
      </c>
      <c r="I51" s="196">
        <v>0.52888000000000002</v>
      </c>
      <c r="J51" s="196">
        <v>0.26162999999999997</v>
      </c>
      <c r="K51" s="196">
        <v>2.4470999999999998</v>
      </c>
      <c r="L51" s="196">
        <v>0.40844999999999998</v>
      </c>
      <c r="M51" s="196">
        <v>0.38092999999999999</v>
      </c>
    </row>
    <row r="52" spans="1:13">
      <c r="A52" s="195" t="s">
        <v>54</v>
      </c>
      <c r="B52" s="195" t="s">
        <v>71</v>
      </c>
      <c r="C52" s="196">
        <v>90.906154215998598</v>
      </c>
      <c r="D52" s="196">
        <v>91.535139999999998</v>
      </c>
      <c r="E52" s="196">
        <v>89.570229999999995</v>
      </c>
      <c r="F52" s="196">
        <v>3.0636199999999998</v>
      </c>
      <c r="G52" s="196">
        <v>2.99492</v>
      </c>
      <c r="H52" s="196">
        <v>4.6224400000000001</v>
      </c>
      <c r="I52" s="196">
        <v>0.20943999999999999</v>
      </c>
      <c r="J52" s="196">
        <v>0.24621000000000001</v>
      </c>
      <c r="K52" s="196">
        <v>2.01024</v>
      </c>
      <c r="L52" s="196">
        <v>0.56069000000000002</v>
      </c>
      <c r="M52" s="196">
        <v>0.37728</v>
      </c>
    </row>
    <row r="53" spans="1:13">
      <c r="A53" s="195" t="s">
        <v>54</v>
      </c>
      <c r="B53" s="195" t="s">
        <v>72</v>
      </c>
      <c r="C53" s="196">
        <v>91.616833944347604</v>
      </c>
      <c r="D53" s="196">
        <v>91.720380000000006</v>
      </c>
      <c r="E53" s="196">
        <v>89.475170000000006</v>
      </c>
      <c r="F53" s="196">
        <v>3.3053499999999998</v>
      </c>
      <c r="G53" s="196">
        <v>3.33311</v>
      </c>
      <c r="H53" s="196">
        <v>4.4290599999999998</v>
      </c>
      <c r="I53" s="196">
        <v>0.20236999999999999</v>
      </c>
      <c r="J53" s="196">
        <v>0.27360000000000001</v>
      </c>
      <c r="K53" s="196">
        <v>1.9191800000000001</v>
      </c>
      <c r="L53" s="196">
        <v>-0.10613</v>
      </c>
      <c r="M53" s="196">
        <v>0.36180000000000001</v>
      </c>
    </row>
    <row r="54" spans="1:13">
      <c r="A54" s="195" t="s">
        <v>54</v>
      </c>
      <c r="B54" s="195" t="s">
        <v>73</v>
      </c>
      <c r="C54" s="196">
        <v>92.039034797764302</v>
      </c>
      <c r="D54" s="196">
        <v>92.118949999999998</v>
      </c>
      <c r="E54" s="196">
        <v>90.046909999999997</v>
      </c>
      <c r="F54" s="196">
        <v>3.3602699999999999</v>
      </c>
      <c r="G54" s="196">
        <v>3.3164500000000001</v>
      </c>
      <c r="H54" s="196">
        <v>5.1699200000000003</v>
      </c>
      <c r="I54" s="196">
        <v>0.43454999999999999</v>
      </c>
      <c r="J54" s="196">
        <v>0.27226</v>
      </c>
      <c r="K54" s="196">
        <v>2.0023900000000001</v>
      </c>
      <c r="L54" s="196">
        <v>0.63898999999999995</v>
      </c>
      <c r="M54" s="196">
        <v>0.42093999999999998</v>
      </c>
    </row>
    <row r="55" spans="1:13">
      <c r="A55" s="195" t="s">
        <v>77</v>
      </c>
      <c r="B55" s="195" t="s">
        <v>62</v>
      </c>
      <c r="C55" s="196">
        <v>93.603882444858499</v>
      </c>
      <c r="D55" s="196">
        <v>93.665400000000005</v>
      </c>
      <c r="E55" s="196">
        <v>91.817930000000004</v>
      </c>
      <c r="F55" s="196">
        <v>4.71828</v>
      </c>
      <c r="G55" s="196">
        <v>4.3842800000000004</v>
      </c>
      <c r="H55" s="196">
        <v>7.4744200000000003</v>
      </c>
      <c r="I55" s="196">
        <v>1.67875</v>
      </c>
      <c r="J55" s="196">
        <v>0.35820999999999997</v>
      </c>
      <c r="K55" s="196">
        <v>3.5163500000000001</v>
      </c>
      <c r="L55" s="196">
        <v>1.9667699999999999</v>
      </c>
      <c r="M55" s="196">
        <v>0.60250000000000004</v>
      </c>
    </row>
    <row r="56" spans="1:13">
      <c r="A56" s="195" t="s">
        <v>54</v>
      </c>
      <c r="B56" s="195" t="s">
        <v>63</v>
      </c>
      <c r="C56" s="196">
        <v>94.1447803353567</v>
      </c>
      <c r="D56" s="196">
        <v>94.244649999999993</v>
      </c>
      <c r="E56" s="196">
        <v>92.663820000000001</v>
      </c>
      <c r="F56" s="196">
        <v>4.8642300000000001</v>
      </c>
      <c r="G56" s="196">
        <v>4.7241400000000002</v>
      </c>
      <c r="H56" s="196">
        <v>7.5204599999999999</v>
      </c>
      <c r="I56" s="196">
        <v>0.61843000000000004</v>
      </c>
      <c r="J56" s="196">
        <v>0.38540000000000002</v>
      </c>
      <c r="K56" s="196">
        <v>4.0918999999999999</v>
      </c>
      <c r="L56" s="196">
        <v>0.92127999999999999</v>
      </c>
      <c r="M56" s="196">
        <v>0.60609000000000002</v>
      </c>
    </row>
    <row r="57" spans="1:13">
      <c r="A57" s="195" t="s">
        <v>54</v>
      </c>
      <c r="B57" s="195" t="s">
        <v>64</v>
      </c>
      <c r="C57" s="196">
        <v>94.722489332291602</v>
      </c>
      <c r="D57" s="196">
        <v>94.859589999999997</v>
      </c>
      <c r="E57" s="196">
        <v>93.513859999999994</v>
      </c>
      <c r="F57" s="196">
        <v>5.3525600000000004</v>
      </c>
      <c r="G57" s="196">
        <v>5.0370699999999999</v>
      </c>
      <c r="H57" s="196">
        <v>7.9871800000000004</v>
      </c>
      <c r="I57" s="196">
        <v>0.65249000000000001</v>
      </c>
      <c r="J57" s="196">
        <v>0.41037000000000001</v>
      </c>
      <c r="K57" s="196">
        <v>4.7570300000000003</v>
      </c>
      <c r="L57" s="196">
        <v>0.91732999999999998</v>
      </c>
      <c r="M57" s="196">
        <v>0.64241000000000004</v>
      </c>
    </row>
    <row r="58" spans="1:13">
      <c r="A58" s="195" t="s">
        <v>54</v>
      </c>
      <c r="B58" s="195" t="s">
        <v>65</v>
      </c>
      <c r="C58" s="196">
        <v>94.838932628162794</v>
      </c>
      <c r="D58" s="196">
        <v>95.127579999999995</v>
      </c>
      <c r="E58" s="196">
        <v>94.062860000000001</v>
      </c>
      <c r="F58" s="196">
        <v>5.81717</v>
      </c>
      <c r="G58" s="196">
        <v>5.1323100000000004</v>
      </c>
      <c r="H58" s="196">
        <v>8.1839899999999997</v>
      </c>
      <c r="I58" s="196">
        <v>0.28250999999999998</v>
      </c>
      <c r="J58" s="196">
        <v>0.41794999999999999</v>
      </c>
      <c r="K58" s="196">
        <v>4.8867900000000004</v>
      </c>
      <c r="L58" s="196">
        <v>0.58709</v>
      </c>
      <c r="M58" s="196">
        <v>0.65768000000000004</v>
      </c>
    </row>
    <row r="59" spans="1:13">
      <c r="A59" s="195" t="s">
        <v>54</v>
      </c>
      <c r="B59" s="195" t="s">
        <v>66</v>
      </c>
      <c r="C59" s="196">
        <v>94.725494320572096</v>
      </c>
      <c r="D59" s="196">
        <v>95.170850000000002</v>
      </c>
      <c r="E59" s="196">
        <v>94.370779999999996</v>
      </c>
      <c r="F59" s="196">
        <v>6.1640100000000002</v>
      </c>
      <c r="G59" s="196">
        <v>5.1148800000000003</v>
      </c>
      <c r="H59" s="196">
        <v>8.6940000000000008</v>
      </c>
      <c r="I59" s="196">
        <v>4.5490000000000003E-2</v>
      </c>
      <c r="J59" s="196">
        <v>0.41655999999999999</v>
      </c>
      <c r="K59" s="196">
        <v>4.7407399999999997</v>
      </c>
      <c r="L59" s="196">
        <v>0.32734999999999997</v>
      </c>
      <c r="M59" s="196">
        <v>0.69713999999999998</v>
      </c>
    </row>
    <row r="60" spans="1:13">
      <c r="A60" s="195" t="s">
        <v>54</v>
      </c>
      <c r="B60" s="195" t="s">
        <v>67</v>
      </c>
      <c r="C60" s="196">
        <v>94.963639641805401</v>
      </c>
      <c r="D60" s="196">
        <v>95.56335</v>
      </c>
      <c r="E60" s="196">
        <v>94.63391</v>
      </c>
      <c r="F60" s="196">
        <v>6.3136599999999996</v>
      </c>
      <c r="G60" s="196">
        <v>5.5342200000000004</v>
      </c>
      <c r="H60" s="196">
        <v>8.6153200000000005</v>
      </c>
      <c r="I60" s="196">
        <v>0.41241</v>
      </c>
      <c r="J60" s="196">
        <v>0.44988</v>
      </c>
      <c r="K60" s="196">
        <v>4.6193900000000001</v>
      </c>
      <c r="L60" s="196">
        <v>0.27883000000000002</v>
      </c>
      <c r="M60" s="196">
        <v>0.69106000000000001</v>
      </c>
    </row>
    <row r="61" spans="1:13">
      <c r="A61" s="195" t="s">
        <v>54</v>
      </c>
      <c r="B61" s="195" t="s">
        <v>68</v>
      </c>
      <c r="C61" s="196">
        <v>95.322735741330604</v>
      </c>
      <c r="D61" s="196">
        <v>95.927760000000006</v>
      </c>
      <c r="E61" s="196">
        <v>94.85848</v>
      </c>
      <c r="F61" s="196">
        <v>6.4381599999999999</v>
      </c>
      <c r="G61" s="196">
        <v>5.76905</v>
      </c>
      <c r="H61" s="196">
        <v>7.5063199999999997</v>
      </c>
      <c r="I61" s="196">
        <v>0.38131999999999999</v>
      </c>
      <c r="J61" s="196">
        <v>0.46849000000000002</v>
      </c>
      <c r="K61" s="196">
        <v>4.7988299999999997</v>
      </c>
      <c r="L61" s="196">
        <v>0.23730000000000001</v>
      </c>
      <c r="M61" s="196">
        <v>0.60499000000000003</v>
      </c>
    </row>
    <row r="62" spans="1:13">
      <c r="A62" s="195" t="s">
        <v>54</v>
      </c>
      <c r="B62" s="195" t="s">
        <v>69</v>
      </c>
      <c r="C62" s="196">
        <v>95.793767654306095</v>
      </c>
      <c r="D62" s="196">
        <v>96.296719999999993</v>
      </c>
      <c r="E62" s="196">
        <v>94.855029999999999</v>
      </c>
      <c r="F62" s="196">
        <v>6.6634900000000004</v>
      </c>
      <c r="G62" s="196">
        <v>5.9798099999999996</v>
      </c>
      <c r="H62" s="196">
        <v>6.9289199999999997</v>
      </c>
      <c r="I62" s="196">
        <v>0.38462000000000002</v>
      </c>
      <c r="J62" s="196">
        <v>0.48515999999999998</v>
      </c>
      <c r="K62" s="196">
        <v>4.9894499999999997</v>
      </c>
      <c r="L62" s="196">
        <v>-3.63E-3</v>
      </c>
      <c r="M62" s="196">
        <v>0.55984999999999996</v>
      </c>
    </row>
    <row r="63" spans="1:13">
      <c r="A63" s="195" t="s">
        <v>54</v>
      </c>
      <c r="B63" s="195" t="s">
        <v>70</v>
      </c>
      <c r="C63" s="196">
        <v>96.093515235290596</v>
      </c>
      <c r="D63" s="196">
        <v>96.579890000000006</v>
      </c>
      <c r="E63" s="196">
        <v>95.160880000000006</v>
      </c>
      <c r="F63" s="196">
        <v>6.3478500000000002</v>
      </c>
      <c r="G63" s="196">
        <v>5.7322600000000001</v>
      </c>
      <c r="H63" s="196">
        <v>6.8373200000000001</v>
      </c>
      <c r="I63" s="196">
        <v>0.29405999999999999</v>
      </c>
      <c r="J63" s="196">
        <v>0.46557999999999999</v>
      </c>
      <c r="K63" s="196">
        <v>4.8425900000000004</v>
      </c>
      <c r="L63" s="196">
        <v>0.32244</v>
      </c>
      <c r="M63" s="196">
        <v>0.55266000000000004</v>
      </c>
    </row>
    <row r="64" spans="1:13">
      <c r="A64" s="195" t="s">
        <v>54</v>
      </c>
      <c r="B64" s="195" t="s">
        <v>71</v>
      </c>
      <c r="C64" s="196">
        <v>96.698269126750404</v>
      </c>
      <c r="D64" s="196">
        <v>96.767409999999998</v>
      </c>
      <c r="E64" s="196">
        <v>95.214609999999993</v>
      </c>
      <c r="F64" s="196">
        <v>6.3715299999999999</v>
      </c>
      <c r="G64" s="196">
        <v>5.7161299999999997</v>
      </c>
      <c r="H64" s="196">
        <v>6.3016199999999998</v>
      </c>
      <c r="I64" s="196">
        <v>0.19416</v>
      </c>
      <c r="J64" s="196">
        <v>0.46429999999999999</v>
      </c>
      <c r="K64" s="196">
        <v>3.3117999999999999</v>
      </c>
      <c r="L64" s="196">
        <v>5.6460000000000003E-2</v>
      </c>
      <c r="M64" s="196">
        <v>0.51054999999999995</v>
      </c>
    </row>
    <row r="65" spans="1:13">
      <c r="A65" s="195" t="s">
        <v>54</v>
      </c>
      <c r="B65" s="195" t="s">
        <v>72</v>
      </c>
      <c r="C65" s="196">
        <v>97.695173988821495</v>
      </c>
      <c r="D65" s="196">
        <v>97.204700000000003</v>
      </c>
      <c r="E65" s="196">
        <v>95.639619999999994</v>
      </c>
      <c r="F65" s="196">
        <v>6.6345200000000002</v>
      </c>
      <c r="G65" s="196">
        <v>5.9793900000000004</v>
      </c>
      <c r="H65" s="196">
        <v>6.88957</v>
      </c>
      <c r="I65" s="196">
        <v>0.45190000000000002</v>
      </c>
      <c r="J65" s="196">
        <v>0.48513000000000001</v>
      </c>
      <c r="K65" s="196">
        <v>3.1408100000000001</v>
      </c>
      <c r="L65" s="196">
        <v>0.44638</v>
      </c>
      <c r="M65" s="196">
        <v>0.55676000000000003</v>
      </c>
    </row>
    <row r="66" spans="1:13">
      <c r="A66" s="195" t="s">
        <v>54</v>
      </c>
      <c r="B66" s="195" t="s">
        <v>73</v>
      </c>
      <c r="C66" s="196">
        <v>98.272882985756297</v>
      </c>
      <c r="D66" s="196">
        <v>97.786990000000003</v>
      </c>
      <c r="E66" s="196">
        <v>96.396659999999997</v>
      </c>
      <c r="F66" s="196">
        <v>6.7730499999999996</v>
      </c>
      <c r="G66" s="196">
        <v>6.1529600000000002</v>
      </c>
      <c r="H66" s="196">
        <v>7.0516100000000002</v>
      </c>
      <c r="I66" s="196">
        <v>0.59904000000000002</v>
      </c>
      <c r="J66" s="196">
        <v>0.49883</v>
      </c>
      <c r="K66" s="196">
        <v>3.0860300000000001</v>
      </c>
      <c r="L66" s="196">
        <v>0.79154999999999998</v>
      </c>
      <c r="M66" s="196">
        <v>0.56945999999999997</v>
      </c>
    </row>
    <row r="67" spans="1:13">
      <c r="A67" s="195" t="s">
        <v>78</v>
      </c>
      <c r="B67" s="195" t="s">
        <v>62</v>
      </c>
      <c r="C67" s="196">
        <v>98.794999699501204</v>
      </c>
      <c r="D67" s="196">
        <v>98.140010000000004</v>
      </c>
      <c r="E67" s="196">
        <v>97.513279999999995</v>
      </c>
      <c r="F67" s="196">
        <v>5.5458400000000001</v>
      </c>
      <c r="G67" s="196">
        <v>4.7772300000000003</v>
      </c>
      <c r="H67" s="196">
        <v>6.2028800000000004</v>
      </c>
      <c r="I67" s="196">
        <v>0.36101</v>
      </c>
      <c r="J67" s="196">
        <v>0.38963999999999999</v>
      </c>
      <c r="K67" s="196">
        <v>3.1667200000000002</v>
      </c>
      <c r="L67" s="196">
        <v>1.15835</v>
      </c>
      <c r="M67" s="196">
        <v>0.50277000000000005</v>
      </c>
    </row>
    <row r="68" spans="1:13">
      <c r="A68" s="195" t="s">
        <v>54</v>
      </c>
      <c r="B68" s="195" t="s">
        <v>63</v>
      </c>
      <c r="C68" s="196">
        <v>99.171374481639504</v>
      </c>
      <c r="D68" s="196">
        <v>98.503659999999996</v>
      </c>
      <c r="E68" s="196">
        <v>98.905429999999996</v>
      </c>
      <c r="F68" s="196">
        <v>5.3392200000000001</v>
      </c>
      <c r="G68" s="196">
        <v>4.5190900000000003</v>
      </c>
      <c r="H68" s="196">
        <v>6.7357500000000003</v>
      </c>
      <c r="I68" s="196">
        <v>0.37053999999999998</v>
      </c>
      <c r="J68" s="196">
        <v>0.36901</v>
      </c>
      <c r="K68" s="196">
        <v>3.5019100000000001</v>
      </c>
      <c r="L68" s="196">
        <v>1.4276500000000001</v>
      </c>
      <c r="M68" s="196">
        <v>0.54469000000000001</v>
      </c>
    </row>
    <row r="69" spans="1:13">
      <c r="A69" s="195" t="s">
        <v>54</v>
      </c>
      <c r="B69" s="195" t="s">
        <v>64</v>
      </c>
      <c r="C69" s="196">
        <v>99.492156980587794</v>
      </c>
      <c r="D69" s="196">
        <v>98.871859999999998</v>
      </c>
      <c r="E69" s="196">
        <v>99.149969999999996</v>
      </c>
      <c r="F69" s="196">
        <v>5.0354099999999997</v>
      </c>
      <c r="G69" s="196">
        <v>4.2296899999999997</v>
      </c>
      <c r="H69" s="196">
        <v>6.0270299999999999</v>
      </c>
      <c r="I69" s="196">
        <v>0.37380000000000002</v>
      </c>
      <c r="J69" s="196">
        <v>0.34582000000000002</v>
      </c>
      <c r="K69" s="196">
        <v>3.46211</v>
      </c>
      <c r="L69" s="196">
        <v>0.24725</v>
      </c>
      <c r="M69" s="196">
        <v>0.48888999999999999</v>
      </c>
    </row>
    <row r="70" spans="1:13">
      <c r="A70" s="195" t="s">
        <v>54</v>
      </c>
      <c r="B70" s="195" t="s">
        <v>65</v>
      </c>
      <c r="C70" s="196">
        <v>99.154847046096506</v>
      </c>
      <c r="D70" s="196">
        <v>98.766329999999996</v>
      </c>
      <c r="E70" s="196">
        <v>99.336640000000003</v>
      </c>
      <c r="F70" s="196">
        <v>4.5507799999999996</v>
      </c>
      <c r="G70" s="196">
        <v>3.8251300000000001</v>
      </c>
      <c r="H70" s="196">
        <v>5.6066599999999998</v>
      </c>
      <c r="I70" s="196">
        <v>-0.10673000000000001</v>
      </c>
      <c r="J70" s="196">
        <v>0.31330999999999998</v>
      </c>
      <c r="K70" s="196">
        <v>2.9590800000000002</v>
      </c>
      <c r="L70" s="196">
        <v>0.18828</v>
      </c>
      <c r="M70" s="196">
        <v>0.45562999999999998</v>
      </c>
    </row>
    <row r="71" spans="1:13">
      <c r="A71" s="195" t="s">
        <v>54</v>
      </c>
      <c r="B71" s="195" t="s">
        <v>66</v>
      </c>
      <c r="C71" s="196">
        <v>98.994080173087298</v>
      </c>
      <c r="D71" s="196">
        <v>99.200580000000002</v>
      </c>
      <c r="E71" s="196">
        <v>99.242959999999997</v>
      </c>
      <c r="F71" s="196">
        <v>4.5062699999999998</v>
      </c>
      <c r="G71" s="196">
        <v>4.23421</v>
      </c>
      <c r="H71" s="196">
        <v>5.1628100000000003</v>
      </c>
      <c r="I71" s="196">
        <v>0.43968000000000002</v>
      </c>
      <c r="J71" s="196">
        <v>0.34617999999999999</v>
      </c>
      <c r="K71" s="196">
        <v>3.0155400000000001</v>
      </c>
      <c r="L71" s="196">
        <v>-9.4310000000000005E-2</v>
      </c>
      <c r="M71" s="196">
        <v>0.42037999999999998</v>
      </c>
    </row>
    <row r="72" spans="1:13">
      <c r="A72" s="195" t="s">
        <v>54</v>
      </c>
      <c r="B72" s="195" t="s">
        <v>67</v>
      </c>
      <c r="C72" s="196">
        <v>99.376464931786799</v>
      </c>
      <c r="D72" s="196">
        <v>99.555880000000002</v>
      </c>
      <c r="E72" s="196">
        <v>99.386240000000001</v>
      </c>
      <c r="F72" s="196">
        <v>4.6468600000000002</v>
      </c>
      <c r="G72" s="196">
        <v>4.1778899999999997</v>
      </c>
      <c r="H72" s="196">
        <v>5.0217999999999998</v>
      </c>
      <c r="I72" s="196">
        <v>0.35815999999999998</v>
      </c>
      <c r="J72" s="196">
        <v>0.34166000000000002</v>
      </c>
      <c r="K72" s="196">
        <v>3.0813700000000002</v>
      </c>
      <c r="L72" s="196">
        <v>0.14437</v>
      </c>
      <c r="M72" s="196">
        <v>0.40915000000000001</v>
      </c>
    </row>
    <row r="73" spans="1:13">
      <c r="A73" s="195" t="s">
        <v>54</v>
      </c>
      <c r="B73" s="195" t="s">
        <v>68</v>
      </c>
      <c r="C73" s="196">
        <v>99.909099104513501</v>
      </c>
      <c r="D73" s="196">
        <v>99.971909999999994</v>
      </c>
      <c r="E73" s="196">
        <v>99.968999999999994</v>
      </c>
      <c r="F73" s="196">
        <v>4.8114100000000004</v>
      </c>
      <c r="G73" s="196">
        <v>4.2158300000000004</v>
      </c>
      <c r="H73" s="196">
        <v>5.3875299999999999</v>
      </c>
      <c r="I73" s="196">
        <v>0.41788999999999998</v>
      </c>
      <c r="J73" s="196">
        <v>0.34471000000000002</v>
      </c>
      <c r="K73" s="196">
        <v>3.31155</v>
      </c>
      <c r="L73" s="196">
        <v>0.58635999999999999</v>
      </c>
      <c r="M73" s="196">
        <v>0.43824000000000002</v>
      </c>
    </row>
    <row r="74" spans="1:13">
      <c r="A74" s="195" t="s">
        <v>54</v>
      </c>
      <c r="B74" s="195" t="s">
        <v>69</v>
      </c>
      <c r="C74" s="196">
        <v>100.492</v>
      </c>
      <c r="D74" s="196">
        <v>100.447</v>
      </c>
      <c r="E74" s="196">
        <v>100.401</v>
      </c>
      <c r="F74" s="196">
        <v>4.9045300000000003</v>
      </c>
      <c r="G74" s="196">
        <v>4.3098900000000002</v>
      </c>
      <c r="H74" s="196">
        <v>5.8467799999999999</v>
      </c>
      <c r="I74" s="196">
        <v>0.47521999999999998</v>
      </c>
      <c r="J74" s="196">
        <v>0.35225000000000001</v>
      </c>
      <c r="K74" s="196">
        <v>3.3355399999999999</v>
      </c>
      <c r="L74" s="196">
        <v>0.43213000000000001</v>
      </c>
      <c r="M74" s="196">
        <v>0.47464000000000001</v>
      </c>
    </row>
    <row r="75" spans="1:13">
      <c r="A75" s="195" t="s">
        <v>54</v>
      </c>
      <c r="B75" s="195" t="s">
        <v>70</v>
      </c>
      <c r="C75" s="196">
        <v>100.917</v>
      </c>
      <c r="D75" s="196">
        <v>101.093</v>
      </c>
      <c r="E75" s="196">
        <v>100.754</v>
      </c>
      <c r="F75" s="196">
        <v>5.0195699999999999</v>
      </c>
      <c r="G75" s="196">
        <v>4.67293</v>
      </c>
      <c r="H75" s="196">
        <v>5.8775399999999998</v>
      </c>
      <c r="I75" s="196">
        <v>0.64312999999999998</v>
      </c>
      <c r="J75" s="196">
        <v>0.38130999999999998</v>
      </c>
      <c r="K75" s="196">
        <v>3.38083</v>
      </c>
      <c r="L75" s="196">
        <v>0.35159000000000001</v>
      </c>
      <c r="M75" s="196">
        <v>0.47708</v>
      </c>
    </row>
    <row r="76" spans="1:13">
      <c r="A76" s="195" t="s">
        <v>54</v>
      </c>
      <c r="B76" s="195" t="s">
        <v>71</v>
      </c>
      <c r="C76" s="196">
        <v>101.44</v>
      </c>
      <c r="D76" s="196">
        <v>101.292</v>
      </c>
      <c r="E76" s="196">
        <v>101.024</v>
      </c>
      <c r="F76" s="196">
        <v>4.9036400000000002</v>
      </c>
      <c r="G76" s="196">
        <v>4.6757400000000002</v>
      </c>
      <c r="H76" s="196">
        <v>6.1013700000000002</v>
      </c>
      <c r="I76" s="196">
        <v>0.19685</v>
      </c>
      <c r="J76" s="196">
        <v>0.38153999999999999</v>
      </c>
      <c r="K76" s="196">
        <v>3.2117300000000002</v>
      </c>
      <c r="L76" s="196">
        <v>0.26798</v>
      </c>
      <c r="M76" s="196">
        <v>0.49475999999999998</v>
      </c>
    </row>
    <row r="77" spans="1:13">
      <c r="A77" s="195" t="s">
        <v>54</v>
      </c>
      <c r="B77" s="195" t="s">
        <v>72</v>
      </c>
      <c r="C77" s="196">
        <v>102.303</v>
      </c>
      <c r="D77" s="196">
        <v>101.621</v>
      </c>
      <c r="E77" s="196">
        <v>101.45099999999999</v>
      </c>
      <c r="F77" s="196">
        <v>4.7165299999999997</v>
      </c>
      <c r="G77" s="196">
        <v>4.5433000000000003</v>
      </c>
      <c r="H77" s="196">
        <v>6.0763299999999996</v>
      </c>
      <c r="I77" s="196">
        <v>0.32479999999999998</v>
      </c>
      <c r="J77" s="196">
        <v>0.37095</v>
      </c>
      <c r="K77" s="196">
        <v>3.1646999999999998</v>
      </c>
      <c r="L77" s="196">
        <v>0.42266999999999999</v>
      </c>
      <c r="M77" s="196">
        <v>0.49278</v>
      </c>
    </row>
    <row r="78" spans="1:13">
      <c r="A78" s="195" t="s">
        <v>54</v>
      </c>
      <c r="B78" s="195" t="s">
        <v>73</v>
      </c>
      <c r="C78" s="196">
        <v>103.02</v>
      </c>
      <c r="D78" s="196">
        <v>102.07299999999999</v>
      </c>
      <c r="E78" s="196">
        <v>102.48399999999999</v>
      </c>
      <c r="F78" s="196">
        <v>4.8305499999999997</v>
      </c>
      <c r="G78" s="196">
        <v>4.3830099999999996</v>
      </c>
      <c r="H78" s="196">
        <v>6.3148799999999996</v>
      </c>
      <c r="I78" s="196">
        <v>0.44479000000000002</v>
      </c>
      <c r="J78" s="196">
        <v>0.35810999999999998</v>
      </c>
      <c r="K78" s="196">
        <v>3.23767</v>
      </c>
      <c r="L78" s="196">
        <v>1.01823</v>
      </c>
      <c r="M78" s="196">
        <v>0.51160000000000005</v>
      </c>
    </row>
    <row r="79" spans="1:13">
      <c r="A79" s="195" t="s">
        <v>79</v>
      </c>
      <c r="B79" s="195" t="s">
        <v>62</v>
      </c>
      <c r="C79" s="196">
        <v>103.108</v>
      </c>
      <c r="D79" s="196">
        <v>102.078</v>
      </c>
      <c r="E79" s="196">
        <v>102.502</v>
      </c>
      <c r="F79" s="196">
        <v>4.3656100000000002</v>
      </c>
      <c r="G79" s="196">
        <v>4.0126299999999997</v>
      </c>
      <c r="H79" s="196">
        <v>5.1159400000000002</v>
      </c>
      <c r="I79" s="196">
        <v>4.8999999999999998E-3</v>
      </c>
      <c r="J79" s="196">
        <v>0.32839000000000002</v>
      </c>
      <c r="K79" s="196">
        <v>3.35303</v>
      </c>
      <c r="L79" s="196">
        <v>1.7559999999999999E-2</v>
      </c>
      <c r="M79" s="196">
        <v>0.41665000000000002</v>
      </c>
    </row>
    <row r="80" spans="1:13">
      <c r="A80" s="195" t="s">
        <v>54</v>
      </c>
      <c r="B80" s="195" t="s">
        <v>63</v>
      </c>
      <c r="C80" s="196">
        <v>103.07899999999999</v>
      </c>
      <c r="D80" s="196">
        <v>102.468</v>
      </c>
      <c r="E80" s="196">
        <v>102.6</v>
      </c>
      <c r="F80" s="196">
        <v>3.94028</v>
      </c>
      <c r="G80" s="196">
        <v>4.0245699999999998</v>
      </c>
      <c r="H80" s="196">
        <v>3.7354599999999998</v>
      </c>
      <c r="I80" s="196">
        <v>0.38206000000000001</v>
      </c>
      <c r="J80" s="196">
        <v>0.32934999999999998</v>
      </c>
      <c r="K80" s="196">
        <v>3.2937500000000002</v>
      </c>
      <c r="L80" s="196">
        <v>9.5610000000000001E-2</v>
      </c>
      <c r="M80" s="196">
        <v>0.30608000000000002</v>
      </c>
    </row>
    <row r="81" spans="1:13">
      <c r="A81" s="195" t="s">
        <v>54</v>
      </c>
      <c r="B81" s="195" t="s">
        <v>64</v>
      </c>
      <c r="C81" s="196">
        <v>103.476</v>
      </c>
      <c r="D81" s="196">
        <v>103.27500000000001</v>
      </c>
      <c r="E81" s="196">
        <v>103.157</v>
      </c>
      <c r="F81" s="196">
        <v>4.0041799999999999</v>
      </c>
      <c r="G81" s="196">
        <v>4.4533800000000001</v>
      </c>
      <c r="H81" s="196">
        <v>4.0413899999999998</v>
      </c>
      <c r="I81" s="196">
        <v>0.78756000000000004</v>
      </c>
      <c r="J81" s="196">
        <v>0.36375000000000002</v>
      </c>
      <c r="K81" s="196">
        <v>3.7357100000000001</v>
      </c>
      <c r="L81" s="196">
        <v>0.54288000000000003</v>
      </c>
      <c r="M81" s="196">
        <v>0.33069999999999999</v>
      </c>
    </row>
    <row r="82" spans="1:13">
      <c r="A82" s="195" t="s">
        <v>54</v>
      </c>
      <c r="B82" s="195" t="s">
        <v>65</v>
      </c>
      <c r="C82" s="196">
        <v>103.53100000000001</v>
      </c>
      <c r="D82" s="196">
        <v>103.646</v>
      </c>
      <c r="E82" s="196">
        <v>103.795</v>
      </c>
      <c r="F82" s="196">
        <v>4.4134500000000001</v>
      </c>
      <c r="G82" s="196">
        <v>4.94062</v>
      </c>
      <c r="H82" s="196">
        <v>4.48813</v>
      </c>
      <c r="I82" s="196">
        <v>0.35924</v>
      </c>
      <c r="J82" s="196">
        <v>0.40267999999999998</v>
      </c>
      <c r="K82" s="196">
        <v>3.6751200000000002</v>
      </c>
      <c r="L82" s="196">
        <v>0.61846999999999996</v>
      </c>
      <c r="M82" s="196">
        <v>0.36653000000000002</v>
      </c>
    </row>
    <row r="83" spans="1:13">
      <c r="A83" s="195" t="s">
        <v>54</v>
      </c>
      <c r="B83" s="195" t="s">
        <v>66</v>
      </c>
      <c r="C83" s="196">
        <v>103.233</v>
      </c>
      <c r="D83" s="196">
        <v>103.827</v>
      </c>
      <c r="E83" s="196">
        <v>103.79600000000001</v>
      </c>
      <c r="F83" s="196">
        <v>4.2819900000000004</v>
      </c>
      <c r="G83" s="196">
        <v>4.6637000000000004</v>
      </c>
      <c r="H83" s="196">
        <v>4.5877699999999999</v>
      </c>
      <c r="I83" s="196">
        <v>0.17463000000000001</v>
      </c>
      <c r="J83" s="196">
        <v>0.38057000000000002</v>
      </c>
      <c r="K83" s="196">
        <v>3.36496</v>
      </c>
      <c r="L83" s="196">
        <v>9.6000000000000002E-4</v>
      </c>
      <c r="M83" s="196">
        <v>0.3745</v>
      </c>
    </row>
    <row r="84" spans="1:13">
      <c r="A84" s="195" t="s">
        <v>54</v>
      </c>
      <c r="B84" s="195" t="s">
        <v>67</v>
      </c>
      <c r="C84" s="196">
        <v>103.29900000000001</v>
      </c>
      <c r="D84" s="196">
        <v>103.893</v>
      </c>
      <c r="E84" s="196">
        <v>104.041</v>
      </c>
      <c r="F84" s="196">
        <v>3.9471500000000002</v>
      </c>
      <c r="G84" s="196">
        <v>4.3564699999999998</v>
      </c>
      <c r="H84" s="196">
        <v>4.6835000000000004</v>
      </c>
      <c r="I84" s="196">
        <v>6.3570000000000002E-2</v>
      </c>
      <c r="J84" s="196">
        <v>0.35598999999999997</v>
      </c>
      <c r="K84" s="196">
        <v>2.76973</v>
      </c>
      <c r="L84" s="196">
        <v>0.23604</v>
      </c>
      <c r="M84" s="196">
        <v>0.38216</v>
      </c>
    </row>
    <row r="85" spans="1:13">
      <c r="A85" s="195" t="s">
        <v>54</v>
      </c>
      <c r="B85" s="195" t="s">
        <v>68</v>
      </c>
      <c r="C85" s="196">
        <v>103.687</v>
      </c>
      <c r="D85" s="196">
        <v>103.99299999999999</v>
      </c>
      <c r="E85" s="196">
        <v>104.145</v>
      </c>
      <c r="F85" s="196">
        <v>3.7813400000000001</v>
      </c>
      <c r="G85" s="196">
        <v>4.0222199999999999</v>
      </c>
      <c r="H85" s="196">
        <v>4.1772900000000002</v>
      </c>
      <c r="I85" s="196">
        <v>9.6250000000000002E-2</v>
      </c>
      <c r="J85" s="196">
        <v>0.32916000000000001</v>
      </c>
      <c r="K85" s="196">
        <v>2.66655</v>
      </c>
      <c r="L85" s="196">
        <v>9.9959999999999993E-2</v>
      </c>
      <c r="M85" s="196">
        <v>0.34161999999999998</v>
      </c>
    </row>
    <row r="86" spans="1:13">
      <c r="A86" s="195" t="s">
        <v>54</v>
      </c>
      <c r="B86" s="195" t="s">
        <v>69</v>
      </c>
      <c r="C86" s="196">
        <v>103.67</v>
      </c>
      <c r="D86" s="196">
        <v>104.003</v>
      </c>
      <c r="E86" s="196">
        <v>104.134</v>
      </c>
      <c r="F86" s="196">
        <v>3.1624400000000001</v>
      </c>
      <c r="G86" s="196">
        <v>3.5401799999999999</v>
      </c>
      <c r="H86" s="196">
        <v>3.7180900000000001</v>
      </c>
      <c r="I86" s="196">
        <v>9.6200000000000001E-3</v>
      </c>
      <c r="J86" s="196">
        <v>0.29032999999999998</v>
      </c>
      <c r="K86" s="196">
        <v>2.3439999999999999</v>
      </c>
      <c r="L86" s="196">
        <v>-1.056E-2</v>
      </c>
      <c r="M86" s="196">
        <v>0.30468000000000001</v>
      </c>
    </row>
    <row r="87" spans="1:13">
      <c r="A87" s="195" t="s">
        <v>54</v>
      </c>
      <c r="B87" s="195" t="s">
        <v>70</v>
      </c>
      <c r="C87" s="196">
        <v>103.94199999999999</v>
      </c>
      <c r="D87" s="196">
        <v>104.124</v>
      </c>
      <c r="E87" s="196">
        <v>104.35599999999999</v>
      </c>
      <c r="F87" s="196">
        <v>2.9975100000000001</v>
      </c>
      <c r="G87" s="196">
        <v>2.99823</v>
      </c>
      <c r="H87" s="196">
        <v>3.57504</v>
      </c>
      <c r="I87" s="196">
        <v>0.11634</v>
      </c>
      <c r="J87" s="196">
        <v>0.24648</v>
      </c>
      <c r="K87" s="196">
        <v>2.00935</v>
      </c>
      <c r="L87" s="196">
        <v>0.21318999999999999</v>
      </c>
      <c r="M87" s="196">
        <v>0.29315000000000002</v>
      </c>
    </row>
    <row r="88" spans="1:13">
      <c r="A88" s="195" t="s">
        <v>54</v>
      </c>
      <c r="B88" s="195" t="s">
        <v>71</v>
      </c>
      <c r="C88" s="196">
        <v>104.503</v>
      </c>
      <c r="D88" s="196">
        <v>104.54300000000001</v>
      </c>
      <c r="E88" s="196">
        <v>104.863</v>
      </c>
      <c r="F88" s="196">
        <v>3.01952</v>
      </c>
      <c r="G88" s="196">
        <v>3.20953</v>
      </c>
      <c r="H88" s="196">
        <v>3.80009</v>
      </c>
      <c r="I88" s="196">
        <v>0.40239999999999998</v>
      </c>
      <c r="J88" s="196">
        <v>0.26361000000000001</v>
      </c>
      <c r="K88" s="196">
        <v>2.4148200000000002</v>
      </c>
      <c r="L88" s="196">
        <v>0.48583999999999999</v>
      </c>
      <c r="M88" s="196">
        <v>0.31129000000000001</v>
      </c>
    </row>
    <row r="89" spans="1:13">
      <c r="A89" s="195" t="s">
        <v>54</v>
      </c>
      <c r="B89" s="195" t="s">
        <v>72</v>
      </c>
      <c r="C89" s="196">
        <v>105.346</v>
      </c>
      <c r="D89" s="196">
        <v>105.06</v>
      </c>
      <c r="E89" s="196">
        <v>104.71599999999999</v>
      </c>
      <c r="F89" s="196">
        <v>2.9744999999999999</v>
      </c>
      <c r="G89" s="196">
        <v>3.3841399999999999</v>
      </c>
      <c r="H89" s="196">
        <v>3.2183000000000002</v>
      </c>
      <c r="I89" s="196">
        <v>0.49453000000000003</v>
      </c>
      <c r="J89" s="196">
        <v>0.27772999999999998</v>
      </c>
      <c r="K89" s="196">
        <v>2.5295700000000001</v>
      </c>
      <c r="L89" s="196">
        <v>-0.14018</v>
      </c>
      <c r="M89" s="196">
        <v>0.26432</v>
      </c>
    </row>
    <row r="90" spans="1:13">
      <c r="A90" s="195" t="s">
        <v>54</v>
      </c>
      <c r="B90" s="195" t="s">
        <v>73</v>
      </c>
      <c r="C90" s="196">
        <v>105.934</v>
      </c>
      <c r="D90" s="196">
        <v>105.764</v>
      </c>
      <c r="E90" s="196">
        <v>105.371</v>
      </c>
      <c r="F90" s="196">
        <v>2.8285800000000001</v>
      </c>
      <c r="G90" s="196">
        <v>3.6160399999999999</v>
      </c>
      <c r="H90" s="196">
        <v>2.8170299999999999</v>
      </c>
      <c r="I90" s="196">
        <v>0.67008999999999996</v>
      </c>
      <c r="J90" s="196">
        <v>0.29644999999999999</v>
      </c>
      <c r="K90" s="196">
        <v>2.4100700000000002</v>
      </c>
      <c r="L90" s="196">
        <v>0.62549999999999994</v>
      </c>
      <c r="M90" s="196">
        <v>0.23177</v>
      </c>
    </row>
    <row r="91" spans="1:13">
      <c r="A91" s="195" t="s">
        <v>80</v>
      </c>
      <c r="B91" s="195" t="s">
        <v>62</v>
      </c>
      <c r="C91" s="196">
        <v>106.447</v>
      </c>
      <c r="D91" s="196">
        <v>105.80500000000001</v>
      </c>
      <c r="E91" s="196">
        <v>106.336</v>
      </c>
      <c r="F91" s="196">
        <v>3.2383500000000001</v>
      </c>
      <c r="G91" s="196">
        <v>3.6511300000000002</v>
      </c>
      <c r="H91" s="196">
        <v>3.7404099999999998</v>
      </c>
      <c r="I91" s="196">
        <v>3.8769999999999999E-2</v>
      </c>
      <c r="J91" s="196">
        <v>0.29927999999999999</v>
      </c>
      <c r="K91" s="196">
        <v>2.0830500000000001</v>
      </c>
      <c r="L91" s="196">
        <v>0.91581000000000001</v>
      </c>
      <c r="M91" s="196">
        <v>0.30647999999999997</v>
      </c>
    </row>
    <row r="92" spans="1:13">
      <c r="A92" s="195" t="s">
        <v>54</v>
      </c>
      <c r="B92" s="195" t="s">
        <v>63</v>
      </c>
      <c r="C92" s="196">
        <v>106.889</v>
      </c>
      <c r="D92" s="196">
        <v>106.062</v>
      </c>
      <c r="E92" s="196">
        <v>106.928</v>
      </c>
      <c r="F92" s="196">
        <v>3.6961900000000001</v>
      </c>
      <c r="G92" s="196">
        <v>3.5074399999999999</v>
      </c>
      <c r="H92" s="196">
        <v>4.2183200000000003</v>
      </c>
      <c r="I92" s="196">
        <v>0.2429</v>
      </c>
      <c r="J92" s="196">
        <v>0.28769</v>
      </c>
      <c r="K92" s="196">
        <v>2.1526200000000002</v>
      </c>
      <c r="L92" s="196">
        <v>0.55672999999999995</v>
      </c>
      <c r="M92" s="196">
        <v>0.34490999999999999</v>
      </c>
    </row>
    <row r="93" spans="1:13">
      <c r="A93" s="195" t="s">
        <v>54</v>
      </c>
      <c r="B93" s="195" t="s">
        <v>64</v>
      </c>
      <c r="C93" s="196">
        <v>106.83799999999999</v>
      </c>
      <c r="D93" s="196">
        <v>106.184</v>
      </c>
      <c r="E93" s="196">
        <v>106.52500000000001</v>
      </c>
      <c r="F93" s="196">
        <v>3.2490600000000001</v>
      </c>
      <c r="G93" s="196">
        <v>2.8167499999999999</v>
      </c>
      <c r="H93" s="196">
        <v>3.2649300000000001</v>
      </c>
      <c r="I93" s="196">
        <v>0.11502999999999999</v>
      </c>
      <c r="J93" s="196">
        <v>0.23175000000000001</v>
      </c>
      <c r="K93" s="196">
        <v>2.2051500000000002</v>
      </c>
      <c r="L93" s="196">
        <v>-0.37689</v>
      </c>
      <c r="M93" s="196">
        <v>0.26808999999999999</v>
      </c>
    </row>
    <row r="94" spans="1:13">
      <c r="A94" s="195" t="s">
        <v>54</v>
      </c>
      <c r="B94" s="195" t="s">
        <v>65</v>
      </c>
      <c r="C94" s="196">
        <v>105.755</v>
      </c>
      <c r="D94" s="196">
        <v>105.511</v>
      </c>
      <c r="E94" s="196">
        <v>105.398</v>
      </c>
      <c r="F94" s="196">
        <v>2.1481499999999998</v>
      </c>
      <c r="G94" s="196">
        <v>1.79939</v>
      </c>
      <c r="H94" s="196">
        <v>1.5443899999999999</v>
      </c>
      <c r="I94" s="196">
        <v>-0.63380999999999998</v>
      </c>
      <c r="J94" s="196">
        <v>0.14873</v>
      </c>
      <c r="K94" s="196">
        <v>1.4597100000000001</v>
      </c>
      <c r="L94" s="196">
        <v>-1.0579700000000001</v>
      </c>
      <c r="M94" s="196">
        <v>0.1278</v>
      </c>
    </row>
    <row r="95" spans="1:13">
      <c r="A95" s="195" t="s">
        <v>54</v>
      </c>
      <c r="B95" s="195" t="s">
        <v>66</v>
      </c>
      <c r="C95" s="196">
        <v>106.16200000000001</v>
      </c>
      <c r="D95" s="196">
        <v>106.58499999999999</v>
      </c>
      <c r="E95" s="196">
        <v>105.343</v>
      </c>
      <c r="F95" s="196">
        <v>2.8372700000000002</v>
      </c>
      <c r="G95" s="196">
        <v>2.6563400000000001</v>
      </c>
      <c r="H95" s="196">
        <v>1.4904200000000001</v>
      </c>
      <c r="I95" s="196">
        <v>1.0179</v>
      </c>
      <c r="J95" s="196">
        <v>0.21870999999999999</v>
      </c>
      <c r="K95" s="196">
        <v>2.4826199999999998</v>
      </c>
      <c r="L95" s="196">
        <v>-5.2179999999999997E-2</v>
      </c>
      <c r="M95" s="196">
        <v>0.12336</v>
      </c>
    </row>
    <row r="96" spans="1:13">
      <c r="A96" s="195" t="s">
        <v>54</v>
      </c>
      <c r="B96" s="195" t="s">
        <v>67</v>
      </c>
      <c r="C96" s="196">
        <v>106.74299999999999</v>
      </c>
      <c r="D96" s="196">
        <v>107.05200000000001</v>
      </c>
      <c r="E96" s="196">
        <v>106.157</v>
      </c>
      <c r="F96" s="196">
        <v>3.3340100000000001</v>
      </c>
      <c r="G96" s="196">
        <v>3.0406300000000002</v>
      </c>
      <c r="H96" s="196">
        <v>2.0338099999999999</v>
      </c>
      <c r="I96" s="196">
        <v>0.43814999999999998</v>
      </c>
      <c r="J96" s="196">
        <v>0.24992</v>
      </c>
      <c r="K96" s="196">
        <v>2.81203</v>
      </c>
      <c r="L96" s="196">
        <v>0.77271000000000001</v>
      </c>
      <c r="M96" s="196">
        <v>0.16792000000000001</v>
      </c>
    </row>
    <row r="97" spans="1:44">
      <c r="A97" s="195" t="s">
        <v>54</v>
      </c>
      <c r="B97" s="195" t="s">
        <v>68</v>
      </c>
      <c r="C97" s="196">
        <v>107.444</v>
      </c>
      <c r="D97" s="196">
        <v>107.417</v>
      </c>
      <c r="E97" s="196">
        <v>106.851</v>
      </c>
      <c r="F97" s="196">
        <v>3.6234099999999998</v>
      </c>
      <c r="G97" s="196">
        <v>3.2925300000000002</v>
      </c>
      <c r="H97" s="196">
        <v>2.5983000000000001</v>
      </c>
      <c r="I97" s="196">
        <v>0.34095999999999999</v>
      </c>
      <c r="J97" s="196">
        <v>0.27032</v>
      </c>
      <c r="K97" s="196">
        <v>2.7491099999999999</v>
      </c>
      <c r="L97" s="196">
        <v>0.65375000000000005</v>
      </c>
      <c r="M97" s="196">
        <v>0.21399000000000001</v>
      </c>
    </row>
    <row r="98" spans="1:44">
      <c r="A98" s="195" t="s">
        <v>54</v>
      </c>
      <c r="B98" s="195" t="s">
        <v>69</v>
      </c>
      <c r="C98" s="196">
        <v>107.867</v>
      </c>
      <c r="D98" s="196">
        <v>107.944</v>
      </c>
      <c r="E98" s="196">
        <v>107.614</v>
      </c>
      <c r="F98" s="196">
        <v>4.0484200000000001</v>
      </c>
      <c r="G98" s="196">
        <v>3.78931</v>
      </c>
      <c r="H98" s="196">
        <v>3.34185</v>
      </c>
      <c r="I98" s="196">
        <v>0.49060999999999999</v>
      </c>
      <c r="J98" s="196">
        <v>0.31041999999999997</v>
      </c>
      <c r="K98" s="196">
        <v>2.7450999999999999</v>
      </c>
      <c r="L98" s="196">
        <v>0.71408000000000005</v>
      </c>
      <c r="M98" s="196">
        <v>0.27431</v>
      </c>
    </row>
    <row r="99" spans="1:44">
      <c r="A99" s="195" t="s">
        <v>54</v>
      </c>
      <c r="B99" s="195" t="s">
        <v>70</v>
      </c>
      <c r="C99" s="196">
        <v>108.114</v>
      </c>
      <c r="D99" s="196">
        <v>108.401</v>
      </c>
      <c r="E99" s="196">
        <v>107.6</v>
      </c>
      <c r="F99" s="196">
        <v>4.0137799999999997</v>
      </c>
      <c r="G99" s="196">
        <v>4.1075999999999997</v>
      </c>
      <c r="H99" s="196">
        <v>3.10859</v>
      </c>
      <c r="I99" s="196">
        <v>0.42337000000000002</v>
      </c>
      <c r="J99" s="196">
        <v>0.33601999999999999</v>
      </c>
      <c r="K99" s="196">
        <v>2.49329</v>
      </c>
      <c r="L99" s="196">
        <v>-1.3010000000000001E-2</v>
      </c>
      <c r="M99" s="196">
        <v>0.25542999999999999</v>
      </c>
    </row>
    <row r="100" spans="1:44">
      <c r="A100" s="195" t="s">
        <v>54</v>
      </c>
      <c r="B100" s="195" t="s">
        <v>71</v>
      </c>
      <c r="C100" s="196">
        <v>108.774</v>
      </c>
      <c r="D100" s="196">
        <v>108.88500000000001</v>
      </c>
      <c r="E100" s="196">
        <v>108.53400000000001</v>
      </c>
      <c r="F100" s="196">
        <v>4.0869600000000004</v>
      </c>
      <c r="G100" s="196">
        <v>4.1533100000000003</v>
      </c>
      <c r="H100" s="196">
        <v>3.5007600000000001</v>
      </c>
      <c r="I100" s="196">
        <v>0.44649</v>
      </c>
      <c r="J100" s="196">
        <v>0.33968999999999999</v>
      </c>
      <c r="K100" s="196">
        <v>2.9110200000000002</v>
      </c>
      <c r="L100" s="196">
        <v>0.86802999999999997</v>
      </c>
      <c r="M100" s="196">
        <v>0.28715000000000002</v>
      </c>
    </row>
    <row r="101" spans="1:44">
      <c r="A101" s="195" t="s">
        <v>54</v>
      </c>
      <c r="B101" s="195" t="s">
        <v>72</v>
      </c>
      <c r="C101" s="196">
        <v>108.85599999999999</v>
      </c>
      <c r="D101" s="196">
        <v>108.789</v>
      </c>
      <c r="E101" s="196">
        <v>108.35</v>
      </c>
      <c r="F101" s="196">
        <v>3.33188</v>
      </c>
      <c r="G101" s="196">
        <v>3.5493999999999999</v>
      </c>
      <c r="H101" s="196">
        <v>3.4703400000000002</v>
      </c>
      <c r="I101" s="196">
        <v>-8.8169999999999998E-2</v>
      </c>
      <c r="J101" s="196">
        <v>0.29108000000000001</v>
      </c>
      <c r="K101" s="196">
        <v>2.5711400000000002</v>
      </c>
      <c r="L101" s="196">
        <v>-0.16952999999999999</v>
      </c>
      <c r="M101" s="196">
        <v>0.28469</v>
      </c>
    </row>
    <row r="102" spans="1:44">
      <c r="A102" s="195" t="s">
        <v>54</v>
      </c>
      <c r="B102" s="195" t="s">
        <v>73</v>
      </c>
      <c r="C102" s="196">
        <v>109.271</v>
      </c>
      <c r="D102" s="196">
        <v>109.301</v>
      </c>
      <c r="E102" s="196">
        <v>109.09699999999999</v>
      </c>
      <c r="F102" s="196">
        <v>3.1500699999999999</v>
      </c>
      <c r="G102" s="196">
        <v>3.3442400000000001</v>
      </c>
      <c r="H102" s="196">
        <v>3.5360800000000001</v>
      </c>
      <c r="I102" s="196">
        <v>0.47064</v>
      </c>
      <c r="J102" s="196">
        <v>0.27450000000000002</v>
      </c>
      <c r="K102" s="196">
        <v>2.93547</v>
      </c>
      <c r="L102" s="196">
        <v>0.68942999999999999</v>
      </c>
      <c r="M102" s="196">
        <v>0.28999999999999998</v>
      </c>
    </row>
    <row r="103" spans="1:44">
      <c r="A103" s="195" t="s">
        <v>560</v>
      </c>
      <c r="B103" s="195" t="s">
        <v>62</v>
      </c>
      <c r="C103" s="196">
        <v>110.21</v>
      </c>
      <c r="D103" s="196">
        <v>110.25700000000001</v>
      </c>
      <c r="E103" s="196">
        <v>110.81699999999999</v>
      </c>
      <c r="F103" s="196">
        <v>3.5350899999999998</v>
      </c>
      <c r="G103" s="196">
        <v>4.2077400000000003</v>
      </c>
      <c r="H103" s="196">
        <v>4.2140000000000004</v>
      </c>
      <c r="I103" s="196">
        <v>0.87465000000000004</v>
      </c>
      <c r="J103" s="196">
        <v>0.34405999999999998</v>
      </c>
      <c r="K103" s="196">
        <v>4.4981099999999996</v>
      </c>
      <c r="L103" s="196">
        <v>1.5765800000000001</v>
      </c>
      <c r="M103" s="196">
        <v>0.34455999999999998</v>
      </c>
    </row>
    <row r="104" spans="1:44">
      <c r="A104" s="195" t="s">
        <v>54</v>
      </c>
      <c r="B104" s="195" t="s">
        <v>63</v>
      </c>
      <c r="C104" s="196">
        <v>110.907</v>
      </c>
      <c r="D104" s="196">
        <v>110.926</v>
      </c>
      <c r="E104" s="196">
        <v>111.42400000000001</v>
      </c>
      <c r="F104" s="196">
        <v>3.7590400000000002</v>
      </c>
      <c r="G104" s="196">
        <v>4.5860000000000003</v>
      </c>
      <c r="H104" s="196">
        <v>4.2046999999999999</v>
      </c>
      <c r="I104" s="196">
        <v>0.60675999999999997</v>
      </c>
      <c r="J104" s="196">
        <v>0.37436000000000003</v>
      </c>
      <c r="K104" s="196">
        <v>4.0728099999999996</v>
      </c>
      <c r="L104" s="196">
        <v>0.54774999999999996</v>
      </c>
      <c r="M104" s="196">
        <v>0.34381</v>
      </c>
    </row>
    <row r="105" spans="1:44">
      <c r="A105" s="195" t="s">
        <v>54</v>
      </c>
      <c r="B105" s="195" t="s">
        <v>64</v>
      </c>
      <c r="C105" s="196">
        <v>111.824</v>
      </c>
      <c r="D105" s="196">
        <v>111.779</v>
      </c>
      <c r="E105" s="196">
        <v>112.164</v>
      </c>
      <c r="F105" s="196">
        <v>4.6668799999999999</v>
      </c>
      <c r="G105" s="196">
        <v>5.2691600000000003</v>
      </c>
      <c r="H105" s="196">
        <v>5.29359</v>
      </c>
      <c r="I105" s="196">
        <v>0.76898</v>
      </c>
      <c r="J105" s="196">
        <v>0.42884</v>
      </c>
      <c r="K105" s="196">
        <v>4.41561</v>
      </c>
      <c r="L105" s="196">
        <v>0.66413</v>
      </c>
      <c r="M105" s="196">
        <v>0.43078</v>
      </c>
    </row>
    <row r="106" spans="1:44">
      <c r="A106" s="195" t="s">
        <v>54</v>
      </c>
      <c r="B106" s="195" t="s">
        <v>65</v>
      </c>
      <c r="C106" s="196">
        <v>112.19</v>
      </c>
      <c r="D106" s="196">
        <v>112.428</v>
      </c>
      <c r="E106" s="196">
        <v>112.512</v>
      </c>
      <c r="F106" s="196">
        <v>6.0848199999999997</v>
      </c>
      <c r="G106" s="196">
        <v>6.5557100000000004</v>
      </c>
      <c r="H106" s="196">
        <v>6.7496499999999999</v>
      </c>
      <c r="I106" s="196">
        <v>0.58060999999999996</v>
      </c>
      <c r="J106" s="196">
        <v>0.53054999999999997</v>
      </c>
      <c r="K106" s="196">
        <v>4.665</v>
      </c>
      <c r="L106" s="196">
        <v>0.31025999999999998</v>
      </c>
      <c r="M106" s="196">
        <v>0.54579</v>
      </c>
    </row>
    <row r="107" spans="1:44">
      <c r="A107" s="195" t="s">
        <v>54</v>
      </c>
      <c r="B107" s="195" t="s">
        <v>66</v>
      </c>
      <c r="C107" s="196">
        <v>112.419</v>
      </c>
      <c r="D107" s="196">
        <v>113.355</v>
      </c>
      <c r="E107" s="196">
        <v>113.346</v>
      </c>
      <c r="F107" s="196">
        <v>5.8938199999999998</v>
      </c>
      <c r="G107" s="196">
        <v>6.3517400000000004</v>
      </c>
      <c r="H107" s="196">
        <v>7.5970899999999997</v>
      </c>
      <c r="I107" s="196">
        <v>0.82452999999999999</v>
      </c>
      <c r="J107" s="196">
        <v>0.51449999999999996</v>
      </c>
      <c r="K107" s="196">
        <v>5.0127800000000002</v>
      </c>
      <c r="L107" s="196">
        <v>0.74124999999999996</v>
      </c>
      <c r="M107" s="196">
        <v>0.61206000000000005</v>
      </c>
    </row>
    <row r="108" spans="1:44">
      <c r="A108" s="195" t="s">
        <v>54</v>
      </c>
      <c r="B108" s="195" t="s">
        <v>67</v>
      </c>
      <c r="C108" s="196">
        <v>113.018</v>
      </c>
      <c r="D108" s="196">
        <v>114.01600000000001</v>
      </c>
      <c r="E108" s="196">
        <v>113.902</v>
      </c>
      <c r="F108" s="196">
        <v>5.8786100000000001</v>
      </c>
      <c r="G108" s="196">
        <v>6.5052500000000002</v>
      </c>
      <c r="H108" s="196">
        <v>7.2957999999999998</v>
      </c>
      <c r="I108" s="196">
        <v>0.58311999999999997</v>
      </c>
      <c r="J108" s="196">
        <v>0.52658000000000005</v>
      </c>
      <c r="K108" s="196">
        <v>5.1798400000000004</v>
      </c>
      <c r="L108" s="196">
        <v>0.49053000000000002</v>
      </c>
      <c r="M108" s="196">
        <v>0.58855000000000002</v>
      </c>
    </row>
    <row r="109" spans="1:44">
      <c r="A109" s="195" t="s">
        <v>54</v>
      </c>
      <c r="B109" s="195" t="s">
        <v>68</v>
      </c>
      <c r="C109" s="196">
        <v>113.682</v>
      </c>
      <c r="D109" s="196">
        <v>114.381</v>
      </c>
      <c r="E109" s="196">
        <v>114.825</v>
      </c>
      <c r="F109" s="196">
        <v>5.8058199999999998</v>
      </c>
      <c r="G109" s="196">
        <v>6.4831500000000002</v>
      </c>
      <c r="H109" s="196">
        <v>7.4627299999999996</v>
      </c>
      <c r="I109" s="196">
        <v>0.32013000000000003</v>
      </c>
      <c r="J109" s="196">
        <v>0.52483999999999997</v>
      </c>
      <c r="K109" s="196">
        <v>5.0475300000000001</v>
      </c>
      <c r="L109" s="196">
        <v>0.81035000000000001</v>
      </c>
      <c r="M109" s="196">
        <v>0.60158</v>
      </c>
    </row>
    <row r="110" spans="1:44">
      <c r="A110" s="195" t="s">
        <v>54</v>
      </c>
      <c r="B110" s="195" t="s">
        <v>69</v>
      </c>
      <c r="C110" s="196">
        <v>113.899</v>
      </c>
      <c r="D110" s="196">
        <v>114.886</v>
      </c>
      <c r="E110" s="196">
        <v>114.941</v>
      </c>
      <c r="F110" s="196">
        <v>5.5920699999999997</v>
      </c>
      <c r="G110" s="196">
        <v>6.4311100000000003</v>
      </c>
      <c r="H110" s="196">
        <v>6.8085899999999997</v>
      </c>
      <c r="I110" s="196">
        <v>0.44151000000000001</v>
      </c>
      <c r="J110" s="196">
        <v>0.52075000000000005</v>
      </c>
      <c r="K110" s="196">
        <v>5.6044299999999998</v>
      </c>
      <c r="L110" s="196">
        <v>0.10102</v>
      </c>
      <c r="M110" s="196">
        <v>0.55040999999999995</v>
      </c>
    </row>
    <row r="111" spans="1:44">
      <c r="A111" s="195" t="s">
        <v>54</v>
      </c>
      <c r="B111" s="195" t="s">
        <v>70</v>
      </c>
      <c r="C111" s="196">
        <v>114.601</v>
      </c>
      <c r="D111" s="196">
        <v>115.61</v>
      </c>
      <c r="E111" s="196">
        <v>115.378</v>
      </c>
      <c r="F111" s="196">
        <v>6.0001499999999997</v>
      </c>
      <c r="G111" s="196">
        <v>6.6503100000000002</v>
      </c>
      <c r="H111" s="196">
        <v>7.2286200000000003</v>
      </c>
      <c r="I111" s="196">
        <v>0.63019000000000003</v>
      </c>
      <c r="J111" s="196">
        <v>0.53798000000000001</v>
      </c>
      <c r="K111" s="196">
        <v>5.7721299999999998</v>
      </c>
      <c r="L111" s="196">
        <v>0.38019999999999998</v>
      </c>
      <c r="M111" s="196">
        <v>0.58330000000000004</v>
      </c>
      <c r="N111" s="196"/>
      <c r="O111" s="196"/>
    </row>
    <row r="112" spans="1:44">
      <c r="B112" s="195" t="s">
        <v>71</v>
      </c>
      <c r="C112" s="196">
        <v>115.56100000000001</v>
      </c>
      <c r="D112" s="196">
        <v>116.289</v>
      </c>
      <c r="E112" s="196">
        <v>116.32299999999999</v>
      </c>
      <c r="F112" s="196">
        <v>6.2395399999999999</v>
      </c>
      <c r="G112" s="196">
        <v>6.79983</v>
      </c>
      <c r="H112" s="196">
        <v>7.1765499999999998</v>
      </c>
      <c r="I112" s="196">
        <v>0.58731999999999995</v>
      </c>
      <c r="J112" s="196">
        <v>0.54971999999999999</v>
      </c>
      <c r="K112" s="196">
        <v>6.3933499999999999</v>
      </c>
      <c r="L112" s="196">
        <v>0.81904999999999994</v>
      </c>
      <c r="M112" s="196">
        <v>0.57923000000000002</v>
      </c>
      <c r="N112" s="196"/>
      <c r="O112" s="196"/>
      <c r="P112" s="196"/>
      <c r="Q112" s="196"/>
      <c r="R112" s="196"/>
      <c r="S112" s="196"/>
      <c r="T112" s="196"/>
      <c r="U112" s="196"/>
      <c r="V112" s="196"/>
      <c r="W112" s="196"/>
      <c r="X112" s="196"/>
      <c r="Y112" s="196"/>
      <c r="Z112" s="196"/>
      <c r="AA112" s="196"/>
      <c r="AB112" s="196"/>
      <c r="AC112" s="196"/>
      <c r="AD112" s="196"/>
      <c r="AE112" s="196"/>
      <c r="AF112" s="196"/>
      <c r="AG112" s="196"/>
      <c r="AH112" s="196"/>
      <c r="AI112" s="196"/>
      <c r="AJ112" s="196"/>
      <c r="AK112" s="196"/>
      <c r="AL112" s="196"/>
      <c r="AM112" s="196"/>
      <c r="AN112" s="196"/>
      <c r="AO112" s="196"/>
      <c r="AP112" s="196"/>
      <c r="AQ112" s="196"/>
      <c r="AR112" s="196"/>
    </row>
    <row r="113" spans="3:15">
      <c r="C113" s="196"/>
      <c r="D113" s="196"/>
      <c r="E113" s="196">
        <f>_xlfn.RANK.EQ(F67,$F$66:$F$112)</f>
        <v>9</v>
      </c>
      <c r="F113" s="196" t="str">
        <f t="shared" ref="F113:F121" si="0">IF(F101&gt;=2,"Dentro",IF(F101&lt;=4,"Dentro","Fuera"))</f>
        <v>Dentro</v>
      </c>
      <c r="G113" s="196"/>
      <c r="H113" s="196" t="b">
        <f t="shared" ref="H113:H130" si="1">F95&gt;G95</f>
        <v>1</v>
      </c>
      <c r="I113" s="196" t="b">
        <f t="shared" ref="I113:I118" si="2">G102&gt;G103</f>
        <v>0</v>
      </c>
      <c r="J113" s="196"/>
      <c r="K113" s="196"/>
      <c r="L113" s="196"/>
      <c r="M113" s="196"/>
      <c r="N113" s="196"/>
      <c r="O113" s="196"/>
    </row>
    <row r="114" spans="3:15">
      <c r="C114" s="196"/>
      <c r="D114" s="196"/>
      <c r="E114" s="196">
        <f t="shared" ref="E114:E158" si="3">_xlfn.RANK.EQ(F68,$F$66:$F$112)</f>
        <v>10</v>
      </c>
      <c r="F114" s="196" t="str">
        <f t="shared" si="0"/>
        <v>Dentro</v>
      </c>
      <c r="G114" s="196"/>
      <c r="H114" s="196" t="b">
        <f t="shared" si="1"/>
        <v>1</v>
      </c>
      <c r="I114" s="196" t="b">
        <f t="shared" si="2"/>
        <v>0</v>
      </c>
      <c r="J114" s="196"/>
      <c r="K114" s="196"/>
      <c r="L114" s="196"/>
      <c r="M114" s="196"/>
      <c r="N114" s="196"/>
      <c r="O114" s="196"/>
    </row>
    <row r="115" spans="3:15">
      <c r="C115" s="196"/>
      <c r="D115" s="196"/>
      <c r="E115" s="196">
        <f t="shared" si="3"/>
        <v>11</v>
      </c>
      <c r="F115" s="196" t="str">
        <f t="shared" si="0"/>
        <v>Dentro</v>
      </c>
      <c r="G115" s="196"/>
      <c r="H115" s="196" t="b">
        <f t="shared" si="1"/>
        <v>1</v>
      </c>
      <c r="I115" s="196" t="b">
        <f t="shared" si="2"/>
        <v>0</v>
      </c>
      <c r="J115" s="196"/>
      <c r="K115" s="196"/>
      <c r="L115" s="196"/>
      <c r="M115" s="196"/>
      <c r="N115" s="196"/>
      <c r="O115" s="196"/>
    </row>
    <row r="116" spans="3:15">
      <c r="C116" s="196"/>
      <c r="D116" s="196"/>
      <c r="E116" s="196">
        <f t="shared" si="3"/>
        <v>20</v>
      </c>
      <c r="F116" s="196" t="str">
        <f t="shared" si="0"/>
        <v>Dentro</v>
      </c>
      <c r="G116" s="196"/>
      <c r="H116" s="196" t="b">
        <f t="shared" si="1"/>
        <v>1</v>
      </c>
      <c r="I116" s="196" t="b">
        <f t="shared" si="2"/>
        <v>0</v>
      </c>
      <c r="J116" s="196"/>
      <c r="K116" s="196"/>
      <c r="L116" s="196"/>
      <c r="M116" s="196"/>
      <c r="N116" s="196"/>
      <c r="O116" s="196"/>
    </row>
    <row r="117" spans="3:15">
      <c r="C117" s="196"/>
      <c r="D117" s="196"/>
      <c r="E117" s="196">
        <f t="shared" si="3"/>
        <v>21</v>
      </c>
      <c r="F117" s="196" t="str">
        <f t="shared" si="0"/>
        <v>Dentro</v>
      </c>
      <c r="G117" s="196"/>
      <c r="H117" s="196" t="b">
        <f t="shared" si="1"/>
        <v>0</v>
      </c>
      <c r="I117" s="196" t="b">
        <f t="shared" si="2"/>
        <v>1</v>
      </c>
      <c r="J117" s="196"/>
      <c r="K117" s="196"/>
      <c r="L117" s="196"/>
      <c r="M117" s="196"/>
      <c r="N117" s="196"/>
      <c r="O117" s="196"/>
    </row>
    <row r="118" spans="3:15">
      <c r="C118" s="196"/>
      <c r="D118" s="196"/>
      <c r="E118" s="196">
        <f t="shared" si="3"/>
        <v>19</v>
      </c>
      <c r="F118" s="196" t="str">
        <f t="shared" si="0"/>
        <v>Dentro</v>
      </c>
      <c r="G118" s="196"/>
      <c r="H118" s="196" t="b">
        <f t="shared" si="1"/>
        <v>0</v>
      </c>
      <c r="I118" s="196" t="b">
        <f t="shared" si="2"/>
        <v>0</v>
      </c>
      <c r="J118" s="196"/>
      <c r="K118" s="196"/>
      <c r="L118" s="196"/>
      <c r="M118" s="196"/>
      <c r="N118" s="196"/>
      <c r="O118" s="196"/>
    </row>
    <row r="119" spans="3:15">
      <c r="C119" s="196"/>
      <c r="D119" s="196"/>
      <c r="E119" s="196">
        <f t="shared" si="3"/>
        <v>16</v>
      </c>
      <c r="F119" s="196" t="str">
        <f t="shared" si="0"/>
        <v>Dentro</v>
      </c>
      <c r="G119" s="196"/>
      <c r="H119" s="196" t="b">
        <f t="shared" si="1"/>
        <v>0</v>
      </c>
      <c r="I119" s="196"/>
      <c r="J119" s="196"/>
      <c r="K119" s="196"/>
      <c r="L119" s="196"/>
      <c r="M119" s="196"/>
      <c r="N119" s="196"/>
      <c r="O119" s="196"/>
    </row>
    <row r="120" spans="3:15">
      <c r="C120" s="196"/>
      <c r="D120" s="196"/>
      <c r="E120" s="196">
        <f t="shared" si="3"/>
        <v>13</v>
      </c>
      <c r="F120" s="196" t="str">
        <f t="shared" si="0"/>
        <v>Dentro</v>
      </c>
      <c r="G120" s="196"/>
      <c r="H120" s="196" t="b">
        <f t="shared" si="1"/>
        <v>0</v>
      </c>
      <c r="I120" s="196"/>
      <c r="J120" s="196"/>
      <c r="K120" s="196"/>
      <c r="L120" s="196"/>
      <c r="M120" s="196"/>
      <c r="N120" s="196"/>
      <c r="O120" s="196"/>
    </row>
    <row r="121" spans="3:15">
      <c r="C121" s="196"/>
      <c r="D121" s="196"/>
      <c r="E121" s="196">
        <f t="shared" si="3"/>
        <v>12</v>
      </c>
      <c r="F121" s="196" t="str">
        <f t="shared" si="0"/>
        <v>Dentro</v>
      </c>
      <c r="G121" s="196"/>
      <c r="H121" s="196" t="b">
        <f t="shared" si="1"/>
        <v>0</v>
      </c>
      <c r="I121" s="196"/>
      <c r="J121" s="196"/>
      <c r="K121" s="196"/>
      <c r="L121" s="196"/>
      <c r="M121" s="196"/>
      <c r="N121" s="196"/>
      <c r="O121" s="196"/>
    </row>
    <row r="122" spans="3:15">
      <c r="C122" s="196"/>
      <c r="D122" s="196"/>
      <c r="E122" s="196">
        <f t="shared" si="3"/>
        <v>14</v>
      </c>
      <c r="F122" s="196"/>
      <c r="G122" s="196"/>
      <c r="H122" s="196" t="b">
        <f t="shared" si="1"/>
        <v>0</v>
      </c>
      <c r="I122" s="196"/>
      <c r="J122" s="196"/>
      <c r="K122" s="196"/>
      <c r="L122" s="196"/>
      <c r="M122" s="196"/>
      <c r="N122" s="196"/>
      <c r="O122" s="196"/>
    </row>
    <row r="123" spans="3:15">
      <c r="C123" s="196"/>
      <c r="D123" s="196"/>
      <c r="E123" s="196">
        <f t="shared" si="3"/>
        <v>17</v>
      </c>
      <c r="F123" s="196"/>
      <c r="G123" s="196"/>
      <c r="H123" s="196" t="b">
        <f t="shared" si="1"/>
        <v>0</v>
      </c>
      <c r="I123" s="196"/>
      <c r="J123" s="196"/>
      <c r="K123" s="196"/>
      <c r="L123" s="196"/>
      <c r="M123" s="196"/>
      <c r="N123" s="196"/>
      <c r="O123" s="196"/>
    </row>
    <row r="124" spans="3:15">
      <c r="C124" s="196"/>
      <c r="D124" s="196"/>
      <c r="E124" s="196">
        <f t="shared" si="3"/>
        <v>15</v>
      </c>
      <c r="F124" s="196"/>
      <c r="G124" s="196"/>
      <c r="H124" s="196" t="b">
        <f t="shared" si="1"/>
        <v>0</v>
      </c>
      <c r="I124" s="196"/>
      <c r="J124" s="196"/>
      <c r="K124" s="196"/>
      <c r="L124" s="196"/>
      <c r="M124" s="196"/>
      <c r="N124" s="196"/>
      <c r="O124" s="196"/>
    </row>
    <row r="125" spans="3:15">
      <c r="C125" s="196"/>
      <c r="D125" s="196"/>
      <c r="E125" s="196">
        <f t="shared" si="3"/>
        <v>23</v>
      </c>
      <c r="F125" s="196"/>
      <c r="G125" s="196"/>
      <c r="H125" s="196" t="b">
        <f t="shared" si="1"/>
        <v>0</v>
      </c>
      <c r="I125" s="196"/>
      <c r="J125" s="196"/>
      <c r="K125" s="196"/>
      <c r="L125" s="196"/>
      <c r="M125" s="196"/>
      <c r="N125" s="196"/>
      <c r="O125" s="196"/>
    </row>
    <row r="126" spans="3:15">
      <c r="C126" s="196"/>
      <c r="D126" s="196"/>
      <c r="E126" s="196">
        <f t="shared" si="3"/>
        <v>30</v>
      </c>
      <c r="F126" s="196"/>
      <c r="G126" s="196"/>
      <c r="H126" s="196" t="b">
        <f t="shared" si="1"/>
        <v>0</v>
      </c>
      <c r="I126" s="196"/>
      <c r="J126" s="196"/>
      <c r="K126" s="196"/>
      <c r="L126" s="196"/>
      <c r="M126" s="196"/>
      <c r="N126" s="196"/>
      <c r="O126" s="196"/>
    </row>
    <row r="127" spans="3:15">
      <c r="C127" s="196"/>
      <c r="D127" s="196"/>
      <c r="E127" s="196">
        <f t="shared" si="3"/>
        <v>28</v>
      </c>
      <c r="F127" s="196"/>
      <c r="G127" s="196"/>
      <c r="H127" s="196" t="b">
        <f t="shared" si="1"/>
        <v>0</v>
      </c>
      <c r="I127" s="196"/>
      <c r="J127" s="196"/>
      <c r="K127" s="196"/>
      <c r="L127" s="196"/>
      <c r="M127" s="196"/>
      <c r="N127" s="196"/>
      <c r="O127" s="196"/>
    </row>
    <row r="128" spans="3:15">
      <c r="C128" s="196"/>
      <c r="D128" s="196"/>
      <c r="E128" s="196">
        <f t="shared" si="3"/>
        <v>22</v>
      </c>
      <c r="F128" s="196"/>
      <c r="G128" s="196"/>
      <c r="H128" s="196" t="b">
        <f t="shared" si="1"/>
        <v>0</v>
      </c>
      <c r="I128" s="196"/>
      <c r="J128" s="196"/>
      <c r="K128" s="196"/>
      <c r="L128" s="196"/>
      <c r="M128" s="196"/>
      <c r="N128" s="196"/>
      <c r="O128" s="196"/>
    </row>
    <row r="129" spans="3:15">
      <c r="C129" s="196"/>
      <c r="D129" s="196"/>
      <c r="E129" s="196">
        <f t="shared" si="3"/>
        <v>24</v>
      </c>
      <c r="F129" s="196"/>
      <c r="G129" s="196"/>
      <c r="H129" s="196" t="b">
        <f t="shared" si="1"/>
        <v>0</v>
      </c>
      <c r="I129" s="196"/>
      <c r="J129" s="196"/>
      <c r="K129" s="196"/>
      <c r="L129" s="196"/>
      <c r="M129" s="196"/>
      <c r="N129" s="196"/>
      <c r="O129" s="196"/>
    </row>
    <row r="130" spans="3:15">
      <c r="C130" s="196"/>
      <c r="D130" s="196"/>
      <c r="E130" s="196">
        <f t="shared" si="3"/>
        <v>29</v>
      </c>
      <c r="F130" s="196"/>
      <c r="G130" s="196"/>
      <c r="H130" s="196" t="b">
        <f t="shared" si="1"/>
        <v>0</v>
      </c>
      <c r="I130" s="196"/>
      <c r="J130" s="196"/>
      <c r="K130" s="196"/>
      <c r="L130" s="196"/>
      <c r="M130" s="196"/>
      <c r="N130" s="196"/>
      <c r="O130" s="196"/>
    </row>
    <row r="131" spans="3:15">
      <c r="C131" s="196"/>
      <c r="D131" s="196"/>
      <c r="E131" s="196">
        <f t="shared" si="3"/>
        <v>31</v>
      </c>
      <c r="F131" s="196"/>
      <c r="G131" s="196"/>
      <c r="H131" s="196"/>
      <c r="I131" s="196"/>
      <c r="J131" s="196"/>
      <c r="K131" s="196"/>
      <c r="L131" s="196"/>
      <c r="M131" s="196"/>
      <c r="N131" s="196"/>
      <c r="O131" s="196"/>
    </row>
    <row r="132" spans="3:15">
      <c r="C132" s="196"/>
      <c r="D132" s="196"/>
      <c r="E132" s="196">
        <f t="shared" si="3"/>
        <v>40</v>
      </c>
      <c r="F132" s="196"/>
      <c r="G132" s="196"/>
      <c r="H132" s="196"/>
      <c r="I132" s="196"/>
      <c r="J132" s="196"/>
      <c r="K132" s="196"/>
      <c r="L132" s="196"/>
      <c r="M132" s="196"/>
      <c r="N132" s="196"/>
      <c r="O132" s="196"/>
    </row>
    <row r="133" spans="3:15">
      <c r="C133" s="196"/>
      <c r="D133" s="196"/>
      <c r="E133" s="196">
        <f t="shared" si="3"/>
        <v>43</v>
      </c>
      <c r="F133" s="196"/>
      <c r="G133" s="196"/>
      <c r="H133" s="196"/>
      <c r="I133" s="196"/>
      <c r="J133" s="196"/>
      <c r="K133" s="196"/>
      <c r="L133" s="196"/>
      <c r="M133" s="196"/>
      <c r="N133" s="196"/>
      <c r="O133" s="196"/>
    </row>
    <row r="134" spans="3:15">
      <c r="C134" s="196"/>
      <c r="D134" s="196"/>
      <c r="E134" s="196">
        <f t="shared" si="3"/>
        <v>42</v>
      </c>
      <c r="F134" s="196"/>
      <c r="G134" s="196"/>
      <c r="H134" s="196"/>
      <c r="I134" s="196"/>
      <c r="J134" s="196"/>
      <c r="K134" s="196"/>
      <c r="L134" s="196"/>
      <c r="M134" s="196"/>
      <c r="N134" s="196"/>
      <c r="O134" s="196"/>
    </row>
    <row r="135" spans="3:15">
      <c r="C135" s="196"/>
      <c r="D135" s="196"/>
      <c r="E135" s="196">
        <f t="shared" si="3"/>
        <v>44</v>
      </c>
      <c r="F135" s="196"/>
      <c r="G135" s="196"/>
      <c r="H135" s="196"/>
      <c r="I135" s="196"/>
      <c r="J135" s="196"/>
      <c r="K135" s="196"/>
      <c r="L135" s="196"/>
      <c r="M135" s="196"/>
      <c r="N135" s="196"/>
      <c r="O135" s="196"/>
    </row>
    <row r="136" spans="3:15">
      <c r="C136" s="196"/>
      <c r="D136" s="196"/>
      <c r="E136" s="196">
        <f t="shared" si="3"/>
        <v>46</v>
      </c>
      <c r="F136" s="196"/>
      <c r="G136" s="196"/>
      <c r="H136" s="196"/>
      <c r="I136" s="196"/>
      <c r="J136" s="196"/>
      <c r="K136" s="196"/>
      <c r="L136" s="196"/>
      <c r="M136" s="196"/>
      <c r="N136" s="196"/>
      <c r="O136" s="196"/>
    </row>
    <row r="137" spans="3:15">
      <c r="C137" s="196"/>
      <c r="D137" s="196"/>
      <c r="E137" s="196">
        <f t="shared" si="3"/>
        <v>39</v>
      </c>
      <c r="F137" s="196"/>
      <c r="G137" s="196"/>
      <c r="H137" s="196"/>
      <c r="I137" s="196"/>
      <c r="J137" s="196"/>
      <c r="K137" s="196"/>
      <c r="L137" s="196"/>
      <c r="M137" s="196"/>
      <c r="N137" s="196"/>
      <c r="O137" s="196"/>
    </row>
    <row r="138" spans="3:15">
      <c r="C138" s="196"/>
      <c r="D138" s="196"/>
      <c r="E138" s="196">
        <f t="shared" si="3"/>
        <v>33</v>
      </c>
      <c r="F138" s="196"/>
      <c r="G138" s="196"/>
      <c r="H138" s="196"/>
      <c r="I138" s="196"/>
      <c r="J138" s="196"/>
      <c r="K138" s="196"/>
      <c r="L138" s="196"/>
      <c r="M138" s="196"/>
      <c r="N138" s="196"/>
      <c r="O138" s="196"/>
    </row>
    <row r="139" spans="3:15">
      <c r="C139" s="196"/>
      <c r="D139" s="196"/>
      <c r="E139" s="196">
        <f t="shared" si="3"/>
        <v>38</v>
      </c>
      <c r="F139" s="196"/>
      <c r="G139" s="196"/>
      <c r="H139" s="196"/>
      <c r="I139" s="196"/>
      <c r="J139" s="196"/>
      <c r="K139" s="196"/>
      <c r="L139" s="196"/>
      <c r="M139" s="196"/>
      <c r="N139" s="196"/>
      <c r="O139" s="196"/>
    </row>
    <row r="140" spans="3:15">
      <c r="C140" s="196"/>
      <c r="D140" s="196"/>
      <c r="E140" s="196">
        <f t="shared" si="3"/>
        <v>47</v>
      </c>
      <c r="F140" s="196"/>
      <c r="G140" s="196"/>
      <c r="H140" s="196"/>
      <c r="I140" s="196"/>
      <c r="J140" s="196"/>
      <c r="K140" s="196"/>
      <c r="L140" s="196"/>
      <c r="M140" s="196"/>
      <c r="N140" s="196"/>
      <c r="O140" s="196"/>
    </row>
    <row r="141" spans="3:15">
      <c r="C141" s="196"/>
      <c r="D141" s="196"/>
      <c r="E141" s="196">
        <f t="shared" si="3"/>
        <v>45</v>
      </c>
      <c r="F141" s="196"/>
      <c r="G141" s="196"/>
      <c r="H141" s="196"/>
      <c r="I141" s="196"/>
      <c r="J141" s="196"/>
      <c r="K141" s="196"/>
      <c r="L141" s="196"/>
      <c r="M141" s="196"/>
      <c r="N141" s="196"/>
      <c r="O141" s="196"/>
    </row>
    <row r="142" spans="3:15">
      <c r="C142" s="196"/>
      <c r="D142" s="196"/>
      <c r="E142" s="196">
        <f t="shared" si="3"/>
        <v>36</v>
      </c>
      <c r="F142" s="196"/>
      <c r="G142" s="196"/>
      <c r="H142" s="196"/>
      <c r="I142" s="196"/>
      <c r="J142" s="196"/>
      <c r="K142" s="196"/>
      <c r="L142" s="196"/>
      <c r="M142" s="196"/>
      <c r="N142" s="196"/>
      <c r="O142" s="196"/>
    </row>
    <row r="143" spans="3:15">
      <c r="C143" s="196"/>
      <c r="D143" s="196"/>
      <c r="E143" s="196">
        <f t="shared" si="3"/>
        <v>34</v>
      </c>
      <c r="F143" s="196"/>
      <c r="G143" s="196"/>
      <c r="H143" s="196"/>
      <c r="I143" s="196"/>
      <c r="J143" s="196"/>
      <c r="K143" s="196"/>
      <c r="L143" s="196"/>
      <c r="M143" s="196"/>
      <c r="N143" s="196"/>
      <c r="O143" s="196"/>
    </row>
    <row r="144" spans="3:15">
      <c r="C144" s="196"/>
      <c r="D144" s="196"/>
      <c r="E144" s="196">
        <f t="shared" si="3"/>
        <v>26</v>
      </c>
      <c r="F144" s="196"/>
      <c r="G144" s="196"/>
      <c r="H144" s="196"/>
      <c r="I144" s="196"/>
      <c r="J144" s="196"/>
      <c r="K144" s="196"/>
      <c r="L144" s="196"/>
      <c r="M144" s="196"/>
      <c r="N144" s="196"/>
      <c r="O144" s="196"/>
    </row>
    <row r="145" spans="5:8">
      <c r="E145" s="196">
        <f t="shared" si="3"/>
        <v>27</v>
      </c>
      <c r="H145" s="196"/>
    </row>
    <row r="146" spans="5:8">
      <c r="E146" s="196">
        <f t="shared" si="3"/>
        <v>25</v>
      </c>
      <c r="H146" s="196"/>
    </row>
    <row r="147" spans="5:8">
      <c r="E147" s="196">
        <f t="shared" si="3"/>
        <v>37</v>
      </c>
      <c r="H147" s="196"/>
    </row>
    <row r="148" spans="5:8">
      <c r="E148" s="196">
        <f t="shared" si="3"/>
        <v>41</v>
      </c>
      <c r="H148" s="196"/>
    </row>
    <row r="149" spans="5:8">
      <c r="E149" s="196">
        <f t="shared" si="3"/>
        <v>35</v>
      </c>
      <c r="H149" s="196"/>
    </row>
    <row r="150" spans="5:8">
      <c r="E150" s="196">
        <f t="shared" si="3"/>
        <v>32</v>
      </c>
    </row>
    <row r="151" spans="5:8">
      <c r="E151" s="196">
        <f t="shared" si="3"/>
        <v>18</v>
      </c>
    </row>
    <row r="152" spans="5:8">
      <c r="E152" s="196">
        <f t="shared" si="3"/>
        <v>3</v>
      </c>
    </row>
    <row r="153" spans="5:8">
      <c r="E153" s="196">
        <f t="shared" si="3"/>
        <v>5</v>
      </c>
    </row>
    <row r="154" spans="5:8">
      <c r="E154" s="196">
        <f t="shared" si="3"/>
        <v>6</v>
      </c>
    </row>
    <row r="155" spans="5:8">
      <c r="E155" s="196">
        <f t="shared" si="3"/>
        <v>7</v>
      </c>
    </row>
    <row r="156" spans="5:8">
      <c r="E156" s="196">
        <f t="shared" si="3"/>
        <v>8</v>
      </c>
    </row>
    <row r="157" spans="5:8">
      <c r="E157" s="196">
        <f t="shared" si="3"/>
        <v>4</v>
      </c>
    </row>
    <row r="158" spans="5:8">
      <c r="E158" s="196">
        <f t="shared" si="3"/>
        <v>2</v>
      </c>
    </row>
    <row r="159" spans="5:8">
      <c r="E159" s="196" t="e">
        <f t="shared" ref="E159:E167" si="4">_xlfn.RANK.EQ(F113,$F$66:$F$111)</f>
        <v>#VALUE!</v>
      </c>
    </row>
    <row r="160" spans="5:8">
      <c r="E160" s="196" t="e">
        <f t="shared" si="4"/>
        <v>#VALUE!</v>
      </c>
    </row>
    <row r="161" spans="5:5">
      <c r="E161" s="196" t="e">
        <f t="shared" si="4"/>
        <v>#VALUE!</v>
      </c>
    </row>
    <row r="162" spans="5:5">
      <c r="E162" s="196" t="e">
        <f t="shared" si="4"/>
        <v>#VALUE!</v>
      </c>
    </row>
    <row r="163" spans="5:5">
      <c r="E163" s="196" t="e">
        <f t="shared" si="4"/>
        <v>#VALUE!</v>
      </c>
    </row>
    <row r="164" spans="5:5">
      <c r="E164" s="196" t="e">
        <f t="shared" si="4"/>
        <v>#VALUE!</v>
      </c>
    </row>
    <row r="165" spans="5:5">
      <c r="E165" s="196" t="e">
        <f t="shared" si="4"/>
        <v>#VALUE!</v>
      </c>
    </row>
    <row r="166" spans="5:5">
      <c r="E166" s="196" t="e">
        <f t="shared" si="4"/>
        <v>#VALUE!</v>
      </c>
    </row>
    <row r="167" spans="5:5">
      <c r="E167" s="196" t="e">
        <f t="shared" si="4"/>
        <v>#VALUE!</v>
      </c>
    </row>
    <row r="168" spans="5:5">
      <c r="E168" s="195" t="e">
        <f t="shared" ref="E168:E172" si="5">_xlfn.RANK.EQ(F112,$F$67:$F$110)</f>
        <v>#N/A</v>
      </c>
    </row>
    <row r="169" spans="5:5">
      <c r="E169" s="195" t="e">
        <f t="shared" si="5"/>
        <v>#VALUE!</v>
      </c>
    </row>
    <row r="170" spans="5:5">
      <c r="E170" s="195" t="e">
        <f t="shared" si="5"/>
        <v>#VALUE!</v>
      </c>
    </row>
    <row r="171" spans="5:5">
      <c r="E171" s="195" t="e">
        <f t="shared" si="5"/>
        <v>#VALUE!</v>
      </c>
    </row>
    <row r="172" spans="5:5">
      <c r="E172" s="195" t="e">
        <f t="shared" si="5"/>
        <v>#VALUE!</v>
      </c>
    </row>
  </sheetData>
  <mergeCells count="1">
    <mergeCell ref="H1:I1"/>
  </mergeCells>
  <hyperlinks>
    <hyperlink ref="H1:I1" location="Index!A1" display="Regresar al Índice" xr:uid="{B312306C-3DBC-405A-85B8-533098E103EE}"/>
  </hyperlinks>
  <pageMargins left="0.7" right="0.7" top="0.75" bottom="0.75" header="0.3" footer="0.3"/>
  <pageSetup paperSize="9" orientation="portrait" horizontalDpi="300" verticalDpi="300"/>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6E013-E41F-4FEB-B0E7-289FAE7E2344}">
  <sheetPr codeName="Hoja116"/>
  <dimension ref="A1:I72"/>
  <sheetViews>
    <sheetView workbookViewId="0"/>
  </sheetViews>
  <sheetFormatPr baseColWidth="10" defaultColWidth="9.140625" defaultRowHeight="14.25"/>
  <cols>
    <col min="1" max="1" width="25.85546875" style="195" customWidth="1"/>
    <col min="2" max="4" width="9.140625" style="195"/>
    <col min="5" max="5" width="9.42578125" style="195" bestFit="1" customWidth="1"/>
    <col min="6" max="16384" width="9.140625" style="195"/>
  </cols>
  <sheetData>
    <row r="1" spans="1:9">
      <c r="A1" s="20" t="s">
        <v>1602</v>
      </c>
      <c r="B1" s="195" t="s">
        <v>54</v>
      </c>
      <c r="C1" s="195" t="s">
        <v>54</v>
      </c>
      <c r="D1" s="195" t="s">
        <v>54</v>
      </c>
      <c r="H1" s="545" t="s">
        <v>38</v>
      </c>
      <c r="I1" s="545"/>
    </row>
    <row r="2" spans="1:9">
      <c r="A2" s="195" t="s">
        <v>55</v>
      </c>
      <c r="B2" s="195" t="s">
        <v>54</v>
      </c>
      <c r="C2" s="195" t="s">
        <v>54</v>
      </c>
      <c r="D2" s="195" t="s">
        <v>54</v>
      </c>
      <c r="G2" s="195" t="s">
        <v>54</v>
      </c>
      <c r="H2" s="195" t="s">
        <v>54</v>
      </c>
    </row>
    <row r="6" spans="1:9">
      <c r="A6" s="195" t="s">
        <v>547</v>
      </c>
      <c r="B6" s="195" t="s">
        <v>1517</v>
      </c>
      <c r="C6" s="195" t="s">
        <v>1518</v>
      </c>
      <c r="D6" s="195" t="s">
        <v>1519</v>
      </c>
      <c r="E6" s="195" t="s">
        <v>81</v>
      </c>
    </row>
    <row r="7" spans="1:9" ht="15" customHeight="1">
      <c r="A7" s="195" t="s">
        <v>115</v>
      </c>
      <c r="B7" s="195">
        <v>4.8099999999999996</v>
      </c>
      <c r="C7" s="195">
        <v>1.53</v>
      </c>
      <c r="D7" s="195">
        <v>4.5</v>
      </c>
      <c r="E7" s="195">
        <f t="shared" ref="E7:E61" si="0">_xlfn.RANK.EQ(D7,$D$7:$D$61,)</f>
        <v>55</v>
      </c>
    </row>
    <row r="8" spans="1:9">
      <c r="A8" s="195" t="s">
        <v>91</v>
      </c>
      <c r="B8" s="196">
        <v>4.29</v>
      </c>
      <c r="C8" s="196">
        <v>1.8</v>
      </c>
      <c r="D8" s="196">
        <v>4.59</v>
      </c>
      <c r="E8" s="195">
        <f t="shared" si="0"/>
        <v>54</v>
      </c>
    </row>
    <row r="9" spans="1:9">
      <c r="A9" s="195" t="s">
        <v>122</v>
      </c>
      <c r="B9" s="196">
        <v>4.88</v>
      </c>
      <c r="C9" s="196">
        <v>1.57</v>
      </c>
      <c r="D9" s="196">
        <v>4.8</v>
      </c>
      <c r="E9" s="195">
        <f t="shared" si="0"/>
        <v>53</v>
      </c>
    </row>
    <row r="10" spans="1:9">
      <c r="A10" s="195" t="s">
        <v>135</v>
      </c>
      <c r="B10" s="196">
        <v>5.24</v>
      </c>
      <c r="C10" s="196">
        <v>2.4500000000000002</v>
      </c>
      <c r="D10" s="196">
        <v>5.07</v>
      </c>
      <c r="E10" s="195">
        <f t="shared" si="0"/>
        <v>52</v>
      </c>
    </row>
    <row r="11" spans="1:9">
      <c r="A11" s="195" t="s">
        <v>724</v>
      </c>
      <c r="B11" s="196">
        <v>4.99</v>
      </c>
      <c r="C11" s="196">
        <v>0.36</v>
      </c>
      <c r="D11" s="196">
        <v>5.09</v>
      </c>
      <c r="E11" s="195">
        <f t="shared" si="0"/>
        <v>51</v>
      </c>
    </row>
    <row r="12" spans="1:9">
      <c r="A12" s="195" t="s">
        <v>117</v>
      </c>
      <c r="B12" s="196">
        <v>5.47</v>
      </c>
      <c r="C12" s="196">
        <v>0.15</v>
      </c>
      <c r="D12" s="196">
        <v>5.0999999999999996</v>
      </c>
      <c r="E12" s="195">
        <f t="shared" si="0"/>
        <v>50</v>
      </c>
    </row>
    <row r="13" spans="1:9">
      <c r="A13" s="195" t="s">
        <v>82</v>
      </c>
      <c r="B13" s="196">
        <v>2.46</v>
      </c>
      <c r="C13" s="196">
        <v>0.65</v>
      </c>
      <c r="D13" s="196">
        <v>5.39</v>
      </c>
      <c r="E13" s="195">
        <f t="shared" si="0"/>
        <v>49</v>
      </c>
    </row>
    <row r="14" spans="1:9">
      <c r="A14" s="195" t="s">
        <v>121</v>
      </c>
      <c r="B14" s="196">
        <v>5.76</v>
      </c>
      <c r="C14" s="196">
        <v>0.33</v>
      </c>
      <c r="D14" s="196">
        <v>5.5</v>
      </c>
      <c r="E14" s="195">
        <f t="shared" si="0"/>
        <v>48</v>
      </c>
    </row>
    <row r="15" spans="1:9">
      <c r="A15" s="195" t="s">
        <v>112</v>
      </c>
      <c r="B15" s="196">
        <v>5.31</v>
      </c>
      <c r="C15" s="196">
        <v>1.68</v>
      </c>
      <c r="D15" s="196">
        <v>5.58</v>
      </c>
      <c r="E15" s="195">
        <f t="shared" si="0"/>
        <v>47</v>
      </c>
    </row>
    <row r="16" spans="1:9">
      <c r="A16" s="195" t="s">
        <v>114</v>
      </c>
      <c r="B16" s="196">
        <v>5.52</v>
      </c>
      <c r="C16" s="196">
        <v>0.64</v>
      </c>
      <c r="D16" s="196">
        <v>5.75</v>
      </c>
      <c r="E16" s="195">
        <f t="shared" si="0"/>
        <v>46</v>
      </c>
    </row>
    <row r="17" spans="1:5">
      <c r="A17" s="195" t="s">
        <v>111</v>
      </c>
      <c r="B17" s="196">
        <v>5.77</v>
      </c>
      <c r="C17" s="196">
        <v>1.5</v>
      </c>
      <c r="D17" s="196">
        <v>5.96</v>
      </c>
      <c r="E17" s="195">
        <f t="shared" si="0"/>
        <v>45</v>
      </c>
    </row>
    <row r="18" spans="1:5">
      <c r="A18" s="195" t="s">
        <v>100</v>
      </c>
      <c r="B18" s="196">
        <v>6.17</v>
      </c>
      <c r="C18" s="196">
        <v>1.75</v>
      </c>
      <c r="D18" s="196">
        <v>5.98</v>
      </c>
      <c r="E18" s="195">
        <f t="shared" si="0"/>
        <v>44</v>
      </c>
    </row>
    <row r="19" spans="1:5">
      <c r="A19" s="195" t="s">
        <v>101</v>
      </c>
      <c r="B19" s="196">
        <v>6.03</v>
      </c>
      <c r="C19" s="196">
        <v>0.42</v>
      </c>
      <c r="D19" s="196">
        <v>6.07</v>
      </c>
      <c r="E19" s="195">
        <f t="shared" si="0"/>
        <v>42</v>
      </c>
    </row>
    <row r="20" spans="1:5">
      <c r="A20" s="195" t="s">
        <v>90</v>
      </c>
      <c r="B20" s="196">
        <v>5.79</v>
      </c>
      <c r="C20" s="196">
        <v>0.59</v>
      </c>
      <c r="D20" s="196">
        <v>6.07</v>
      </c>
      <c r="E20" s="195">
        <f t="shared" si="0"/>
        <v>42</v>
      </c>
    </row>
    <row r="21" spans="1:5">
      <c r="A21" s="195" t="s">
        <v>94</v>
      </c>
      <c r="B21" s="196">
        <v>1.65</v>
      </c>
      <c r="C21" s="196">
        <v>0.8</v>
      </c>
      <c r="D21" s="196">
        <v>6.09</v>
      </c>
      <c r="E21" s="195">
        <f t="shared" si="0"/>
        <v>41</v>
      </c>
    </row>
    <row r="22" spans="1:5">
      <c r="A22" s="195" t="s">
        <v>120</v>
      </c>
      <c r="B22" s="196">
        <v>6.1</v>
      </c>
      <c r="C22" s="196">
        <v>0.44</v>
      </c>
      <c r="D22" s="196">
        <v>6.22</v>
      </c>
      <c r="E22" s="195">
        <f t="shared" si="0"/>
        <v>40</v>
      </c>
    </row>
    <row r="23" spans="1:5">
      <c r="A23" s="195" t="s">
        <v>125</v>
      </c>
      <c r="B23" s="196">
        <v>6.18</v>
      </c>
      <c r="C23" s="196">
        <v>0.54</v>
      </c>
      <c r="D23" s="196">
        <v>6.27</v>
      </c>
      <c r="E23" s="195">
        <f t="shared" si="0"/>
        <v>39</v>
      </c>
    </row>
    <row r="24" spans="1:5">
      <c r="A24" s="195" t="s">
        <v>89</v>
      </c>
      <c r="B24" s="196">
        <v>2.48</v>
      </c>
      <c r="C24" s="196">
        <v>0.87</v>
      </c>
      <c r="D24" s="196">
        <v>6.34</v>
      </c>
      <c r="E24" s="195">
        <f t="shared" si="0"/>
        <v>37</v>
      </c>
    </row>
    <row r="25" spans="1:5">
      <c r="A25" s="195" t="s">
        <v>124</v>
      </c>
      <c r="B25" s="196">
        <v>6.23</v>
      </c>
      <c r="C25" s="196">
        <v>0.53</v>
      </c>
      <c r="D25" s="196">
        <v>6.34</v>
      </c>
      <c r="E25" s="195">
        <f t="shared" si="0"/>
        <v>37</v>
      </c>
    </row>
    <row r="26" spans="1:5">
      <c r="A26" s="195" t="s">
        <v>118</v>
      </c>
      <c r="B26" s="196">
        <v>4.72</v>
      </c>
      <c r="C26" s="196">
        <v>0.75</v>
      </c>
      <c r="D26" s="196">
        <v>6.35</v>
      </c>
      <c r="E26" s="195">
        <f t="shared" si="0"/>
        <v>35</v>
      </c>
    </row>
    <row r="27" spans="1:5">
      <c r="A27" s="195" t="s">
        <v>102</v>
      </c>
      <c r="B27" s="196">
        <v>6.52</v>
      </c>
      <c r="C27" s="196">
        <v>0.46</v>
      </c>
      <c r="D27" s="196">
        <v>6.35</v>
      </c>
      <c r="E27" s="195">
        <f t="shared" si="0"/>
        <v>35</v>
      </c>
    </row>
    <row r="28" spans="1:5">
      <c r="A28" s="195" t="s">
        <v>96</v>
      </c>
      <c r="B28" s="196">
        <v>3.24</v>
      </c>
      <c r="C28" s="196">
        <v>0.9</v>
      </c>
      <c r="D28" s="196">
        <v>6.36</v>
      </c>
      <c r="E28" s="195">
        <f t="shared" si="0"/>
        <v>34</v>
      </c>
    </row>
    <row r="29" spans="1:5">
      <c r="A29" s="195" t="s">
        <v>110</v>
      </c>
      <c r="B29" s="196">
        <v>6.44</v>
      </c>
      <c r="C29" s="196">
        <v>2.2599999999999998</v>
      </c>
      <c r="D29" s="196">
        <v>6.41</v>
      </c>
      <c r="E29" s="195">
        <f t="shared" si="0"/>
        <v>33</v>
      </c>
    </row>
    <row r="30" spans="1:5">
      <c r="A30" s="195" t="s">
        <v>105</v>
      </c>
      <c r="B30" s="196">
        <v>6.2</v>
      </c>
      <c r="C30" s="196">
        <v>0.39</v>
      </c>
      <c r="D30" s="196">
        <v>6.43</v>
      </c>
      <c r="E30" s="195">
        <f t="shared" si="0"/>
        <v>32</v>
      </c>
    </row>
    <row r="31" spans="1:5">
      <c r="A31" s="195" t="s">
        <v>130</v>
      </c>
      <c r="B31" s="196">
        <v>6.12</v>
      </c>
      <c r="C31" s="196">
        <v>0.75</v>
      </c>
      <c r="D31" s="196">
        <v>6.45</v>
      </c>
      <c r="E31" s="195">
        <f t="shared" si="0"/>
        <v>31</v>
      </c>
    </row>
    <row r="32" spans="1:5">
      <c r="A32" s="195" t="s">
        <v>126</v>
      </c>
      <c r="B32" s="196">
        <v>5.44</v>
      </c>
      <c r="C32" s="196">
        <v>0.73</v>
      </c>
      <c r="D32" s="196">
        <v>6.47</v>
      </c>
      <c r="E32" s="195">
        <f t="shared" si="0"/>
        <v>30</v>
      </c>
    </row>
    <row r="33" spans="1:5">
      <c r="A33" s="195" t="s">
        <v>93</v>
      </c>
      <c r="B33" s="196">
        <v>6.04</v>
      </c>
      <c r="C33" s="196">
        <v>0.64</v>
      </c>
      <c r="D33" s="196">
        <v>6.57</v>
      </c>
      <c r="E33" s="195">
        <f t="shared" si="0"/>
        <v>28</v>
      </c>
    </row>
    <row r="34" spans="1:5">
      <c r="A34" s="195" t="s">
        <v>133</v>
      </c>
      <c r="B34" s="196">
        <v>7.08</v>
      </c>
      <c r="C34" s="196">
        <v>0.7</v>
      </c>
      <c r="D34" s="196">
        <v>6.57</v>
      </c>
      <c r="E34" s="195">
        <f t="shared" si="0"/>
        <v>28</v>
      </c>
    </row>
    <row r="35" spans="1:5">
      <c r="A35" s="195" t="s">
        <v>87</v>
      </c>
      <c r="B35" s="196">
        <v>6.58</v>
      </c>
      <c r="C35" s="196">
        <v>0.59</v>
      </c>
      <c r="D35" s="196">
        <v>6.61</v>
      </c>
      <c r="E35" s="195">
        <f t="shared" si="0"/>
        <v>27</v>
      </c>
    </row>
    <row r="36" spans="1:5">
      <c r="A36" s="195" t="s">
        <v>127</v>
      </c>
      <c r="B36" s="196">
        <v>6.63</v>
      </c>
      <c r="C36" s="196">
        <v>0.47</v>
      </c>
      <c r="D36" s="196">
        <v>6.72</v>
      </c>
      <c r="E36" s="195">
        <f t="shared" si="0"/>
        <v>26</v>
      </c>
    </row>
    <row r="37" spans="1:5">
      <c r="A37" s="195" t="s">
        <v>92</v>
      </c>
      <c r="B37" s="196">
        <v>5.78</v>
      </c>
      <c r="C37" s="196">
        <v>0.48</v>
      </c>
      <c r="D37" s="196">
        <v>6.73</v>
      </c>
      <c r="E37" s="195">
        <f t="shared" si="0"/>
        <v>25</v>
      </c>
    </row>
    <row r="38" spans="1:5">
      <c r="A38" s="195" t="s">
        <v>108</v>
      </c>
      <c r="B38" s="196">
        <v>6.39</v>
      </c>
      <c r="C38" s="196">
        <v>0.59</v>
      </c>
      <c r="D38" s="196">
        <v>6.8</v>
      </c>
      <c r="E38" s="195">
        <f t="shared" si="0"/>
        <v>23</v>
      </c>
    </row>
    <row r="39" spans="1:5">
      <c r="A39" s="195" t="s">
        <v>95</v>
      </c>
      <c r="B39" s="196">
        <v>6.92</v>
      </c>
      <c r="C39" s="196">
        <v>1.01</v>
      </c>
      <c r="D39" s="196">
        <v>6.8</v>
      </c>
      <c r="E39" s="195">
        <f t="shared" si="0"/>
        <v>23</v>
      </c>
    </row>
    <row r="40" spans="1:5">
      <c r="A40" s="195" t="s">
        <v>109</v>
      </c>
      <c r="B40" s="196">
        <v>6.32</v>
      </c>
      <c r="C40" s="196">
        <v>2.04</v>
      </c>
      <c r="D40" s="196">
        <v>6.86</v>
      </c>
      <c r="E40" s="195">
        <f t="shared" si="0"/>
        <v>22</v>
      </c>
    </row>
    <row r="41" spans="1:5">
      <c r="A41" s="195" t="s">
        <v>83</v>
      </c>
      <c r="B41" s="196">
        <v>6.51</v>
      </c>
      <c r="C41" s="196">
        <v>2.3199999999999998</v>
      </c>
      <c r="D41" s="196">
        <v>6.99</v>
      </c>
      <c r="E41" s="195">
        <f t="shared" si="0"/>
        <v>21</v>
      </c>
    </row>
    <row r="42" spans="1:5">
      <c r="A42" s="195" t="s">
        <v>85</v>
      </c>
      <c r="B42" s="196">
        <v>5.75</v>
      </c>
      <c r="C42" s="196">
        <v>0.97</v>
      </c>
      <c r="D42" s="196">
        <v>7</v>
      </c>
      <c r="E42" s="195">
        <f t="shared" si="0"/>
        <v>20</v>
      </c>
    </row>
    <row r="43" spans="1:5">
      <c r="A43" s="195" t="s">
        <v>128</v>
      </c>
      <c r="B43" s="196">
        <v>6.87</v>
      </c>
      <c r="C43" s="196">
        <v>0.79</v>
      </c>
      <c r="D43" s="196">
        <v>7.04</v>
      </c>
      <c r="E43" s="195">
        <f t="shared" si="0"/>
        <v>18</v>
      </c>
    </row>
    <row r="44" spans="1:5">
      <c r="A44" s="195" t="s">
        <v>123</v>
      </c>
      <c r="B44" s="196">
        <v>7.33</v>
      </c>
      <c r="C44" s="196">
        <v>0.75</v>
      </c>
      <c r="D44" s="196">
        <v>7.04</v>
      </c>
      <c r="E44" s="195">
        <f t="shared" si="0"/>
        <v>18</v>
      </c>
    </row>
    <row r="45" spans="1:5">
      <c r="A45" s="195" t="s">
        <v>116</v>
      </c>
      <c r="B45" s="196">
        <v>6.79</v>
      </c>
      <c r="C45" s="196">
        <v>0.88</v>
      </c>
      <c r="D45" s="196">
        <v>7.05</v>
      </c>
      <c r="E45" s="195">
        <f t="shared" si="0"/>
        <v>16</v>
      </c>
    </row>
    <row r="46" spans="1:5">
      <c r="A46" s="195" t="s">
        <v>106</v>
      </c>
      <c r="B46" s="196">
        <v>7.14</v>
      </c>
      <c r="C46" s="196">
        <v>0.85</v>
      </c>
      <c r="D46" s="196">
        <v>7.05</v>
      </c>
      <c r="E46" s="195">
        <f t="shared" si="0"/>
        <v>16</v>
      </c>
    </row>
    <row r="47" spans="1:5">
      <c r="A47" s="195" t="s">
        <v>107</v>
      </c>
      <c r="B47" s="196">
        <v>7.38</v>
      </c>
      <c r="C47" s="196">
        <v>3.99</v>
      </c>
      <c r="D47" s="196">
        <v>7.1</v>
      </c>
      <c r="E47" s="195">
        <f t="shared" si="0"/>
        <v>15</v>
      </c>
    </row>
    <row r="48" spans="1:5">
      <c r="A48" s="195" t="s">
        <v>84</v>
      </c>
      <c r="B48" s="196">
        <v>2.13</v>
      </c>
      <c r="C48" s="196">
        <v>0.67</v>
      </c>
      <c r="D48" s="196">
        <v>7.15</v>
      </c>
      <c r="E48" s="195">
        <f t="shared" si="0"/>
        <v>14</v>
      </c>
    </row>
    <row r="49" spans="1:5">
      <c r="A49" s="195" t="s">
        <v>132</v>
      </c>
      <c r="B49" s="196">
        <v>7.21</v>
      </c>
      <c r="C49" s="196">
        <v>0.98</v>
      </c>
      <c r="D49" s="196">
        <v>7.16</v>
      </c>
      <c r="E49" s="195">
        <f t="shared" si="0"/>
        <v>13</v>
      </c>
    </row>
    <row r="50" spans="1:5">
      <c r="A50" s="195" t="s">
        <v>86</v>
      </c>
      <c r="B50" s="196">
        <v>6.62</v>
      </c>
      <c r="C50" s="196">
        <v>0.82</v>
      </c>
      <c r="D50" s="196">
        <v>7.18</v>
      </c>
      <c r="E50" s="195">
        <f t="shared" si="0"/>
        <v>12</v>
      </c>
    </row>
    <row r="51" spans="1:5">
      <c r="A51" s="195" t="s">
        <v>119</v>
      </c>
      <c r="B51" s="196">
        <v>7.37</v>
      </c>
      <c r="C51" s="196">
        <v>1</v>
      </c>
      <c r="D51" s="196">
        <v>7.19</v>
      </c>
      <c r="E51" s="195">
        <f t="shared" si="0"/>
        <v>11</v>
      </c>
    </row>
    <row r="52" spans="1:5">
      <c r="A52" s="195" t="s">
        <v>113</v>
      </c>
      <c r="B52" s="196">
        <v>5.04</v>
      </c>
      <c r="C52" s="196">
        <v>0.65</v>
      </c>
      <c r="D52" s="196">
        <v>7.23</v>
      </c>
      <c r="E52" s="195">
        <f t="shared" si="0"/>
        <v>10</v>
      </c>
    </row>
    <row r="53" spans="1:5">
      <c r="A53" s="195" t="s">
        <v>129</v>
      </c>
      <c r="B53" s="196">
        <v>7.53</v>
      </c>
      <c r="C53" s="196">
        <v>0.68</v>
      </c>
      <c r="D53" s="196">
        <v>7.24</v>
      </c>
      <c r="E53" s="195">
        <f t="shared" si="0"/>
        <v>9</v>
      </c>
    </row>
    <row r="54" spans="1:5">
      <c r="A54" s="195" t="s">
        <v>88</v>
      </c>
      <c r="B54" s="195">
        <v>7.2</v>
      </c>
      <c r="C54" s="195">
        <v>0.9</v>
      </c>
      <c r="D54" s="195">
        <v>7.28</v>
      </c>
      <c r="E54" s="195">
        <f t="shared" si="0"/>
        <v>8</v>
      </c>
    </row>
    <row r="55" spans="1:5">
      <c r="A55" s="195" t="s">
        <v>103</v>
      </c>
      <c r="B55" s="195">
        <v>3.55</v>
      </c>
      <c r="C55" s="195">
        <v>0.45</v>
      </c>
      <c r="D55" s="195">
        <v>7.3</v>
      </c>
      <c r="E55" s="195">
        <f t="shared" si="0"/>
        <v>7</v>
      </c>
    </row>
    <row r="56" spans="1:5">
      <c r="A56" s="195" t="s">
        <v>134</v>
      </c>
      <c r="B56" s="195">
        <v>7</v>
      </c>
      <c r="C56" s="195">
        <v>1.64</v>
      </c>
      <c r="D56" s="195">
        <v>7.58</v>
      </c>
      <c r="E56" s="195">
        <f t="shared" si="0"/>
        <v>6</v>
      </c>
    </row>
    <row r="57" spans="1:5">
      <c r="A57" s="195" t="s">
        <v>104</v>
      </c>
      <c r="B57" s="195">
        <v>8.15</v>
      </c>
      <c r="C57" s="195">
        <v>0.89</v>
      </c>
      <c r="D57" s="195">
        <v>7.65</v>
      </c>
      <c r="E57" s="195">
        <f t="shared" si="0"/>
        <v>4</v>
      </c>
    </row>
    <row r="58" spans="1:5">
      <c r="A58" s="195" t="s">
        <v>98</v>
      </c>
      <c r="B58" s="195">
        <v>7.54</v>
      </c>
      <c r="C58" s="195">
        <v>0.76</v>
      </c>
      <c r="D58" s="195">
        <v>7.65</v>
      </c>
      <c r="E58" s="195">
        <f t="shared" si="0"/>
        <v>4</v>
      </c>
    </row>
    <row r="59" spans="1:5">
      <c r="A59" s="195" t="s">
        <v>131</v>
      </c>
      <c r="B59" s="195">
        <v>7.45</v>
      </c>
      <c r="C59" s="195">
        <v>2.0699999999999998</v>
      </c>
      <c r="D59" s="195">
        <v>7.82</v>
      </c>
      <c r="E59" s="195">
        <f t="shared" si="0"/>
        <v>3</v>
      </c>
    </row>
    <row r="60" spans="1:5">
      <c r="A60" s="195" t="s">
        <v>99</v>
      </c>
      <c r="B60" s="195">
        <v>7.28</v>
      </c>
      <c r="C60" s="195">
        <v>1.02</v>
      </c>
      <c r="D60" s="195">
        <v>8.27</v>
      </c>
      <c r="E60" s="195">
        <f t="shared" si="0"/>
        <v>2</v>
      </c>
    </row>
    <row r="61" spans="1:5">
      <c r="A61" s="195" t="s">
        <v>97</v>
      </c>
      <c r="B61" s="195">
        <v>8.91</v>
      </c>
      <c r="C61" s="195">
        <v>0.9</v>
      </c>
      <c r="D61" s="195">
        <v>8.91</v>
      </c>
      <c r="E61" s="195">
        <f t="shared" si="0"/>
        <v>1</v>
      </c>
    </row>
    <row r="62" spans="1:5" ht="12.75" customHeight="1"/>
    <row r="64" spans="1:5">
      <c r="A64" s="195" t="s">
        <v>1</v>
      </c>
      <c r="B64" s="195">
        <v>0</v>
      </c>
      <c r="D64" s="196">
        <v>6.24</v>
      </c>
    </row>
    <row r="65" spans="1:4">
      <c r="B65" s="195">
        <v>1</v>
      </c>
      <c r="D65" s="196">
        <f>D64</f>
        <v>6.24</v>
      </c>
    </row>
    <row r="67" spans="1:4">
      <c r="A67" s="195" t="s">
        <v>1</v>
      </c>
      <c r="B67" s="196">
        <v>4.04</v>
      </c>
      <c r="C67" s="196">
        <v>0.86</v>
      </c>
      <c r="D67" s="196"/>
    </row>
    <row r="68" spans="1:4">
      <c r="D68" s="196"/>
    </row>
    <row r="72" spans="1:4">
      <c r="D72" s="196"/>
    </row>
  </sheetData>
  <autoFilter ref="A6:E61" xr:uid="{B5273A45-FDCC-4D95-BAB3-64D82B6428C2}">
    <sortState ref="A7:E62">
      <sortCondition ref="D6:D61"/>
    </sortState>
  </autoFilter>
  <mergeCells count="1">
    <mergeCell ref="H1:I1"/>
  </mergeCells>
  <hyperlinks>
    <hyperlink ref="H1:I1" location="Index!A1" display="Regresar al Índice" xr:uid="{395E03BD-12B8-42BF-9EDC-E936BE8A9226}"/>
  </hyperlinks>
  <pageMargins left="0.7" right="0.7" top="0.75" bottom="0.75" header="0.3" footer="0.3"/>
  <pageSetup paperSize="9" orientation="portrait" horizontalDpi="300" verticalDpi="300"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1CF66-A635-4098-95E1-48C136785B3B}">
  <sheetPr codeName="Hoja117"/>
  <dimension ref="A1:I103"/>
  <sheetViews>
    <sheetView workbookViewId="0">
      <selection activeCell="D42" sqref="D42"/>
    </sheetView>
  </sheetViews>
  <sheetFormatPr baseColWidth="10" defaultRowHeight="14.25"/>
  <cols>
    <col min="1" max="2" width="11.42578125" style="424"/>
    <col min="3" max="3" width="23.42578125" style="424" bestFit="1" customWidth="1"/>
    <col min="4" max="4" width="11.42578125" style="424"/>
    <col min="5" max="6" width="11.85546875" style="424" bestFit="1" customWidth="1"/>
    <col min="7" max="8" width="11.42578125" style="424"/>
    <col min="9" max="10" width="11.85546875" style="424" bestFit="1" customWidth="1"/>
    <col min="11" max="16384" width="11.42578125" style="424"/>
  </cols>
  <sheetData>
    <row r="1" spans="1:9">
      <c r="A1" s="20" t="s">
        <v>1603</v>
      </c>
      <c r="H1" s="545" t="s">
        <v>38</v>
      </c>
      <c r="I1" s="545"/>
    </row>
    <row r="2" spans="1:9">
      <c r="A2" s="15" t="s">
        <v>55</v>
      </c>
      <c r="B2" s="195"/>
      <c r="C2" s="195"/>
      <c r="D2" s="195"/>
    </row>
    <row r="3" spans="1:9">
      <c r="A3" s="195"/>
      <c r="B3" s="195"/>
      <c r="C3" s="195"/>
      <c r="D3" s="195"/>
    </row>
    <row r="4" spans="1:9">
      <c r="A4" s="195"/>
      <c r="B4" s="195"/>
      <c r="C4" s="195"/>
      <c r="D4" s="195"/>
    </row>
    <row r="5" spans="1:9">
      <c r="A5" s="195"/>
      <c r="B5" s="195"/>
      <c r="C5" s="195"/>
      <c r="D5" s="195"/>
    </row>
    <row r="6" spans="1:9">
      <c r="A6" s="195" t="s">
        <v>138</v>
      </c>
      <c r="B6" s="195" t="s">
        <v>2</v>
      </c>
      <c r="C6" s="195" t="s">
        <v>647</v>
      </c>
      <c r="D6" s="195" t="s">
        <v>139</v>
      </c>
    </row>
    <row r="7" spans="1:9">
      <c r="A7" s="425" t="s">
        <v>571</v>
      </c>
      <c r="B7" s="165" t="s">
        <v>24</v>
      </c>
      <c r="C7" s="165">
        <v>4.5323845747875381E-2</v>
      </c>
      <c r="D7" s="417">
        <v>32</v>
      </c>
    </row>
    <row r="8" spans="1:9">
      <c r="A8" s="425" t="s">
        <v>575</v>
      </c>
      <c r="B8" s="195" t="s">
        <v>28</v>
      </c>
      <c r="C8" s="165">
        <v>5.0738431836020274E-2</v>
      </c>
      <c r="D8" s="417">
        <v>31</v>
      </c>
    </row>
    <row r="9" spans="1:9">
      <c r="A9" s="425" t="s">
        <v>649</v>
      </c>
      <c r="B9" s="165" t="s">
        <v>9</v>
      </c>
      <c r="C9" s="165">
        <v>5.0850736506591214E-2</v>
      </c>
      <c r="D9" s="417">
        <v>30</v>
      </c>
    </row>
    <row r="10" spans="1:9">
      <c r="A10" s="425" t="s">
        <v>653</v>
      </c>
      <c r="B10" s="195" t="s">
        <v>5</v>
      </c>
      <c r="C10" s="165">
        <v>5.3933185183819156E-2</v>
      </c>
      <c r="D10" s="417">
        <v>29</v>
      </c>
    </row>
    <row r="11" spans="1:9">
      <c r="A11" s="195" t="s">
        <v>569</v>
      </c>
      <c r="B11" s="195" t="s">
        <v>22</v>
      </c>
      <c r="C11" s="165">
        <v>5.6972959211507385E-2</v>
      </c>
      <c r="D11" s="417">
        <v>28</v>
      </c>
    </row>
    <row r="12" spans="1:9">
      <c r="A12" s="425" t="s">
        <v>579</v>
      </c>
      <c r="B12" s="165" t="s">
        <v>32</v>
      </c>
      <c r="C12" s="165">
        <v>5.9609250398724105E-2</v>
      </c>
      <c r="D12" s="417">
        <v>27</v>
      </c>
    </row>
    <row r="13" spans="1:9">
      <c r="A13" s="425" t="s">
        <v>650</v>
      </c>
      <c r="B13" s="165" t="s">
        <v>6</v>
      </c>
      <c r="C13" s="165">
        <v>5.9758319659870711E-2</v>
      </c>
      <c r="D13" s="417">
        <v>26</v>
      </c>
    </row>
    <row r="14" spans="1:9">
      <c r="A14" s="425" t="s">
        <v>566</v>
      </c>
      <c r="B14" s="195" t="s">
        <v>19</v>
      </c>
      <c r="C14" s="165">
        <v>6.0690951733894244E-2</v>
      </c>
      <c r="D14" s="417">
        <v>25</v>
      </c>
    </row>
    <row r="15" spans="1:9">
      <c r="A15" s="425" t="s">
        <v>578</v>
      </c>
      <c r="B15" s="195" t="s">
        <v>31</v>
      </c>
      <c r="C15" s="165">
        <v>6.1294646520831192E-2</v>
      </c>
      <c r="D15" s="417">
        <v>24</v>
      </c>
    </row>
    <row r="16" spans="1:9">
      <c r="A16" s="425" t="s">
        <v>563</v>
      </c>
      <c r="B16" s="195" t="s">
        <v>13</v>
      </c>
      <c r="C16" s="165">
        <v>6.1895011169024627E-2</v>
      </c>
      <c r="D16" s="417">
        <v>23</v>
      </c>
    </row>
    <row r="17" spans="1:4">
      <c r="A17" s="425" t="s">
        <v>574</v>
      </c>
      <c r="B17" s="165" t="s">
        <v>27</v>
      </c>
      <c r="C17" s="165">
        <v>6.2098182764130941E-2</v>
      </c>
      <c r="D17" s="417">
        <v>22</v>
      </c>
    </row>
    <row r="18" spans="1:4">
      <c r="A18" s="425" t="s">
        <v>651</v>
      </c>
      <c r="B18" s="165" t="s">
        <v>3</v>
      </c>
      <c r="C18" s="165">
        <v>6.2723866582387433E-2</v>
      </c>
      <c r="D18" s="417">
        <v>21</v>
      </c>
    </row>
    <row r="19" spans="1:4">
      <c r="A19" s="425" t="s">
        <v>652</v>
      </c>
      <c r="B19" s="165" t="s">
        <v>16</v>
      </c>
      <c r="C19" s="165">
        <v>6.3007283597560346E-2</v>
      </c>
      <c r="D19" s="417">
        <v>20</v>
      </c>
    </row>
    <row r="20" spans="1:4">
      <c r="A20" s="425" t="s">
        <v>570</v>
      </c>
      <c r="B20" s="195" t="s">
        <v>23</v>
      </c>
      <c r="C20" s="165">
        <v>6.3429750188562561E-2</v>
      </c>
      <c r="D20" s="417">
        <v>19</v>
      </c>
    </row>
    <row r="21" spans="1:4">
      <c r="A21" s="425" t="s">
        <v>564</v>
      </c>
      <c r="B21" s="165" t="s">
        <v>17</v>
      </c>
      <c r="C21" s="165">
        <v>6.4062226077007511E-2</v>
      </c>
      <c r="D21" s="417">
        <v>18</v>
      </c>
    </row>
    <row r="22" spans="1:4">
      <c r="A22" s="425" t="s">
        <v>567</v>
      </c>
      <c r="B22" s="195" t="s">
        <v>20</v>
      </c>
      <c r="C22" s="165">
        <v>6.4145989957682864E-2</v>
      </c>
      <c r="D22" s="417">
        <v>17</v>
      </c>
    </row>
    <row r="23" spans="1:4">
      <c r="A23" s="425" t="s">
        <v>572</v>
      </c>
      <c r="B23" s="165" t="s">
        <v>25</v>
      </c>
      <c r="C23" s="165">
        <v>6.4251344466459165E-2</v>
      </c>
      <c r="D23" s="417">
        <v>16</v>
      </c>
    </row>
    <row r="24" spans="1:4">
      <c r="A24" s="195" t="s">
        <v>648</v>
      </c>
      <c r="B24" s="195" t="s">
        <v>14</v>
      </c>
      <c r="C24" s="165">
        <v>6.6683421295132661E-2</v>
      </c>
      <c r="D24" s="417">
        <v>15</v>
      </c>
    </row>
    <row r="25" spans="1:4">
      <c r="A25" s="425" t="s">
        <v>655</v>
      </c>
      <c r="B25" s="195" t="s">
        <v>11</v>
      </c>
      <c r="C25" s="165">
        <v>6.7291817389207434E-2</v>
      </c>
      <c r="D25" s="417">
        <v>14</v>
      </c>
    </row>
    <row r="26" spans="1:4">
      <c r="A26" s="425" t="s">
        <v>661</v>
      </c>
      <c r="B26" s="165" t="s">
        <v>7</v>
      </c>
      <c r="C26" s="165">
        <v>6.818016312263335E-2</v>
      </c>
      <c r="D26" s="417">
        <v>13</v>
      </c>
    </row>
    <row r="27" spans="1:4">
      <c r="A27" s="425" t="s">
        <v>657</v>
      </c>
      <c r="B27" s="195" t="s">
        <v>0</v>
      </c>
      <c r="C27" s="165">
        <v>6.8954740983124332E-2</v>
      </c>
      <c r="D27" s="417">
        <v>12</v>
      </c>
    </row>
    <row r="28" spans="1:4">
      <c r="A28" s="425" t="s">
        <v>659</v>
      </c>
      <c r="B28" s="165" t="s">
        <v>8</v>
      </c>
      <c r="C28" s="165">
        <v>7.0071522297584482E-2</v>
      </c>
      <c r="D28" s="417">
        <v>11</v>
      </c>
    </row>
    <row r="29" spans="1:4">
      <c r="A29" s="425" t="s">
        <v>576</v>
      </c>
      <c r="B29" s="165" t="s">
        <v>29</v>
      </c>
      <c r="C29" s="165">
        <v>7.0076423456264803E-2</v>
      </c>
      <c r="D29" s="417">
        <v>10</v>
      </c>
    </row>
    <row r="30" spans="1:4">
      <c r="A30" s="425" t="s">
        <v>577</v>
      </c>
      <c r="B30" s="195" t="s">
        <v>30</v>
      </c>
      <c r="C30" s="165">
        <v>7.0439822077850267E-2</v>
      </c>
      <c r="D30" s="417">
        <v>9</v>
      </c>
    </row>
    <row r="31" spans="1:4">
      <c r="A31" s="425" t="s">
        <v>565</v>
      </c>
      <c r="B31" s="195" t="s">
        <v>18</v>
      </c>
      <c r="C31" s="165">
        <v>7.0511755037213603E-2</v>
      </c>
      <c r="D31" s="417">
        <v>8</v>
      </c>
    </row>
    <row r="32" spans="1:4">
      <c r="A32" s="425" t="s">
        <v>658</v>
      </c>
      <c r="B32" s="195" t="s">
        <v>15</v>
      </c>
      <c r="C32" s="165">
        <v>7.1065111918220986E-2</v>
      </c>
      <c r="D32" s="417">
        <v>7</v>
      </c>
    </row>
    <row r="33" spans="1:5">
      <c r="A33" s="425" t="s">
        <v>654</v>
      </c>
      <c r="B33" s="195" t="s">
        <v>12</v>
      </c>
      <c r="C33" s="165">
        <v>7.1945726113836567E-2</v>
      </c>
      <c r="D33" s="417">
        <v>6</v>
      </c>
    </row>
    <row r="34" spans="1:5">
      <c r="A34" s="425" t="s">
        <v>573</v>
      </c>
      <c r="B34" s="195" t="s">
        <v>26</v>
      </c>
      <c r="C34" s="165">
        <v>7.2975832498050994E-2</v>
      </c>
      <c r="D34" s="417">
        <v>5</v>
      </c>
    </row>
    <row r="35" spans="1:5">
      <c r="A35" s="425" t="s">
        <v>568</v>
      </c>
      <c r="B35" s="165" t="s">
        <v>21</v>
      </c>
      <c r="C35" s="165">
        <v>7.3471207475411054E-2</v>
      </c>
      <c r="D35" s="417">
        <v>4</v>
      </c>
    </row>
    <row r="36" spans="1:5">
      <c r="A36" s="425" t="s">
        <v>656</v>
      </c>
      <c r="B36" s="165" t="s">
        <v>10</v>
      </c>
      <c r="C36" s="165">
        <v>7.3857380733569344E-2</v>
      </c>
      <c r="D36" s="417">
        <v>3</v>
      </c>
    </row>
    <row r="37" spans="1:5">
      <c r="A37" s="425" t="s">
        <v>660</v>
      </c>
      <c r="B37" s="165" t="s">
        <v>4</v>
      </c>
      <c r="C37" s="165">
        <v>7.4137319672284194E-2</v>
      </c>
      <c r="D37" s="417">
        <v>2</v>
      </c>
    </row>
    <row r="38" spans="1:5">
      <c r="A38" s="425" t="s">
        <v>580</v>
      </c>
      <c r="B38" s="165" t="s">
        <v>33</v>
      </c>
      <c r="C38" s="165">
        <v>8.3582117057349234E-2</v>
      </c>
      <c r="D38" s="417">
        <v>1</v>
      </c>
    </row>
    <row r="39" spans="1:5">
      <c r="A39" s="195"/>
      <c r="B39" s="195"/>
      <c r="C39" s="195"/>
      <c r="D39" s="195"/>
    </row>
    <row r="40" spans="1:5" ht="15">
      <c r="A40" s="426"/>
      <c r="B40" s="195"/>
      <c r="C40" s="195"/>
      <c r="D40" s="195"/>
    </row>
    <row r="41" spans="1:5">
      <c r="A41" s="427"/>
      <c r="B41" s="195" t="s">
        <v>1</v>
      </c>
      <c r="C41" s="421">
        <v>1</v>
      </c>
      <c r="D41" s="165">
        <v>6.2399999999999997E-2</v>
      </c>
      <c r="E41" s="428"/>
    </row>
    <row r="42" spans="1:5" ht="15">
      <c r="A42" s="426"/>
      <c r="B42" s="195"/>
      <c r="C42" s="421">
        <v>0</v>
      </c>
      <c r="D42" s="165">
        <f>D41</f>
        <v>6.2399999999999997E-2</v>
      </c>
    </row>
    <row r="43" spans="1:5">
      <c r="A43" s="429"/>
    </row>
    <row r="44" spans="1:5" ht="15">
      <c r="A44" s="430"/>
    </row>
    <row r="45" spans="1:5">
      <c r="A45" s="429"/>
    </row>
    <row r="46" spans="1:5" ht="15">
      <c r="A46" s="430"/>
    </row>
    <row r="47" spans="1:5">
      <c r="A47" s="429"/>
    </row>
    <row r="48" spans="1:5" ht="15">
      <c r="A48" s="430"/>
    </row>
    <row r="49" spans="1:1">
      <c r="A49" s="429"/>
    </row>
    <row r="50" spans="1:1" ht="15">
      <c r="A50" s="430"/>
    </row>
    <row r="51" spans="1:1">
      <c r="A51" s="429"/>
    </row>
    <row r="52" spans="1:1" ht="15">
      <c r="A52" s="430"/>
    </row>
    <row r="53" spans="1:1">
      <c r="A53" s="429"/>
    </row>
    <row r="54" spans="1:1" ht="15">
      <c r="A54" s="430"/>
    </row>
    <row r="55" spans="1:1">
      <c r="A55" s="429"/>
    </row>
    <row r="56" spans="1:1" ht="15">
      <c r="A56" s="430"/>
    </row>
    <row r="57" spans="1:1">
      <c r="A57" s="429"/>
    </row>
    <row r="58" spans="1:1" ht="15">
      <c r="A58" s="430"/>
    </row>
    <row r="59" spans="1:1">
      <c r="A59" s="429"/>
    </row>
    <row r="60" spans="1:1" ht="15">
      <c r="A60" s="430"/>
    </row>
    <row r="61" spans="1:1">
      <c r="A61" s="429"/>
    </row>
    <row r="62" spans="1:1" ht="15">
      <c r="A62" s="430"/>
    </row>
    <row r="63" spans="1:1">
      <c r="A63" s="429"/>
    </row>
    <row r="64" spans="1:1" ht="15">
      <c r="A64" s="430"/>
    </row>
    <row r="65" spans="1:1">
      <c r="A65" s="429"/>
    </row>
    <row r="66" spans="1:1" ht="15">
      <c r="A66" s="430"/>
    </row>
    <row r="67" spans="1:1">
      <c r="A67" s="429"/>
    </row>
    <row r="68" spans="1:1" ht="15">
      <c r="A68" s="430"/>
    </row>
    <row r="69" spans="1:1">
      <c r="A69" s="429"/>
    </row>
    <row r="70" spans="1:1" ht="15">
      <c r="A70" s="430"/>
    </row>
    <row r="71" spans="1:1">
      <c r="A71" s="429"/>
    </row>
    <row r="72" spans="1:1" ht="15">
      <c r="A72" s="430"/>
    </row>
    <row r="73" spans="1:1">
      <c r="A73" s="429"/>
    </row>
    <row r="74" spans="1:1" ht="15">
      <c r="A74" s="430"/>
    </row>
    <row r="75" spans="1:1">
      <c r="A75" s="429"/>
    </row>
    <row r="76" spans="1:1" ht="15">
      <c r="A76" s="430"/>
    </row>
    <row r="77" spans="1:1">
      <c r="A77" s="429"/>
    </row>
    <row r="78" spans="1:1" ht="15">
      <c r="A78" s="430"/>
    </row>
    <row r="79" spans="1:1">
      <c r="A79" s="429"/>
    </row>
    <row r="80" spans="1:1" ht="15">
      <c r="A80" s="430"/>
    </row>
    <row r="81" spans="1:1">
      <c r="A81" s="429"/>
    </row>
    <row r="82" spans="1:1" ht="15">
      <c r="A82" s="430"/>
    </row>
    <row r="83" spans="1:1">
      <c r="A83" s="429"/>
    </row>
    <row r="84" spans="1:1" ht="15">
      <c r="A84" s="430"/>
    </row>
    <row r="85" spans="1:1">
      <c r="A85" s="429"/>
    </row>
    <row r="86" spans="1:1" ht="15">
      <c r="A86" s="430"/>
    </row>
    <row r="87" spans="1:1">
      <c r="A87" s="429"/>
    </row>
    <row r="88" spans="1:1" ht="15">
      <c r="A88" s="430"/>
    </row>
    <row r="89" spans="1:1">
      <c r="A89" s="429"/>
    </row>
    <row r="90" spans="1:1" ht="15">
      <c r="A90" s="430"/>
    </row>
    <row r="91" spans="1:1">
      <c r="A91" s="429"/>
    </row>
    <row r="92" spans="1:1" ht="15">
      <c r="A92" s="430"/>
    </row>
    <row r="93" spans="1:1">
      <c r="A93" s="429"/>
    </row>
    <row r="94" spans="1:1" ht="15">
      <c r="A94" s="430"/>
    </row>
    <row r="95" spans="1:1">
      <c r="A95" s="429"/>
    </row>
    <row r="96" spans="1:1" ht="15">
      <c r="A96" s="430"/>
    </row>
    <row r="97" spans="1:1">
      <c r="A97" s="429"/>
    </row>
    <row r="98" spans="1:1" ht="15">
      <c r="A98" s="430"/>
    </row>
    <row r="99" spans="1:1">
      <c r="A99" s="429"/>
    </row>
    <row r="100" spans="1:1" ht="15">
      <c r="A100" s="430"/>
    </row>
    <row r="101" spans="1:1">
      <c r="A101" s="429"/>
    </row>
    <row r="102" spans="1:1" ht="15">
      <c r="A102" s="430"/>
    </row>
    <row r="103" spans="1:1">
      <c r="A103" s="429"/>
    </row>
  </sheetData>
  <autoFilter ref="A6:D38" xr:uid="{00000000-0009-0000-0000-000002000000}">
    <sortState ref="A7:D38">
      <sortCondition ref="C6:C38"/>
    </sortState>
  </autoFilter>
  <mergeCells count="1">
    <mergeCell ref="H1:I1"/>
  </mergeCells>
  <hyperlinks>
    <hyperlink ref="H1:I1" location="Index!A1" display="Regresar al Índice" xr:uid="{9037A7F3-2A58-4CA1-8660-7DA3EB6AECA8}"/>
  </hyperlinks>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A2A2A-C2E9-47AF-8EED-4C8A74C7DDD0}">
  <sheetPr codeName="Hoja118"/>
  <dimension ref="A1:S117"/>
  <sheetViews>
    <sheetView topLeftCell="I13" workbookViewId="0"/>
  </sheetViews>
  <sheetFormatPr baseColWidth="10" defaultRowHeight="14.25"/>
  <cols>
    <col min="1" max="16384" width="11.42578125" style="16"/>
  </cols>
  <sheetData>
    <row r="1" spans="1:19">
      <c r="A1" s="20" t="s">
        <v>1604</v>
      </c>
      <c r="H1" s="545" t="s">
        <v>38</v>
      </c>
      <c r="I1" s="545"/>
    </row>
    <row r="2" spans="1:19">
      <c r="A2" s="16" t="s">
        <v>55</v>
      </c>
    </row>
    <row r="6" spans="1:19" ht="15">
      <c r="B6" s="593" t="s">
        <v>136</v>
      </c>
      <c r="C6" s="593"/>
      <c r="D6" s="593"/>
      <c r="E6" s="593"/>
      <c r="F6" s="593"/>
      <c r="G6" s="593"/>
      <c r="H6" s="593"/>
      <c r="I6" s="593"/>
      <c r="J6" s="593"/>
    </row>
    <row r="7" spans="1:19" ht="28.5">
      <c r="A7" s="16" t="s">
        <v>137</v>
      </c>
      <c r="B7" s="16" t="s">
        <v>662</v>
      </c>
      <c r="C7" s="16" t="s">
        <v>663</v>
      </c>
      <c r="D7" s="16" t="s">
        <v>664</v>
      </c>
      <c r="E7" s="16" t="s">
        <v>665</v>
      </c>
      <c r="F7" s="16" t="s">
        <v>666</v>
      </c>
      <c r="G7" s="16" t="s">
        <v>667</v>
      </c>
      <c r="H7" s="16" t="s">
        <v>668</v>
      </c>
      <c r="I7" s="16" t="s">
        <v>669</v>
      </c>
      <c r="J7" s="422" t="s">
        <v>670</v>
      </c>
    </row>
    <row r="8" spans="1:19">
      <c r="A8" s="423">
        <v>43678</v>
      </c>
      <c r="B8" s="165">
        <v>3.5854034947976343E-2</v>
      </c>
      <c r="C8" s="165">
        <v>5.2727182490446056E-2</v>
      </c>
      <c r="D8" s="165">
        <v>-2.3500505280678485E-2</v>
      </c>
      <c r="E8" s="165">
        <v>1.5137142914199542E-2</v>
      </c>
      <c r="F8" s="165">
        <v>-1.0809579010988002E-2</v>
      </c>
      <c r="G8" s="165">
        <v>3.8944006727602121E-2</v>
      </c>
      <c r="H8" s="165">
        <v>5.4741181859826016E-2</v>
      </c>
      <c r="I8" s="165">
        <v>3.6074674576372923E-2</v>
      </c>
      <c r="J8" s="165">
        <v>5.8158351948374376E-2</v>
      </c>
      <c r="K8" s="165"/>
      <c r="L8" s="165"/>
      <c r="M8" s="165"/>
      <c r="N8" s="165"/>
      <c r="O8" s="165"/>
      <c r="P8" s="165"/>
      <c r="Q8" s="165"/>
      <c r="R8" s="165"/>
      <c r="S8" s="165"/>
    </row>
    <row r="9" spans="1:19">
      <c r="A9" s="423">
        <v>43709</v>
      </c>
      <c r="B9" s="165">
        <v>3.1433153809599323E-2</v>
      </c>
      <c r="C9" s="165">
        <v>4.6539814550220271E-2</v>
      </c>
      <c r="D9" s="165">
        <v>-2.3779601775124615E-2</v>
      </c>
      <c r="E9" s="165">
        <v>8.9435161983619782E-3</v>
      </c>
      <c r="F9" s="165">
        <v>-1.2355120323378377E-2</v>
      </c>
      <c r="G9" s="165">
        <v>3.6726630548654438E-2</v>
      </c>
      <c r="H9" s="165">
        <v>4.5635116706524093E-2</v>
      </c>
      <c r="I9" s="165">
        <v>3.6613980609667029E-2</v>
      </c>
      <c r="J9" s="165">
        <v>6.1459641568486933E-2</v>
      </c>
      <c r="K9" s="165"/>
      <c r="L9" s="165"/>
      <c r="M9" s="165"/>
      <c r="N9" s="165"/>
      <c r="O9" s="165"/>
      <c r="P9" s="165"/>
      <c r="Q9" s="165"/>
      <c r="R9" s="165"/>
      <c r="S9" s="165"/>
    </row>
    <row r="10" spans="1:19">
      <c r="A10" s="423">
        <v>43739</v>
      </c>
      <c r="B10" s="165">
        <v>3.3588872204220355E-2</v>
      </c>
      <c r="C10" s="165">
        <v>5.9069767441860543E-2</v>
      </c>
      <c r="D10" s="165">
        <v>-1.7768098232059382E-2</v>
      </c>
      <c r="E10" s="165">
        <v>8.4324025435442707E-3</v>
      </c>
      <c r="F10" s="165">
        <v>-1.5805067530743067E-2</v>
      </c>
      <c r="G10" s="165">
        <v>3.1215647437484506E-2</v>
      </c>
      <c r="H10" s="165">
        <v>3.7380432547802434E-2</v>
      </c>
      <c r="I10" s="165">
        <v>2.818520574010952E-2</v>
      </c>
      <c r="J10" s="165">
        <v>6.7553238928582227E-2</v>
      </c>
      <c r="K10" s="165"/>
      <c r="L10" s="165"/>
      <c r="M10" s="165"/>
      <c r="N10" s="165"/>
      <c r="O10" s="165"/>
      <c r="P10" s="165"/>
      <c r="Q10" s="165"/>
      <c r="R10" s="165"/>
      <c r="S10" s="165"/>
    </row>
    <row r="11" spans="1:19">
      <c r="A11" s="423">
        <v>43770</v>
      </c>
      <c r="B11" s="165">
        <v>3.342259150603466E-2</v>
      </c>
      <c r="C11" s="165">
        <v>5.1437009221501961E-2</v>
      </c>
      <c r="D11" s="165">
        <v>8.0505004095168253E-3</v>
      </c>
      <c r="E11" s="165">
        <v>9.2185911544953036E-3</v>
      </c>
      <c r="F11" s="165">
        <v>-2.7231316013416329E-3</v>
      </c>
      <c r="G11" s="165">
        <v>3.2483450609871012E-2</v>
      </c>
      <c r="H11" s="165">
        <v>3.5588923556942209E-2</v>
      </c>
      <c r="I11" s="165">
        <v>3.3194979643186073E-2</v>
      </c>
      <c r="J11" s="165">
        <v>6.3947697981481255E-2</v>
      </c>
      <c r="K11" s="165"/>
      <c r="L11" s="165"/>
      <c r="M11" s="165"/>
      <c r="N11" s="165"/>
      <c r="O11" s="165"/>
      <c r="P11" s="165"/>
      <c r="Q11" s="165"/>
      <c r="R11" s="165"/>
      <c r="S11" s="165"/>
    </row>
    <row r="12" spans="1:19">
      <c r="A12" s="423">
        <v>43800</v>
      </c>
      <c r="B12" s="165">
        <v>3.4136840972038618E-2</v>
      </c>
      <c r="C12" s="165">
        <v>4.6781871661893293E-2</v>
      </c>
      <c r="D12" s="165">
        <v>2.368489401234708E-2</v>
      </c>
      <c r="E12" s="165">
        <v>8.4985835694051381E-3</v>
      </c>
      <c r="F12" s="165">
        <v>-6.4879495293251876E-3</v>
      </c>
      <c r="G12" s="165">
        <v>3.4125793536465387E-2</v>
      </c>
      <c r="H12" s="165">
        <v>4.278022801842063E-2</v>
      </c>
      <c r="I12" s="165">
        <v>3.3354833665611094E-2</v>
      </c>
      <c r="J12" s="165">
        <v>7.2423672577262677E-2</v>
      </c>
      <c r="K12" s="165"/>
      <c r="L12" s="165"/>
      <c r="M12" s="165"/>
      <c r="N12" s="165"/>
      <c r="O12" s="165"/>
      <c r="P12" s="165"/>
      <c r="Q12" s="165"/>
      <c r="R12" s="165"/>
      <c r="S12" s="165"/>
    </row>
    <row r="13" spans="1:19">
      <c r="A13" s="423">
        <v>43831</v>
      </c>
      <c r="B13" s="165">
        <v>3.6737290208934681E-2</v>
      </c>
      <c r="C13" s="165">
        <v>6.0678156250604465E-2</v>
      </c>
      <c r="D13" s="165">
        <v>-1.5825855566559577E-2</v>
      </c>
      <c r="E13" s="165">
        <v>6.3305382425171697E-3</v>
      </c>
      <c r="F13" s="165">
        <v>-5.5696354693619554E-3</v>
      </c>
      <c r="G13" s="165">
        <v>4.1386062242264154E-2</v>
      </c>
      <c r="H13" s="165">
        <v>4.4117358838170917E-2</v>
      </c>
      <c r="I13" s="165">
        <v>3.3326092108381333E-2</v>
      </c>
      <c r="J13" s="165">
        <v>7.1210877974446252E-2</v>
      </c>
      <c r="K13" s="165"/>
      <c r="L13" s="165"/>
      <c r="M13" s="165"/>
      <c r="N13" s="165"/>
      <c r="O13" s="165"/>
      <c r="P13" s="165"/>
      <c r="Q13" s="165"/>
      <c r="R13" s="165"/>
      <c r="S13" s="165"/>
    </row>
    <row r="14" spans="1:19">
      <c r="A14" s="423">
        <v>43862</v>
      </c>
      <c r="B14" s="165">
        <v>3.6877688998156133E-2</v>
      </c>
      <c r="C14" s="165">
        <v>7.2063667900766681E-2</v>
      </c>
      <c r="D14" s="165">
        <v>-1.126034189225511E-2</v>
      </c>
      <c r="E14" s="165">
        <v>3.0171784515062861E-3</v>
      </c>
      <c r="F14" s="165">
        <v>3.0604284599844434E-3</v>
      </c>
      <c r="G14" s="165">
        <v>4.1520369509529642E-2</v>
      </c>
      <c r="H14" s="165">
        <v>2.9622093023255802E-2</v>
      </c>
      <c r="I14" s="165">
        <v>2.4805670985089234E-2</v>
      </c>
      <c r="J14" s="165">
        <v>6.4044748098399218E-2</v>
      </c>
    </row>
    <row r="15" spans="1:19">
      <c r="A15" s="423">
        <v>43891</v>
      </c>
      <c r="B15" s="165">
        <v>2.9299239672623267E-2</v>
      </c>
      <c r="C15" s="165">
        <v>6.9665455456709546E-2</v>
      </c>
      <c r="D15" s="165">
        <v>-2.0825859938617963E-3</v>
      </c>
      <c r="E15" s="165">
        <v>1.2609728890828897E-3</v>
      </c>
      <c r="F15" s="165">
        <v>-3.7306028495455168E-3</v>
      </c>
      <c r="G15" s="165">
        <v>4.5235803657362794E-2</v>
      </c>
      <c r="H15" s="165">
        <v>-1.8240465859785338E-2</v>
      </c>
      <c r="I15" s="165">
        <v>1.8223501292619959E-2</v>
      </c>
      <c r="J15" s="165">
        <v>6.313776735784149E-2</v>
      </c>
    </row>
    <row r="16" spans="1:19">
      <c r="A16" s="423">
        <v>43922</v>
      </c>
      <c r="B16" s="165">
        <v>1.7341151961729917E-2</v>
      </c>
      <c r="C16" s="165">
        <v>6.6966727766528233E-2</v>
      </c>
      <c r="D16" s="165">
        <v>1.3926280782326383E-2</v>
      </c>
      <c r="E16" s="165">
        <v>3.0981033798371804E-4</v>
      </c>
      <c r="F16" s="165">
        <v>-1.2518468234636315E-2</v>
      </c>
      <c r="G16" s="165">
        <v>4.2117977472921453E-2</v>
      </c>
      <c r="H16" s="165">
        <v>-9.0584594353414594E-2</v>
      </c>
      <c r="I16" s="165">
        <v>1.9194226376706425E-3</v>
      </c>
      <c r="J16" s="165">
        <v>6.0762778981116483E-2</v>
      </c>
    </row>
    <row r="17" spans="1:10">
      <c r="A17" s="423">
        <v>43952</v>
      </c>
      <c r="B17" s="165">
        <v>2.3618027528679697E-2</v>
      </c>
      <c r="C17" s="165">
        <v>6.1702532850885561E-2</v>
      </c>
      <c r="D17" s="165">
        <v>3.0489621610885198E-3</v>
      </c>
      <c r="E17" s="165">
        <v>2.0417642391283852E-3</v>
      </c>
      <c r="F17" s="165">
        <v>5.0802866733195007E-3</v>
      </c>
      <c r="G17" s="165">
        <v>3.3128870138328548E-2</v>
      </c>
      <c r="H17" s="165">
        <v>-4.2796086997815563E-2</v>
      </c>
      <c r="I17" s="165">
        <v>1.9698137506463764E-2</v>
      </c>
      <c r="J17" s="165">
        <v>5.9703906681128682E-2</v>
      </c>
    </row>
    <row r="18" spans="1:10">
      <c r="A18" s="423">
        <v>43983</v>
      </c>
      <c r="B18" s="165">
        <v>2.7864909073414657E-2</v>
      </c>
      <c r="C18" s="165">
        <v>5.8835249914607646E-2</v>
      </c>
      <c r="D18" s="165">
        <v>-3.1587497367708828E-3</v>
      </c>
      <c r="E18" s="165">
        <v>1.0790876892538881E-2</v>
      </c>
      <c r="F18" s="165">
        <v>2.1551073021883305E-2</v>
      </c>
      <c r="G18" s="165">
        <v>3.5283968089334428E-2</v>
      </c>
      <c r="H18" s="165">
        <v>-1.0429790741074085E-2</v>
      </c>
      <c r="I18" s="165">
        <v>7.1818498586859736E-3</v>
      </c>
      <c r="J18" s="165">
        <v>5.4537699635088366E-2</v>
      </c>
    </row>
    <row r="19" spans="1:10">
      <c r="A19" s="423">
        <v>44013</v>
      </c>
      <c r="B19" s="165">
        <v>3.1163488157490048E-2</v>
      </c>
      <c r="C19" s="165">
        <v>5.4097695017044214E-2</v>
      </c>
      <c r="D19" s="165">
        <v>7.1337579617827438E-4</v>
      </c>
      <c r="E19" s="165">
        <v>1.7862901255679905E-2</v>
      </c>
      <c r="F19" s="165">
        <v>3.6497896680083478E-2</v>
      </c>
      <c r="G19" s="165">
        <v>3.9243498817966835E-2</v>
      </c>
      <c r="H19" s="165">
        <v>1.1557470775569595E-2</v>
      </c>
      <c r="I19" s="165">
        <v>3.1796041441163577E-3</v>
      </c>
      <c r="J19" s="165">
        <v>4.9675802013043321E-2</v>
      </c>
    </row>
    <row r="20" spans="1:10">
      <c r="A20" s="423">
        <v>44044</v>
      </c>
      <c r="B20" s="165">
        <v>3.6756507362835977E-2</v>
      </c>
      <c r="C20" s="165">
        <v>5.828941041138247E-2</v>
      </c>
      <c r="D20" s="165">
        <v>1.5675412430754321E-2</v>
      </c>
      <c r="E20" s="165">
        <v>2.9016298307218635E-2</v>
      </c>
      <c r="F20" s="165">
        <v>2.6382740038862984E-2</v>
      </c>
      <c r="G20" s="165">
        <v>4.6050666332617007E-2</v>
      </c>
      <c r="H20" s="165">
        <v>1.4049001557852936E-2</v>
      </c>
      <c r="I20" s="165">
        <v>1.2254214501948857E-2</v>
      </c>
      <c r="J20" s="165">
        <v>4.7981385399172627E-2</v>
      </c>
    </row>
    <row r="21" spans="1:10">
      <c r="A21" s="423">
        <v>44075</v>
      </c>
      <c r="B21" s="165">
        <v>3.8537957248303334E-2</v>
      </c>
      <c r="C21" s="165">
        <v>6.2444682974596454E-2</v>
      </c>
      <c r="D21" s="165">
        <v>1.7268430051292354E-2</v>
      </c>
      <c r="E21" s="165">
        <v>2.7486011583390566E-2</v>
      </c>
      <c r="F21" s="165">
        <v>3.0801564715465166E-2</v>
      </c>
      <c r="G21" s="165">
        <v>3.8024021249566858E-2</v>
      </c>
      <c r="H21" s="165">
        <v>9.7814992628435012E-3</v>
      </c>
      <c r="I21" s="165">
        <v>2.7210556732806809E-2</v>
      </c>
      <c r="J21" s="165">
        <v>5.0999136085339715E-2</v>
      </c>
    </row>
    <row r="22" spans="1:10">
      <c r="A22" s="423">
        <v>44105</v>
      </c>
      <c r="B22" s="165">
        <v>3.9876127848294952E-2</v>
      </c>
      <c r="C22" s="165">
        <v>6.5053868939160236E-2</v>
      </c>
      <c r="D22" s="165">
        <v>1.9825224990217806E-2</v>
      </c>
      <c r="E22" s="165">
        <v>3.0333888181729159E-2</v>
      </c>
      <c r="F22" s="165">
        <v>4.3917762429270403E-2</v>
      </c>
      <c r="G22" s="165">
        <v>3.2489171876650721E-2</v>
      </c>
      <c r="H22" s="165">
        <v>7.2482233358815438E-3</v>
      </c>
      <c r="I22" s="165">
        <v>3.3629563943401219E-2</v>
      </c>
      <c r="J22" s="165">
        <v>4.1808224264364528E-2</v>
      </c>
    </row>
    <row r="23" spans="1:10">
      <c r="A23" s="423">
        <v>44136</v>
      </c>
      <c r="B23" s="165">
        <v>3.5294790088880035E-2</v>
      </c>
      <c r="C23" s="165">
        <v>6.4164209782274995E-2</v>
      </c>
      <c r="D23" s="165">
        <v>3.3193293963773574E-3</v>
      </c>
      <c r="E23" s="165">
        <v>3.1051041065613072E-2</v>
      </c>
      <c r="F23" s="165">
        <v>1.9134048768735035E-2</v>
      </c>
      <c r="G23" s="165">
        <v>3.5614041833281984E-2</v>
      </c>
      <c r="H23" s="165">
        <v>-1.2447038885227246E-2</v>
      </c>
      <c r="I23" s="165">
        <v>3.0249280920421784E-2</v>
      </c>
      <c r="J23" s="165">
        <v>4.1882924297471646E-2</v>
      </c>
    </row>
    <row r="24" spans="1:10">
      <c r="A24" s="423">
        <v>44166</v>
      </c>
      <c r="B24" s="165">
        <v>3.3918516064922057E-2</v>
      </c>
      <c r="C24" s="165">
        <v>5.9184560067290948E-2</v>
      </c>
      <c r="D24" s="165">
        <v>2.3751671106687328E-2</v>
      </c>
      <c r="E24" s="165">
        <v>3.2664247815230855E-2</v>
      </c>
      <c r="F24" s="165">
        <v>3.6237254862682991E-2</v>
      </c>
      <c r="G24" s="165">
        <v>4.1626637974099823E-2</v>
      </c>
      <c r="H24" s="165">
        <v>-1.5013304700994389E-2</v>
      </c>
      <c r="I24" s="165">
        <v>1.6361349385740128E-2</v>
      </c>
      <c r="J24" s="165">
        <v>3.4693596511360995E-2</v>
      </c>
    </row>
    <row r="25" spans="1:10">
      <c r="A25" s="423">
        <v>44197</v>
      </c>
      <c r="B25" s="165">
        <v>4.2090259488951225E-2</v>
      </c>
      <c r="C25" s="165">
        <v>5.7635494930337719E-2</v>
      </c>
      <c r="D25" s="165">
        <v>3.8635508888911499E-2</v>
      </c>
      <c r="E25" s="165">
        <v>4.3228001944579604E-2</v>
      </c>
      <c r="F25" s="165">
        <v>5.243223096372554E-2</v>
      </c>
      <c r="G25" s="165">
        <v>3.7937059616736032E-2</v>
      </c>
      <c r="H25" s="165">
        <v>1.5063633292037429E-2</v>
      </c>
      <c r="I25" s="165">
        <v>2.2380001337830982E-2</v>
      </c>
      <c r="J25" s="165">
        <v>4.3077820940708625E-2</v>
      </c>
    </row>
    <row r="26" spans="1:10">
      <c r="A26" s="423">
        <v>44228</v>
      </c>
      <c r="B26" s="165">
        <v>4.4890431968084614E-2</v>
      </c>
      <c r="C26" s="165">
        <v>5.2744164967142557E-2</v>
      </c>
      <c r="D26" s="165">
        <v>3.8848051555734606E-2</v>
      </c>
      <c r="E26" s="165">
        <v>5.0963077968075254E-2</v>
      </c>
      <c r="F26" s="165">
        <v>4.3752243449128599E-2</v>
      </c>
      <c r="G26" s="165">
        <v>3.7158729405061451E-2</v>
      </c>
      <c r="H26" s="165">
        <v>4.0279699219816112E-2</v>
      </c>
      <c r="I26" s="165">
        <v>2.0818226920581634E-2</v>
      </c>
      <c r="J26" s="165">
        <v>4.3264333527357438E-2</v>
      </c>
    </row>
    <row r="27" spans="1:10">
      <c r="A27" s="423">
        <v>44256</v>
      </c>
      <c r="B27" s="165">
        <v>5.2752423073303932E-2</v>
      </c>
      <c r="C27" s="165">
        <v>5.0720393580883261E-2</v>
      </c>
      <c r="D27" s="165">
        <v>5.2293129100222616E-2</v>
      </c>
      <c r="E27" s="165">
        <v>6.0053281666263142E-2</v>
      </c>
      <c r="F27" s="165">
        <v>4.5333227104330083E-2</v>
      </c>
      <c r="G27" s="165">
        <v>1.7664524373285317E-2</v>
      </c>
      <c r="H27" s="165">
        <v>9.1268572093158501E-2</v>
      </c>
      <c r="I27" s="165">
        <v>2.8752646757303043E-2</v>
      </c>
      <c r="J27" s="165">
        <v>4.5352252700076832E-2</v>
      </c>
    </row>
    <row r="28" spans="1:10">
      <c r="A28" s="423">
        <v>44287</v>
      </c>
      <c r="B28" s="165">
        <v>6.6049183746989995E-2</v>
      </c>
      <c r="C28" s="165">
        <v>5.7582816898874796E-2</v>
      </c>
      <c r="D28" s="165">
        <v>2.8114292408164956E-2</v>
      </c>
      <c r="E28" s="165">
        <v>6.2484877227282E-2</v>
      </c>
      <c r="F28" s="165">
        <v>7.1655310459168134E-2</v>
      </c>
      <c r="G28" s="165">
        <v>2.0862780573302413E-2</v>
      </c>
      <c r="H28" s="165">
        <v>0.18093657355213158</v>
      </c>
      <c r="I28" s="165">
        <v>3.1743903139906965E-2</v>
      </c>
      <c r="J28" s="165">
        <v>4.5750164164470301E-2</v>
      </c>
    </row>
    <row r="29" spans="1:10">
      <c r="A29" s="423">
        <v>44317</v>
      </c>
      <c r="B29" s="165">
        <v>6.6640946260033251E-2</v>
      </c>
      <c r="C29" s="165">
        <v>7.2116591928251095E-2</v>
      </c>
      <c r="D29" s="165">
        <v>3.6416923274948734E-2</v>
      </c>
      <c r="E29" s="165">
        <v>6.2016551910615794E-2</v>
      </c>
      <c r="F29" s="165">
        <v>6.0053554773294819E-2</v>
      </c>
      <c r="G29" s="165">
        <v>3.1511399241618797E-2</v>
      </c>
      <c r="H29" s="165">
        <v>0.12625019844419738</v>
      </c>
      <c r="I29" s="165">
        <v>4.0233074361820179E-2</v>
      </c>
      <c r="J29" s="165">
        <v>5.0602907242967669E-2</v>
      </c>
    </row>
    <row r="30" spans="1:10">
      <c r="A30" s="423">
        <v>44348</v>
      </c>
      <c r="B30" s="165">
        <v>6.703424260011609E-2</v>
      </c>
      <c r="C30" s="165">
        <v>7.7367671173956293E-2</v>
      </c>
      <c r="D30" s="165">
        <v>5.5981409946885538E-2</v>
      </c>
      <c r="E30" s="165">
        <v>6.3986677063178107E-2</v>
      </c>
      <c r="F30" s="165">
        <v>5.5146442689695367E-2</v>
      </c>
      <c r="G30" s="165">
        <v>2.9128395269795833E-2</v>
      </c>
      <c r="H30" s="165">
        <v>9.2215351036740584E-2</v>
      </c>
      <c r="I30" s="165">
        <v>4.9616559995387152E-2</v>
      </c>
      <c r="J30" s="165">
        <v>6.0804069783118676E-2</v>
      </c>
    </row>
    <row r="31" spans="1:10">
      <c r="A31" s="423">
        <v>44378</v>
      </c>
      <c r="B31" s="165">
        <v>6.7294962704181671E-2</v>
      </c>
      <c r="C31" s="165">
        <v>8.4780074656009674E-2</v>
      </c>
      <c r="D31" s="165">
        <v>4.5623503625392914E-2</v>
      </c>
      <c r="E31" s="165">
        <v>7.0524081587791443E-2</v>
      </c>
      <c r="F31" s="165">
        <v>3.8804054260253906E-2</v>
      </c>
      <c r="G31" s="165">
        <v>2.038959413766861E-2</v>
      </c>
      <c r="H31" s="165">
        <v>7.1840956807136536E-2</v>
      </c>
      <c r="I31" s="165">
        <v>5.5115077644586563E-2</v>
      </c>
      <c r="J31" s="165">
        <v>6.4015656709671021E-2</v>
      </c>
    </row>
    <row r="32" spans="1:10">
      <c r="A32" s="423">
        <v>44409</v>
      </c>
      <c r="B32" s="165">
        <v>6.5269790589809418E-2</v>
      </c>
      <c r="C32" s="165">
        <v>9.0681493282318115E-2</v>
      </c>
      <c r="D32" s="165">
        <v>4.9666855484247208E-2</v>
      </c>
      <c r="E32" s="165">
        <v>5.6797653436660767E-2</v>
      </c>
      <c r="F32" s="165">
        <v>5.2872978150844574E-2</v>
      </c>
      <c r="G32" s="165">
        <v>1.6820810735225677E-2</v>
      </c>
      <c r="H32" s="165">
        <v>6.4849212765693665E-2</v>
      </c>
      <c r="I32" s="165">
        <v>4.5107968151569366E-2</v>
      </c>
      <c r="J32" s="165">
        <v>6.799645721912384E-2</v>
      </c>
    </row>
    <row r="33" spans="1:10">
      <c r="A33" s="423">
        <v>44440</v>
      </c>
      <c r="B33" s="165">
        <v>6.7967984620787944E-2</v>
      </c>
      <c r="C33" s="165">
        <v>9.2273879366880016E-2</v>
      </c>
      <c r="D33" s="165">
        <v>5.7678428425954192E-2</v>
      </c>
      <c r="E33" s="165">
        <v>6.4956530046813718E-2</v>
      </c>
      <c r="F33" s="165">
        <v>7.336155932335664E-2</v>
      </c>
      <c r="G33" s="165">
        <v>2.0406271150298146E-2</v>
      </c>
      <c r="H33" s="165">
        <v>6.7507744719084384E-2</v>
      </c>
      <c r="I33" s="165">
        <v>3.1825214496694697E-2</v>
      </c>
      <c r="J33" s="165">
        <v>6.5795234223528717E-2</v>
      </c>
    </row>
    <row r="34" spans="1:10">
      <c r="A34" s="423">
        <v>44470</v>
      </c>
      <c r="B34" s="165">
        <v>6.8954740983124332E-2</v>
      </c>
      <c r="C34" s="165">
        <v>8.9435958624683093E-2</v>
      </c>
      <c r="D34" s="165">
        <v>5.728649148523806E-2</v>
      </c>
      <c r="E34" s="165">
        <v>6.9458699205534769E-2</v>
      </c>
      <c r="F34" s="165">
        <v>5.3653408433316639E-2</v>
      </c>
      <c r="G34" s="165">
        <v>3.1020370198121046E-2</v>
      </c>
      <c r="H34" s="165">
        <v>7.3619114546732256E-2</v>
      </c>
      <c r="I34" s="165">
        <v>3.3449275902906681E-2</v>
      </c>
      <c r="J34" s="165">
        <v>6.6744480282267399E-2</v>
      </c>
    </row>
    <row r="35" spans="1:10">
      <c r="B35" s="165"/>
      <c r="C35" s="165"/>
      <c r="D35" s="165"/>
      <c r="E35" s="165"/>
      <c r="F35" s="165"/>
      <c r="G35" s="165"/>
      <c r="H35" s="165"/>
      <c r="I35" s="165"/>
      <c r="J35" s="165"/>
    </row>
    <row r="36" spans="1:10">
      <c r="B36" s="165"/>
      <c r="C36" s="165"/>
      <c r="D36" s="165"/>
      <c r="E36" s="165"/>
      <c r="F36" s="165"/>
      <c r="G36" s="165"/>
      <c r="H36" s="165"/>
      <c r="I36" s="165"/>
      <c r="J36" s="165"/>
    </row>
    <row r="37" spans="1:10">
      <c r="B37" s="165"/>
      <c r="C37" s="165"/>
      <c r="D37" s="165"/>
      <c r="E37" s="165"/>
      <c r="F37" s="165"/>
      <c r="G37" s="165"/>
      <c r="H37" s="165"/>
      <c r="I37" s="165"/>
      <c r="J37" s="165"/>
    </row>
    <row r="38" spans="1:10">
      <c r="B38" s="165"/>
      <c r="C38" s="165"/>
      <c r="D38" s="165"/>
      <c r="E38" s="165"/>
      <c r="F38" s="165"/>
      <c r="G38" s="165"/>
      <c r="H38" s="165"/>
      <c r="I38" s="165"/>
      <c r="J38" s="165"/>
    </row>
    <row r="39" spans="1:10">
      <c r="B39" s="165"/>
      <c r="C39" s="165"/>
      <c r="D39" s="165"/>
      <c r="E39" s="165"/>
      <c r="F39" s="165"/>
      <c r="G39" s="165"/>
      <c r="H39" s="165"/>
      <c r="I39" s="165"/>
      <c r="J39" s="165"/>
    </row>
    <row r="40" spans="1:10">
      <c r="B40" s="165"/>
      <c r="C40" s="165"/>
      <c r="D40" s="165"/>
      <c r="E40" s="165"/>
      <c r="F40" s="165"/>
      <c r="G40" s="165"/>
      <c r="H40" s="165"/>
      <c r="I40" s="165"/>
      <c r="J40" s="165"/>
    </row>
    <row r="41" spans="1:10">
      <c r="B41" s="165"/>
      <c r="C41" s="165"/>
      <c r="D41" s="165"/>
      <c r="E41" s="165"/>
      <c r="F41" s="165"/>
      <c r="G41" s="165"/>
      <c r="H41" s="165"/>
      <c r="I41" s="165"/>
      <c r="J41" s="165"/>
    </row>
    <row r="42" spans="1:10">
      <c r="B42" s="165"/>
      <c r="C42" s="165"/>
      <c r="D42" s="165"/>
      <c r="E42" s="165"/>
      <c r="F42" s="165"/>
      <c r="G42" s="165"/>
      <c r="H42" s="165"/>
      <c r="I42" s="165"/>
      <c r="J42" s="165"/>
    </row>
    <row r="43" spans="1:10">
      <c r="B43" s="165"/>
      <c r="C43" s="165"/>
      <c r="D43" s="165"/>
      <c r="E43" s="165"/>
      <c r="F43" s="165"/>
      <c r="G43" s="165"/>
      <c r="H43" s="165"/>
      <c r="I43" s="165"/>
      <c r="J43" s="165"/>
    </row>
    <row r="44" spans="1:10">
      <c r="B44" s="165"/>
      <c r="C44" s="165"/>
      <c r="D44" s="165"/>
      <c r="E44" s="165"/>
      <c r="F44" s="165"/>
      <c r="G44" s="165"/>
      <c r="H44" s="165"/>
      <c r="I44" s="165"/>
      <c r="J44" s="165"/>
    </row>
    <row r="45" spans="1:10">
      <c r="B45" s="165"/>
      <c r="C45" s="165"/>
      <c r="D45" s="165"/>
      <c r="E45" s="165"/>
      <c r="F45" s="165"/>
      <c r="G45" s="165"/>
      <c r="H45" s="165"/>
      <c r="I45" s="165"/>
      <c r="J45" s="165"/>
    </row>
    <row r="46" spans="1:10">
      <c r="B46" s="165"/>
      <c r="C46" s="165"/>
      <c r="D46" s="165"/>
      <c r="E46" s="165"/>
      <c r="F46" s="165"/>
      <c r="G46" s="165"/>
      <c r="H46" s="165"/>
      <c r="I46" s="165"/>
      <c r="J46" s="165"/>
    </row>
    <row r="47" spans="1:10">
      <c r="B47" s="165"/>
      <c r="C47" s="165"/>
      <c r="D47" s="165"/>
      <c r="E47" s="165"/>
      <c r="F47" s="165"/>
      <c r="G47" s="165"/>
      <c r="H47" s="165"/>
      <c r="I47" s="165"/>
      <c r="J47" s="165"/>
    </row>
    <row r="48" spans="1:10">
      <c r="B48" s="165"/>
      <c r="C48" s="165"/>
      <c r="D48" s="165"/>
      <c r="E48" s="165"/>
      <c r="F48" s="165"/>
      <c r="G48" s="165"/>
      <c r="H48" s="165"/>
      <c r="I48" s="165"/>
      <c r="J48" s="165"/>
    </row>
    <row r="49" spans="2:10">
      <c r="B49" s="165"/>
      <c r="C49" s="165"/>
      <c r="D49" s="165"/>
      <c r="E49" s="165"/>
      <c r="F49" s="165"/>
      <c r="G49" s="165"/>
      <c r="H49" s="165"/>
      <c r="I49" s="165"/>
      <c r="J49" s="165"/>
    </row>
    <row r="50" spans="2:10">
      <c r="B50" s="165"/>
      <c r="C50" s="165"/>
      <c r="D50" s="165"/>
      <c r="E50" s="165"/>
      <c r="F50" s="165"/>
      <c r="G50" s="165"/>
      <c r="H50" s="165"/>
      <c r="I50" s="165"/>
      <c r="J50" s="165"/>
    </row>
    <row r="51" spans="2:10">
      <c r="B51" s="165"/>
      <c r="C51" s="165"/>
      <c r="D51" s="165"/>
      <c r="E51" s="165"/>
      <c r="F51" s="165"/>
      <c r="G51" s="165"/>
      <c r="H51" s="165"/>
      <c r="I51" s="165"/>
      <c r="J51" s="165"/>
    </row>
    <row r="52" spans="2:10">
      <c r="B52" s="165"/>
      <c r="C52" s="165"/>
      <c r="D52" s="165"/>
      <c r="E52" s="165"/>
      <c r="F52" s="165"/>
      <c r="G52" s="165"/>
      <c r="H52" s="165"/>
      <c r="I52" s="165"/>
      <c r="J52" s="165"/>
    </row>
    <row r="53" spans="2:10">
      <c r="B53" s="165"/>
      <c r="C53" s="165"/>
      <c r="D53" s="165"/>
      <c r="E53" s="165"/>
      <c r="F53" s="165"/>
      <c r="G53" s="165"/>
      <c r="H53" s="165"/>
      <c r="I53" s="165"/>
      <c r="J53" s="165"/>
    </row>
    <row r="54" spans="2:10">
      <c r="B54" s="165"/>
      <c r="C54" s="165"/>
      <c r="D54" s="165"/>
      <c r="E54" s="165"/>
      <c r="F54" s="165"/>
      <c r="G54" s="165"/>
      <c r="H54" s="165"/>
      <c r="I54" s="165"/>
      <c r="J54" s="165"/>
    </row>
    <row r="55" spans="2:10">
      <c r="B55" s="165"/>
      <c r="C55" s="165"/>
      <c r="D55" s="165"/>
      <c r="E55" s="165"/>
      <c r="F55" s="165"/>
      <c r="G55" s="165"/>
      <c r="H55" s="165"/>
      <c r="I55" s="165"/>
      <c r="J55" s="165"/>
    </row>
    <row r="56" spans="2:10">
      <c r="B56" s="165"/>
      <c r="C56" s="165"/>
      <c r="D56" s="165"/>
      <c r="E56" s="165"/>
      <c r="F56" s="165"/>
      <c r="G56" s="165"/>
      <c r="H56" s="165"/>
      <c r="I56" s="165"/>
      <c r="J56" s="165"/>
    </row>
    <row r="57" spans="2:10">
      <c r="B57" s="165"/>
      <c r="C57" s="165"/>
      <c r="D57" s="165"/>
      <c r="E57" s="165"/>
      <c r="F57" s="165"/>
      <c r="G57" s="165"/>
      <c r="H57" s="165"/>
      <c r="I57" s="165"/>
      <c r="J57" s="165"/>
    </row>
    <row r="58" spans="2:10">
      <c r="B58" s="165"/>
      <c r="C58" s="165"/>
      <c r="D58" s="165"/>
      <c r="E58" s="165"/>
      <c r="F58" s="165"/>
      <c r="G58" s="165"/>
      <c r="H58" s="165"/>
      <c r="I58" s="165"/>
      <c r="J58" s="165"/>
    </row>
    <row r="59" spans="2:10">
      <c r="B59" s="165"/>
      <c r="C59" s="165"/>
      <c r="D59" s="165"/>
      <c r="E59" s="165"/>
      <c r="F59" s="165"/>
      <c r="G59" s="165"/>
      <c r="H59" s="165"/>
      <c r="I59" s="165"/>
      <c r="J59" s="165"/>
    </row>
    <row r="60" spans="2:10">
      <c r="B60" s="165"/>
      <c r="C60" s="165"/>
      <c r="D60" s="165"/>
      <c r="E60" s="165"/>
      <c r="F60" s="165"/>
      <c r="G60" s="165"/>
      <c r="H60" s="165"/>
      <c r="I60" s="165"/>
      <c r="J60" s="165"/>
    </row>
    <row r="61" spans="2:10">
      <c r="B61" s="165"/>
      <c r="C61" s="165"/>
      <c r="D61" s="165"/>
      <c r="E61" s="165"/>
      <c r="F61" s="165"/>
      <c r="G61" s="165"/>
      <c r="H61" s="165"/>
      <c r="I61" s="165"/>
      <c r="J61" s="165"/>
    </row>
    <row r="62" spans="2:10">
      <c r="B62" s="165"/>
      <c r="C62" s="165"/>
      <c r="D62" s="165"/>
      <c r="E62" s="165"/>
      <c r="F62" s="165"/>
      <c r="G62" s="165"/>
      <c r="H62" s="165"/>
      <c r="I62" s="165"/>
      <c r="J62" s="165"/>
    </row>
    <row r="63" spans="2:10">
      <c r="B63" s="165"/>
      <c r="C63" s="165"/>
      <c r="D63" s="165"/>
      <c r="E63" s="165"/>
      <c r="F63" s="165"/>
      <c r="G63" s="165"/>
      <c r="H63" s="165"/>
      <c r="I63" s="165"/>
      <c r="J63" s="165"/>
    </row>
    <row r="64" spans="2:10">
      <c r="B64" s="165"/>
      <c r="C64" s="165"/>
      <c r="D64" s="165"/>
      <c r="E64" s="165"/>
      <c r="F64" s="165"/>
      <c r="G64" s="165"/>
      <c r="H64" s="165"/>
      <c r="I64" s="165"/>
      <c r="J64" s="165"/>
    </row>
    <row r="65" spans="2:10">
      <c r="B65" s="165"/>
      <c r="C65" s="165"/>
      <c r="D65" s="165"/>
      <c r="E65" s="165"/>
      <c r="F65" s="165"/>
      <c r="G65" s="165"/>
      <c r="H65" s="165"/>
      <c r="I65" s="165"/>
      <c r="J65" s="165"/>
    </row>
    <row r="66" spans="2:10">
      <c r="B66" s="165"/>
      <c r="C66" s="165"/>
      <c r="D66" s="165"/>
      <c r="E66" s="165"/>
      <c r="F66" s="165"/>
      <c r="G66" s="165"/>
      <c r="H66" s="165"/>
      <c r="I66" s="165"/>
      <c r="J66" s="165"/>
    </row>
    <row r="67" spans="2:10">
      <c r="B67" s="165"/>
      <c r="C67" s="165"/>
      <c r="D67" s="165"/>
      <c r="E67" s="165"/>
      <c r="F67" s="165"/>
      <c r="G67" s="165"/>
      <c r="H67" s="165"/>
      <c r="I67" s="165"/>
      <c r="J67" s="165"/>
    </row>
    <row r="68" spans="2:10">
      <c r="B68" s="165"/>
      <c r="C68" s="165"/>
      <c r="D68" s="165"/>
      <c r="E68" s="165"/>
      <c r="F68" s="165"/>
      <c r="G68" s="165"/>
      <c r="H68" s="165"/>
      <c r="I68" s="165"/>
      <c r="J68" s="165"/>
    </row>
    <row r="69" spans="2:10">
      <c r="B69" s="165"/>
      <c r="C69" s="165"/>
      <c r="D69" s="165"/>
      <c r="E69" s="165"/>
      <c r="F69" s="165"/>
      <c r="G69" s="165"/>
      <c r="H69" s="165"/>
      <c r="I69" s="165"/>
      <c r="J69" s="165"/>
    </row>
    <row r="70" spans="2:10">
      <c r="B70" s="165"/>
      <c r="C70" s="165"/>
      <c r="D70" s="165"/>
      <c r="E70" s="165"/>
      <c r="F70" s="165"/>
      <c r="G70" s="165"/>
      <c r="H70" s="165"/>
      <c r="I70" s="165"/>
      <c r="J70" s="165"/>
    </row>
    <row r="71" spans="2:10">
      <c r="B71" s="165"/>
      <c r="C71" s="165"/>
      <c r="D71" s="165"/>
      <c r="E71" s="165"/>
      <c r="F71" s="165"/>
      <c r="G71" s="165"/>
      <c r="H71" s="165"/>
      <c r="I71" s="165"/>
      <c r="J71" s="165"/>
    </row>
    <row r="72" spans="2:10">
      <c r="B72" s="165"/>
      <c r="C72" s="165"/>
      <c r="D72" s="165"/>
      <c r="E72" s="165"/>
      <c r="F72" s="165"/>
      <c r="G72" s="165"/>
      <c r="H72" s="165"/>
      <c r="I72" s="165"/>
      <c r="J72" s="165"/>
    </row>
    <row r="73" spans="2:10">
      <c r="B73" s="165"/>
      <c r="C73" s="165"/>
      <c r="D73" s="165"/>
      <c r="E73" s="165"/>
      <c r="F73" s="165"/>
      <c r="G73" s="165"/>
      <c r="H73" s="165"/>
      <c r="I73" s="165"/>
      <c r="J73" s="165"/>
    </row>
    <row r="74" spans="2:10">
      <c r="B74" s="165"/>
      <c r="C74" s="165"/>
      <c r="D74" s="165"/>
      <c r="E74" s="165"/>
      <c r="F74" s="165"/>
      <c r="G74" s="165"/>
      <c r="H74" s="165"/>
      <c r="I74" s="165"/>
      <c r="J74" s="165"/>
    </row>
    <row r="75" spans="2:10">
      <c r="B75" s="165"/>
      <c r="C75" s="165"/>
      <c r="D75" s="165"/>
      <c r="E75" s="165"/>
      <c r="F75" s="165"/>
      <c r="G75" s="165"/>
      <c r="H75" s="165"/>
      <c r="I75" s="165"/>
      <c r="J75" s="165"/>
    </row>
    <row r="76" spans="2:10">
      <c r="B76" s="165"/>
      <c r="C76" s="165"/>
      <c r="D76" s="165"/>
      <c r="E76" s="165"/>
      <c r="F76" s="165"/>
      <c r="G76" s="165"/>
      <c r="H76" s="165"/>
      <c r="I76" s="165"/>
      <c r="J76" s="165"/>
    </row>
    <row r="77" spans="2:10">
      <c r="B77" s="165"/>
      <c r="C77" s="165"/>
      <c r="D77" s="165"/>
      <c r="E77" s="165"/>
      <c r="F77" s="165"/>
      <c r="G77" s="165"/>
      <c r="H77" s="165"/>
      <c r="I77" s="165"/>
      <c r="J77" s="165"/>
    </row>
    <row r="78" spans="2:10">
      <c r="B78" s="165"/>
      <c r="C78" s="165"/>
      <c r="D78" s="165"/>
      <c r="E78" s="165"/>
      <c r="F78" s="165"/>
      <c r="G78" s="165"/>
      <c r="H78" s="165"/>
      <c r="I78" s="165"/>
      <c r="J78" s="165"/>
    </row>
    <row r="79" spans="2:10">
      <c r="B79" s="165"/>
      <c r="C79" s="165"/>
      <c r="D79" s="165"/>
      <c r="E79" s="165"/>
      <c r="F79" s="165"/>
      <c r="G79" s="165"/>
      <c r="H79" s="165"/>
      <c r="I79" s="165"/>
      <c r="J79" s="165"/>
    </row>
    <row r="80" spans="2:10">
      <c r="B80" s="165"/>
      <c r="C80" s="165"/>
      <c r="D80" s="165"/>
      <c r="E80" s="165"/>
      <c r="F80" s="165"/>
      <c r="G80" s="165"/>
      <c r="H80" s="165"/>
      <c r="I80" s="165"/>
      <c r="J80" s="165"/>
    </row>
    <row r="81" spans="2:10">
      <c r="B81" s="165"/>
      <c r="C81" s="165"/>
      <c r="D81" s="165"/>
      <c r="E81" s="165"/>
      <c r="F81" s="165"/>
      <c r="G81" s="165"/>
      <c r="H81" s="165"/>
      <c r="I81" s="165"/>
      <c r="J81" s="165"/>
    </row>
    <row r="82" spans="2:10">
      <c r="B82" s="165"/>
      <c r="C82" s="165"/>
      <c r="D82" s="165"/>
      <c r="E82" s="165"/>
      <c r="F82" s="165"/>
      <c r="G82" s="165"/>
      <c r="H82" s="165"/>
      <c r="I82" s="165"/>
      <c r="J82" s="165"/>
    </row>
    <row r="83" spans="2:10">
      <c r="B83" s="165"/>
      <c r="C83" s="165"/>
      <c r="D83" s="165"/>
      <c r="E83" s="165"/>
      <c r="F83" s="165"/>
      <c r="G83" s="165"/>
      <c r="H83" s="165"/>
      <c r="I83" s="165"/>
      <c r="J83" s="165"/>
    </row>
    <row r="84" spans="2:10">
      <c r="B84" s="165"/>
      <c r="C84" s="165"/>
      <c r="D84" s="165"/>
      <c r="E84" s="165"/>
      <c r="F84" s="165"/>
      <c r="G84" s="165"/>
      <c r="H84" s="165"/>
      <c r="I84" s="165"/>
      <c r="J84" s="165"/>
    </row>
    <row r="85" spans="2:10">
      <c r="B85" s="165"/>
      <c r="C85" s="165"/>
      <c r="D85" s="165"/>
      <c r="E85" s="165"/>
      <c r="F85" s="165"/>
      <c r="G85" s="165"/>
      <c r="H85" s="165"/>
      <c r="I85" s="165"/>
      <c r="J85" s="165"/>
    </row>
    <row r="86" spans="2:10">
      <c r="B86" s="165"/>
      <c r="C86" s="165"/>
      <c r="D86" s="165"/>
      <c r="E86" s="165"/>
      <c r="F86" s="165"/>
      <c r="G86" s="165"/>
      <c r="H86" s="165"/>
      <c r="I86" s="165"/>
      <c r="J86" s="165"/>
    </row>
    <row r="87" spans="2:10">
      <c r="B87" s="165"/>
      <c r="C87" s="165"/>
      <c r="D87" s="165"/>
      <c r="E87" s="165"/>
      <c r="F87" s="165"/>
      <c r="G87" s="165"/>
      <c r="H87" s="165"/>
      <c r="I87" s="165"/>
      <c r="J87" s="165"/>
    </row>
    <row r="88" spans="2:10">
      <c r="B88" s="165"/>
      <c r="C88" s="165"/>
      <c r="D88" s="165"/>
      <c r="E88" s="165"/>
      <c r="F88" s="165"/>
      <c r="G88" s="165"/>
      <c r="H88" s="165"/>
      <c r="I88" s="165"/>
      <c r="J88" s="165"/>
    </row>
    <row r="89" spans="2:10">
      <c r="B89" s="165"/>
      <c r="C89" s="165"/>
      <c r="D89" s="165"/>
      <c r="E89" s="165"/>
      <c r="F89" s="165"/>
      <c r="G89" s="165"/>
      <c r="H89" s="165"/>
      <c r="I89" s="165"/>
      <c r="J89" s="165"/>
    </row>
    <row r="90" spans="2:10">
      <c r="B90" s="165"/>
      <c r="C90" s="165"/>
      <c r="D90" s="165"/>
      <c r="E90" s="165"/>
      <c r="F90" s="165"/>
      <c r="G90" s="165"/>
      <c r="H90" s="165"/>
      <c r="I90" s="165"/>
      <c r="J90" s="165"/>
    </row>
    <row r="91" spans="2:10">
      <c r="B91" s="165"/>
      <c r="C91" s="165"/>
      <c r="D91" s="165"/>
      <c r="E91" s="165"/>
      <c r="F91" s="165"/>
      <c r="G91" s="165"/>
      <c r="H91" s="165"/>
      <c r="I91" s="165"/>
      <c r="J91" s="165"/>
    </row>
    <row r="92" spans="2:10">
      <c r="B92" s="165"/>
      <c r="C92" s="165"/>
      <c r="D92" s="165"/>
      <c r="E92" s="165"/>
      <c r="F92" s="165"/>
      <c r="G92" s="165"/>
      <c r="H92" s="165"/>
      <c r="I92" s="165"/>
      <c r="J92" s="165"/>
    </row>
    <row r="93" spans="2:10">
      <c r="B93" s="165"/>
      <c r="C93" s="165"/>
      <c r="D93" s="165"/>
      <c r="E93" s="165"/>
      <c r="F93" s="165"/>
      <c r="G93" s="165"/>
      <c r="H93" s="165"/>
      <c r="I93" s="165"/>
      <c r="J93" s="165"/>
    </row>
    <row r="94" spans="2:10">
      <c r="B94" s="165"/>
      <c r="C94" s="165"/>
      <c r="D94" s="165"/>
      <c r="E94" s="165"/>
      <c r="F94" s="165"/>
      <c r="G94" s="165"/>
      <c r="H94" s="165"/>
      <c r="I94" s="165"/>
      <c r="J94" s="165"/>
    </row>
    <row r="95" spans="2:10">
      <c r="B95" s="165"/>
      <c r="C95" s="165"/>
      <c r="D95" s="165"/>
      <c r="E95" s="165"/>
      <c r="F95" s="165"/>
      <c r="G95" s="165"/>
      <c r="H95" s="165"/>
      <c r="I95" s="165"/>
      <c r="J95" s="165"/>
    </row>
    <row r="96" spans="2:10">
      <c r="B96" s="165"/>
      <c r="C96" s="165"/>
      <c r="D96" s="165"/>
      <c r="E96" s="165"/>
      <c r="F96" s="165"/>
      <c r="G96" s="165"/>
      <c r="H96" s="165"/>
      <c r="I96" s="165"/>
      <c r="J96" s="165"/>
    </row>
    <row r="97" spans="2:10">
      <c r="B97" s="165"/>
      <c r="C97" s="165"/>
      <c r="D97" s="165"/>
      <c r="E97" s="165"/>
      <c r="F97" s="165"/>
      <c r="G97" s="165"/>
      <c r="H97" s="165"/>
      <c r="I97" s="165"/>
      <c r="J97" s="165"/>
    </row>
    <row r="98" spans="2:10">
      <c r="B98" s="165"/>
      <c r="C98" s="165"/>
      <c r="D98" s="165"/>
      <c r="E98" s="165"/>
      <c r="F98" s="165"/>
      <c r="G98" s="165"/>
      <c r="H98" s="165"/>
      <c r="I98" s="165"/>
      <c r="J98" s="165"/>
    </row>
    <row r="99" spans="2:10">
      <c r="B99" s="165"/>
      <c r="C99" s="165"/>
      <c r="D99" s="165"/>
      <c r="E99" s="165"/>
      <c r="F99" s="165"/>
      <c r="G99" s="165"/>
      <c r="H99" s="165"/>
      <c r="I99" s="165"/>
      <c r="J99" s="165"/>
    </row>
    <row r="100" spans="2:10">
      <c r="B100" s="165"/>
      <c r="C100" s="165"/>
      <c r="D100" s="165"/>
      <c r="E100" s="165"/>
      <c r="F100" s="165"/>
      <c r="G100" s="165"/>
      <c r="H100" s="165"/>
      <c r="I100" s="165"/>
      <c r="J100" s="165"/>
    </row>
    <row r="101" spans="2:10">
      <c r="B101" s="165"/>
      <c r="C101" s="165"/>
      <c r="D101" s="165"/>
      <c r="E101" s="165"/>
      <c r="F101" s="165"/>
      <c r="G101" s="165"/>
      <c r="H101" s="165"/>
      <c r="I101" s="165"/>
      <c r="J101" s="165"/>
    </row>
    <row r="102" spans="2:10">
      <c r="B102" s="165"/>
      <c r="C102" s="165"/>
      <c r="D102" s="165"/>
      <c r="E102" s="165"/>
      <c r="F102" s="165"/>
      <c r="G102" s="165"/>
      <c r="H102" s="165"/>
      <c r="I102" s="165"/>
      <c r="J102" s="165"/>
    </row>
    <row r="103" spans="2:10">
      <c r="B103" s="165"/>
      <c r="C103" s="165"/>
      <c r="D103" s="165"/>
      <c r="E103" s="165"/>
      <c r="F103" s="165"/>
      <c r="G103" s="165"/>
      <c r="H103" s="165"/>
      <c r="I103" s="165"/>
      <c r="J103" s="165"/>
    </row>
    <row r="104" spans="2:10">
      <c r="B104" s="165"/>
      <c r="C104" s="165"/>
      <c r="D104" s="165"/>
      <c r="E104" s="165"/>
      <c r="F104" s="165"/>
      <c r="G104" s="165"/>
      <c r="H104" s="165"/>
      <c r="I104" s="165"/>
      <c r="J104" s="165"/>
    </row>
    <row r="105" spans="2:10">
      <c r="B105" s="165"/>
      <c r="C105" s="165"/>
      <c r="D105" s="165"/>
      <c r="E105" s="165"/>
      <c r="F105" s="165"/>
      <c r="G105" s="165"/>
      <c r="H105" s="165"/>
      <c r="I105" s="165"/>
      <c r="J105" s="165"/>
    </row>
    <row r="106" spans="2:10">
      <c r="B106" s="165"/>
      <c r="C106" s="165"/>
      <c r="D106" s="165"/>
      <c r="E106" s="165"/>
      <c r="F106" s="165"/>
      <c r="G106" s="165"/>
      <c r="H106" s="165"/>
      <c r="I106" s="165"/>
      <c r="J106" s="165"/>
    </row>
    <row r="107" spans="2:10">
      <c r="B107" s="165"/>
      <c r="C107" s="165"/>
      <c r="D107" s="165"/>
      <c r="E107" s="165"/>
      <c r="F107" s="165"/>
      <c r="G107" s="165"/>
      <c r="H107" s="165"/>
      <c r="I107" s="165"/>
      <c r="J107" s="165"/>
    </row>
    <row r="108" spans="2:10">
      <c r="B108" s="165"/>
      <c r="C108" s="165"/>
      <c r="D108" s="165"/>
      <c r="E108" s="165"/>
      <c r="F108" s="165"/>
      <c r="G108" s="165"/>
      <c r="H108" s="165"/>
      <c r="I108" s="165"/>
      <c r="J108" s="165"/>
    </row>
    <row r="109" spans="2:10">
      <c r="B109" s="165"/>
      <c r="C109" s="165"/>
      <c r="D109" s="165"/>
      <c r="E109" s="165"/>
      <c r="F109" s="165"/>
      <c r="G109" s="165"/>
      <c r="H109" s="165"/>
      <c r="I109" s="165"/>
      <c r="J109" s="165"/>
    </row>
    <row r="110" spans="2:10">
      <c r="B110" s="165"/>
      <c r="C110" s="165"/>
      <c r="D110" s="165"/>
      <c r="E110" s="165"/>
      <c r="F110" s="165"/>
      <c r="G110" s="165"/>
      <c r="H110" s="165"/>
      <c r="I110" s="165"/>
      <c r="J110" s="165"/>
    </row>
    <row r="111" spans="2:10">
      <c r="B111" s="165"/>
      <c r="C111" s="165"/>
      <c r="D111" s="165"/>
      <c r="E111" s="165"/>
      <c r="F111" s="165"/>
      <c r="G111" s="165"/>
      <c r="H111" s="165"/>
      <c r="I111" s="165"/>
      <c r="J111" s="165"/>
    </row>
    <row r="112" spans="2:10">
      <c r="B112" s="165"/>
      <c r="C112" s="165"/>
      <c r="D112" s="165"/>
      <c r="E112" s="165"/>
      <c r="F112" s="165"/>
      <c r="G112" s="165"/>
      <c r="H112" s="165"/>
      <c r="I112" s="165"/>
      <c r="J112" s="165"/>
    </row>
    <row r="113" spans="2:10">
      <c r="B113" s="165"/>
      <c r="C113" s="165"/>
      <c r="D113" s="165"/>
      <c r="E113" s="165"/>
      <c r="F113" s="165"/>
      <c r="G113" s="165"/>
      <c r="H113" s="165"/>
      <c r="I113" s="165"/>
      <c r="J113" s="165"/>
    </row>
    <row r="114" spans="2:10">
      <c r="B114" s="165"/>
      <c r="C114" s="165"/>
      <c r="D114" s="165"/>
      <c r="E114" s="165"/>
      <c r="F114" s="165"/>
      <c r="G114" s="165"/>
      <c r="H114" s="165"/>
      <c r="I114" s="165"/>
      <c r="J114" s="165"/>
    </row>
    <row r="115" spans="2:10">
      <c r="B115" s="165"/>
      <c r="C115" s="165"/>
      <c r="D115" s="165"/>
      <c r="E115" s="165"/>
      <c r="F115" s="165"/>
      <c r="G115" s="165"/>
      <c r="H115" s="165"/>
      <c r="I115" s="165"/>
      <c r="J115" s="165"/>
    </row>
    <row r="116" spans="2:10">
      <c r="B116" s="165"/>
      <c r="C116" s="165"/>
      <c r="D116" s="165"/>
      <c r="E116" s="165"/>
      <c r="F116" s="165"/>
      <c r="G116" s="165"/>
      <c r="H116" s="165"/>
      <c r="I116" s="165"/>
      <c r="J116" s="165"/>
    </row>
    <row r="117" spans="2:10">
      <c r="B117" s="165"/>
      <c r="C117" s="165"/>
      <c r="D117" s="165"/>
      <c r="E117" s="165"/>
      <c r="F117" s="165"/>
      <c r="G117" s="165"/>
      <c r="H117" s="165"/>
      <c r="I117" s="165"/>
      <c r="J117" s="165"/>
    </row>
  </sheetData>
  <mergeCells count="2">
    <mergeCell ref="B6:J6"/>
    <mergeCell ref="H1:I1"/>
  </mergeCells>
  <hyperlinks>
    <hyperlink ref="H1:I1" location="Index!A1" display="Regresar al Índice" xr:uid="{3DE91561-6595-45DD-A30E-1E712D459F43}"/>
  </hyperlink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1EEE4-B1C8-45C8-8ED0-6AF1D15DB6AB}">
  <sheetPr codeName="Hoja120"/>
  <dimension ref="A1:I41"/>
  <sheetViews>
    <sheetView topLeftCell="A22" workbookViewId="0"/>
  </sheetViews>
  <sheetFormatPr baseColWidth="10" defaultRowHeight="14.25"/>
  <cols>
    <col min="1" max="16384" width="11.42578125" style="16"/>
  </cols>
  <sheetData>
    <row r="1" spans="1:9">
      <c r="A1" s="20" t="s">
        <v>1605</v>
      </c>
      <c r="H1" s="545" t="s">
        <v>38</v>
      </c>
      <c r="I1" s="545"/>
    </row>
    <row r="2" spans="1:9">
      <c r="A2" s="16" t="s">
        <v>55</v>
      </c>
    </row>
    <row r="6" spans="1:9">
      <c r="A6" s="16" t="s">
        <v>138</v>
      </c>
      <c r="B6" s="16" t="s">
        <v>671</v>
      </c>
      <c r="C6" s="16" t="s">
        <v>672</v>
      </c>
      <c r="D6" s="16" t="s">
        <v>139</v>
      </c>
    </row>
    <row r="7" spans="1:9">
      <c r="A7" s="16" t="s">
        <v>571</v>
      </c>
      <c r="B7" s="16" t="s">
        <v>24</v>
      </c>
      <c r="C7" s="165">
        <v>6.0630027412034292E-2</v>
      </c>
      <c r="D7" s="417">
        <f t="shared" ref="D7:D38" si="0">_xlfn.RANK.EQ(C7,$C$7:$C$38,0)</f>
        <v>32</v>
      </c>
    </row>
    <row r="8" spans="1:9">
      <c r="A8" s="16" t="s">
        <v>579</v>
      </c>
      <c r="B8" s="16" t="s">
        <v>32</v>
      </c>
      <c r="C8" s="165">
        <v>6.1832590039267318E-2</v>
      </c>
      <c r="D8" s="417">
        <f t="shared" si="0"/>
        <v>31</v>
      </c>
    </row>
    <row r="9" spans="1:9">
      <c r="A9" s="16" t="s">
        <v>575</v>
      </c>
      <c r="B9" s="16" t="s">
        <v>28</v>
      </c>
      <c r="C9" s="165">
        <v>6.4672101101433052E-2</v>
      </c>
      <c r="D9" s="417">
        <f t="shared" si="0"/>
        <v>30</v>
      </c>
    </row>
    <row r="10" spans="1:9">
      <c r="A10" s="16" t="s">
        <v>578</v>
      </c>
      <c r="B10" s="16" t="s">
        <v>31</v>
      </c>
      <c r="C10" s="165">
        <v>6.7605123247945847E-2</v>
      </c>
      <c r="D10" s="417">
        <f t="shared" si="0"/>
        <v>29</v>
      </c>
    </row>
    <row r="11" spans="1:9">
      <c r="A11" s="16" t="s">
        <v>569</v>
      </c>
      <c r="B11" s="16" t="s">
        <v>22</v>
      </c>
      <c r="C11" s="165">
        <v>6.8424592326034386E-2</v>
      </c>
      <c r="D11" s="417">
        <f t="shared" si="0"/>
        <v>28</v>
      </c>
    </row>
    <row r="12" spans="1:9">
      <c r="A12" s="16" t="s">
        <v>650</v>
      </c>
      <c r="B12" s="16" t="s">
        <v>6</v>
      </c>
      <c r="C12" s="165">
        <v>6.8890910214859116E-2</v>
      </c>
      <c r="D12" s="417">
        <f t="shared" si="0"/>
        <v>27</v>
      </c>
    </row>
    <row r="13" spans="1:9">
      <c r="A13" s="16" t="s">
        <v>649</v>
      </c>
      <c r="B13" s="16" t="s">
        <v>9</v>
      </c>
      <c r="C13" s="165">
        <v>7.0842088534953121E-2</v>
      </c>
      <c r="D13" s="417">
        <f t="shared" si="0"/>
        <v>26</v>
      </c>
    </row>
    <row r="14" spans="1:9">
      <c r="A14" s="16" t="s">
        <v>653</v>
      </c>
      <c r="B14" s="16" t="s">
        <v>5</v>
      </c>
      <c r="C14" s="165">
        <v>7.1569547635546987E-2</v>
      </c>
      <c r="D14" s="417">
        <f t="shared" si="0"/>
        <v>25</v>
      </c>
    </row>
    <row r="15" spans="1:9">
      <c r="A15" s="16" t="s">
        <v>564</v>
      </c>
      <c r="B15" s="16" t="s">
        <v>17</v>
      </c>
      <c r="C15" s="165">
        <v>7.1699759982544214E-2</v>
      </c>
      <c r="D15" s="417">
        <f t="shared" si="0"/>
        <v>24</v>
      </c>
    </row>
    <row r="16" spans="1:9">
      <c r="A16" s="16" t="s">
        <v>574</v>
      </c>
      <c r="B16" s="16" t="s">
        <v>27</v>
      </c>
      <c r="C16" s="165">
        <v>7.2576152791900606E-2</v>
      </c>
      <c r="D16" s="417">
        <f t="shared" si="0"/>
        <v>23</v>
      </c>
    </row>
    <row r="17" spans="1:4">
      <c r="A17" s="16" t="s">
        <v>566</v>
      </c>
      <c r="B17" s="16" t="s">
        <v>19</v>
      </c>
      <c r="C17" s="165">
        <v>7.2706607350577643E-2</v>
      </c>
      <c r="D17" s="417">
        <f t="shared" si="0"/>
        <v>22</v>
      </c>
    </row>
    <row r="18" spans="1:4">
      <c r="A18" s="16" t="s">
        <v>655</v>
      </c>
      <c r="B18" s="16" t="s">
        <v>11</v>
      </c>
      <c r="C18" s="165">
        <v>7.2706619939066186E-2</v>
      </c>
      <c r="D18" s="417">
        <f t="shared" si="0"/>
        <v>21</v>
      </c>
    </row>
    <row r="19" spans="1:4">
      <c r="A19" s="16" t="s">
        <v>659</v>
      </c>
      <c r="B19" s="16" t="s">
        <v>8</v>
      </c>
      <c r="C19" s="165">
        <v>7.3109512805199992E-2</v>
      </c>
      <c r="D19" s="417">
        <f t="shared" si="0"/>
        <v>20</v>
      </c>
    </row>
    <row r="20" spans="1:4">
      <c r="A20" s="16" t="s">
        <v>568</v>
      </c>
      <c r="B20" s="16" t="s">
        <v>21</v>
      </c>
      <c r="C20" s="165">
        <v>7.6418702677386555E-2</v>
      </c>
      <c r="D20" s="417">
        <f t="shared" si="0"/>
        <v>19</v>
      </c>
    </row>
    <row r="21" spans="1:4">
      <c r="A21" s="16" t="s">
        <v>652</v>
      </c>
      <c r="B21" s="16" t="s">
        <v>16</v>
      </c>
      <c r="C21" s="165">
        <v>7.6538295567630421E-2</v>
      </c>
      <c r="D21" s="417">
        <f t="shared" si="0"/>
        <v>18</v>
      </c>
    </row>
    <row r="22" spans="1:4">
      <c r="A22" s="16" t="s">
        <v>570</v>
      </c>
      <c r="B22" s="16" t="s">
        <v>23</v>
      </c>
      <c r="C22" s="165">
        <v>7.814492137696552E-2</v>
      </c>
      <c r="D22" s="417">
        <f t="shared" si="0"/>
        <v>17</v>
      </c>
    </row>
    <row r="23" spans="1:4">
      <c r="A23" s="16" t="s">
        <v>651</v>
      </c>
      <c r="B23" s="16" t="s">
        <v>3</v>
      </c>
      <c r="C23" s="165">
        <v>8.0614537790241955E-2</v>
      </c>
      <c r="D23" s="417">
        <f t="shared" si="0"/>
        <v>16</v>
      </c>
    </row>
    <row r="24" spans="1:4">
      <c r="A24" s="16" t="s">
        <v>572</v>
      </c>
      <c r="B24" s="16" t="s">
        <v>25</v>
      </c>
      <c r="C24" s="165">
        <v>8.1628433847028517E-2</v>
      </c>
      <c r="D24" s="417">
        <f t="shared" si="0"/>
        <v>15</v>
      </c>
    </row>
    <row r="25" spans="1:4">
      <c r="A25" s="16" t="s">
        <v>648</v>
      </c>
      <c r="B25" s="16" t="s">
        <v>14</v>
      </c>
      <c r="C25" s="165">
        <v>8.1744835535065147E-2</v>
      </c>
      <c r="D25" s="417">
        <f t="shared" si="0"/>
        <v>14</v>
      </c>
    </row>
    <row r="26" spans="1:4">
      <c r="A26" s="16" t="s">
        <v>661</v>
      </c>
      <c r="B26" s="16" t="s">
        <v>7</v>
      </c>
      <c r="C26" s="165">
        <v>8.189786244521953E-2</v>
      </c>
      <c r="D26" s="417">
        <f t="shared" si="0"/>
        <v>13</v>
      </c>
    </row>
    <row r="27" spans="1:4">
      <c r="A27" s="16" t="s">
        <v>567</v>
      </c>
      <c r="B27" s="16" t="s">
        <v>20</v>
      </c>
      <c r="C27" s="165">
        <v>8.526119402985069E-2</v>
      </c>
      <c r="D27" s="417">
        <f t="shared" si="0"/>
        <v>12</v>
      </c>
    </row>
    <row r="28" spans="1:4">
      <c r="A28" s="16" t="s">
        <v>565</v>
      </c>
      <c r="B28" s="16" t="s">
        <v>18</v>
      </c>
      <c r="C28" s="165">
        <v>8.5524591596051427E-2</v>
      </c>
      <c r="D28" s="417">
        <f t="shared" si="0"/>
        <v>11</v>
      </c>
    </row>
    <row r="29" spans="1:4">
      <c r="A29" s="16" t="s">
        <v>573</v>
      </c>
      <c r="B29" s="16" t="s">
        <v>26</v>
      </c>
      <c r="C29" s="165">
        <v>8.585025889650387E-2</v>
      </c>
      <c r="D29" s="417">
        <f t="shared" si="0"/>
        <v>10</v>
      </c>
    </row>
    <row r="30" spans="1:4">
      <c r="A30" s="16" t="s">
        <v>658</v>
      </c>
      <c r="B30" s="16" t="s">
        <v>15</v>
      </c>
      <c r="C30" s="165">
        <v>8.6676014340988927E-2</v>
      </c>
      <c r="D30" s="417">
        <f t="shared" si="0"/>
        <v>9</v>
      </c>
    </row>
    <row r="31" spans="1:4">
      <c r="A31" s="16" t="s">
        <v>580</v>
      </c>
      <c r="B31" s="16" t="s">
        <v>33</v>
      </c>
      <c r="C31" s="165">
        <v>8.7246914011959206E-2</v>
      </c>
      <c r="D31" s="417">
        <f t="shared" si="0"/>
        <v>8</v>
      </c>
    </row>
    <row r="32" spans="1:4">
      <c r="A32" s="16" t="s">
        <v>654</v>
      </c>
      <c r="B32" s="16" t="s">
        <v>12</v>
      </c>
      <c r="C32" s="165">
        <v>8.7747083993244893E-2</v>
      </c>
      <c r="D32" s="417">
        <f t="shared" si="0"/>
        <v>7</v>
      </c>
    </row>
    <row r="33" spans="1:4">
      <c r="A33" s="16" t="s">
        <v>563</v>
      </c>
      <c r="B33" s="16" t="s">
        <v>13</v>
      </c>
      <c r="C33" s="165">
        <v>8.7959063533034357E-2</v>
      </c>
      <c r="D33" s="417">
        <f t="shared" si="0"/>
        <v>6</v>
      </c>
    </row>
    <row r="34" spans="1:4">
      <c r="A34" s="16" t="s">
        <v>656</v>
      </c>
      <c r="B34" s="16" t="s">
        <v>10</v>
      </c>
      <c r="C34" s="165">
        <v>8.8901586743439842E-2</v>
      </c>
      <c r="D34" s="417">
        <f t="shared" si="0"/>
        <v>5</v>
      </c>
    </row>
    <row r="35" spans="1:4">
      <c r="A35" s="16" t="s">
        <v>657</v>
      </c>
      <c r="B35" s="16" t="s">
        <v>0</v>
      </c>
      <c r="C35" s="165">
        <v>8.9435958624683093E-2</v>
      </c>
      <c r="D35" s="417">
        <f t="shared" si="0"/>
        <v>4</v>
      </c>
    </row>
    <row r="36" spans="1:4">
      <c r="A36" s="16" t="s">
        <v>577</v>
      </c>
      <c r="B36" s="16" t="s">
        <v>30</v>
      </c>
      <c r="C36" s="165">
        <v>9.0659678866006607E-2</v>
      </c>
      <c r="D36" s="417">
        <f t="shared" si="0"/>
        <v>3</v>
      </c>
    </row>
    <row r="37" spans="1:4">
      <c r="A37" s="16" t="s">
        <v>576</v>
      </c>
      <c r="B37" s="16" t="s">
        <v>29</v>
      </c>
      <c r="C37" s="165">
        <v>9.1687282635975892E-2</v>
      </c>
      <c r="D37" s="417">
        <f t="shared" si="0"/>
        <v>2</v>
      </c>
    </row>
    <row r="38" spans="1:4">
      <c r="A38" s="16" t="s">
        <v>660</v>
      </c>
      <c r="B38" s="16" t="s">
        <v>4</v>
      </c>
      <c r="C38" s="165">
        <v>9.9246892774383838E-2</v>
      </c>
      <c r="D38" s="417">
        <f t="shared" si="0"/>
        <v>1</v>
      </c>
    </row>
    <row r="40" spans="1:4">
      <c r="B40" s="16" t="s">
        <v>1</v>
      </c>
      <c r="C40" s="419">
        <v>1</v>
      </c>
      <c r="D40" s="420">
        <v>7.7899999999999997E-2</v>
      </c>
    </row>
    <row r="41" spans="1:4">
      <c r="C41" s="419">
        <v>0</v>
      </c>
      <c r="D41" s="420">
        <f>D40</f>
        <v>7.7899999999999997E-2</v>
      </c>
    </row>
  </sheetData>
  <autoFilter ref="A6:D6" xr:uid="{00000000-0009-0000-0000-000003000000}">
    <sortState ref="A7:D38">
      <sortCondition ref="C6"/>
    </sortState>
  </autoFilter>
  <mergeCells count="1">
    <mergeCell ref="H1:I1"/>
  </mergeCells>
  <hyperlinks>
    <hyperlink ref="H1:I1" location="Index!A1" display="Regresar al Índice" xr:uid="{32829CD2-30A3-46BB-B3BF-01D602FFA1A2}"/>
  </hyperlink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34CAE-0E5F-4FD3-8A38-B746F5BD8ABD}">
  <sheetPr codeName="Hoja121"/>
  <dimension ref="A1:I41"/>
  <sheetViews>
    <sheetView zoomScale="95" zoomScaleNormal="95" workbookViewId="0"/>
  </sheetViews>
  <sheetFormatPr baseColWidth="10" defaultRowHeight="14.25"/>
  <cols>
    <col min="1" max="16384" width="11.42578125" style="16"/>
  </cols>
  <sheetData>
    <row r="1" spans="1:9">
      <c r="A1" s="20" t="s">
        <v>1606</v>
      </c>
      <c r="H1" s="545" t="s">
        <v>38</v>
      </c>
      <c r="I1" s="545"/>
    </row>
    <row r="2" spans="1:9">
      <c r="A2" s="16" t="s">
        <v>55</v>
      </c>
    </row>
    <row r="6" spans="1:9">
      <c r="A6" s="16" t="s">
        <v>138</v>
      </c>
      <c r="B6" s="16" t="s">
        <v>671</v>
      </c>
      <c r="C6" s="16" t="s">
        <v>673</v>
      </c>
      <c r="D6" s="16" t="s">
        <v>139</v>
      </c>
    </row>
    <row r="7" spans="1:9">
      <c r="A7" s="16" t="s">
        <v>653</v>
      </c>
      <c r="B7" s="16" t="s">
        <v>5</v>
      </c>
      <c r="C7" s="165">
        <v>1.6082365761094234E-2</v>
      </c>
      <c r="D7" s="417">
        <f t="shared" ref="D7:D38" si="0">_xlfn.RANK.EQ(C7,$C$7:$C$38,0)</f>
        <v>32</v>
      </c>
    </row>
    <row r="8" spans="1:9">
      <c r="A8" s="16" t="s">
        <v>569</v>
      </c>
      <c r="B8" s="16" t="s">
        <v>22</v>
      </c>
      <c r="C8" s="165">
        <v>2.1407813711840279E-2</v>
      </c>
      <c r="D8" s="417">
        <f t="shared" si="0"/>
        <v>31</v>
      </c>
    </row>
    <row r="9" spans="1:9">
      <c r="A9" s="16" t="s">
        <v>572</v>
      </c>
      <c r="B9" s="16" t="s">
        <v>25</v>
      </c>
      <c r="C9" s="165">
        <v>2.6843637971301494E-2</v>
      </c>
      <c r="D9" s="417">
        <f t="shared" si="0"/>
        <v>30</v>
      </c>
    </row>
    <row r="10" spans="1:9">
      <c r="A10" s="16" t="s">
        <v>576</v>
      </c>
      <c r="B10" s="16" t="s">
        <v>29</v>
      </c>
      <c r="C10" s="165">
        <v>2.9506160057977064E-2</v>
      </c>
      <c r="D10" s="417">
        <f t="shared" si="0"/>
        <v>29</v>
      </c>
    </row>
    <row r="11" spans="1:9">
      <c r="A11" s="16" t="s">
        <v>580</v>
      </c>
      <c r="B11" s="16" t="s">
        <v>33</v>
      </c>
      <c r="C11" s="165">
        <v>2.9715280368021877E-2</v>
      </c>
      <c r="D11" s="417">
        <f t="shared" si="0"/>
        <v>28</v>
      </c>
    </row>
    <row r="12" spans="1:9">
      <c r="A12" s="16" t="s">
        <v>573</v>
      </c>
      <c r="B12" s="16" t="s">
        <v>26</v>
      </c>
      <c r="C12" s="165">
        <v>3.1690209072061083E-2</v>
      </c>
      <c r="D12" s="417">
        <f t="shared" si="0"/>
        <v>27</v>
      </c>
    </row>
    <row r="13" spans="1:9">
      <c r="A13" s="16" t="s">
        <v>567</v>
      </c>
      <c r="B13" s="16" t="s">
        <v>20</v>
      </c>
      <c r="C13" s="165">
        <v>3.2687988417203474E-2</v>
      </c>
      <c r="D13" s="417">
        <f t="shared" si="0"/>
        <v>26</v>
      </c>
    </row>
    <row r="14" spans="1:9">
      <c r="A14" s="16" t="s">
        <v>566</v>
      </c>
      <c r="B14" s="16" t="s">
        <v>19</v>
      </c>
      <c r="C14" s="165">
        <v>3.6720675422881571E-2</v>
      </c>
      <c r="D14" s="417">
        <f t="shared" si="0"/>
        <v>25</v>
      </c>
    </row>
    <row r="15" spans="1:9">
      <c r="A15" s="16" t="s">
        <v>649</v>
      </c>
      <c r="B15" s="16" t="s">
        <v>9</v>
      </c>
      <c r="C15" s="165">
        <v>3.7601115231059599E-2</v>
      </c>
      <c r="D15" s="417">
        <f t="shared" si="0"/>
        <v>24</v>
      </c>
    </row>
    <row r="16" spans="1:9">
      <c r="A16" s="16" t="s">
        <v>651</v>
      </c>
      <c r="B16" s="16" t="s">
        <v>3</v>
      </c>
      <c r="C16" s="165">
        <v>3.9819420151069533E-2</v>
      </c>
      <c r="D16" s="417">
        <f t="shared" si="0"/>
        <v>23</v>
      </c>
    </row>
    <row r="17" spans="1:4">
      <c r="A17" s="16" t="s">
        <v>661</v>
      </c>
      <c r="B17" s="16" t="s">
        <v>7</v>
      </c>
      <c r="C17" s="165">
        <v>4.1022969452995529E-2</v>
      </c>
      <c r="D17" s="417">
        <f t="shared" si="0"/>
        <v>22</v>
      </c>
    </row>
    <row r="18" spans="1:4">
      <c r="A18" s="16" t="s">
        <v>568</v>
      </c>
      <c r="B18" s="16" t="s">
        <v>21</v>
      </c>
      <c r="C18" s="165">
        <v>4.1734721008850187E-2</v>
      </c>
      <c r="D18" s="417">
        <f t="shared" si="0"/>
        <v>21</v>
      </c>
    </row>
    <row r="19" spans="1:4">
      <c r="A19" s="16" t="s">
        <v>658</v>
      </c>
      <c r="B19" s="16" t="s">
        <v>15</v>
      </c>
      <c r="C19" s="165">
        <v>4.1753947603257728E-2</v>
      </c>
      <c r="D19" s="417">
        <f t="shared" si="0"/>
        <v>20</v>
      </c>
    </row>
    <row r="20" spans="1:4">
      <c r="A20" s="16" t="s">
        <v>563</v>
      </c>
      <c r="B20" s="16" t="s">
        <v>13</v>
      </c>
      <c r="C20" s="165">
        <v>4.1910331384015599E-2</v>
      </c>
      <c r="D20" s="417">
        <f t="shared" si="0"/>
        <v>19</v>
      </c>
    </row>
    <row r="21" spans="1:4">
      <c r="A21" s="16" t="s">
        <v>659</v>
      </c>
      <c r="B21" s="16" t="s">
        <v>8</v>
      </c>
      <c r="C21" s="165">
        <v>4.2233061079203826E-2</v>
      </c>
      <c r="D21" s="417">
        <f t="shared" si="0"/>
        <v>18</v>
      </c>
    </row>
    <row r="22" spans="1:4">
      <c r="A22" s="16" t="s">
        <v>660</v>
      </c>
      <c r="B22" s="16" t="s">
        <v>4</v>
      </c>
      <c r="C22" s="165">
        <v>4.7834634505963897E-2</v>
      </c>
      <c r="D22" s="417">
        <f t="shared" si="0"/>
        <v>17</v>
      </c>
    </row>
    <row r="23" spans="1:4">
      <c r="A23" s="16" t="s">
        <v>577</v>
      </c>
      <c r="B23" s="16" t="s">
        <v>30</v>
      </c>
      <c r="C23" s="165">
        <v>4.9762187298003926E-2</v>
      </c>
      <c r="D23" s="417">
        <f t="shared" si="0"/>
        <v>16</v>
      </c>
    </row>
    <row r="24" spans="1:4">
      <c r="A24" s="16" t="s">
        <v>571</v>
      </c>
      <c r="B24" s="16" t="s">
        <v>24</v>
      </c>
      <c r="C24" s="165">
        <v>5.0985577373919219E-2</v>
      </c>
      <c r="D24" s="417">
        <f t="shared" si="0"/>
        <v>15</v>
      </c>
    </row>
    <row r="25" spans="1:4">
      <c r="A25" s="16" t="s">
        <v>652</v>
      </c>
      <c r="B25" s="16" t="s">
        <v>16</v>
      </c>
      <c r="C25" s="165">
        <v>5.2148920012688747E-2</v>
      </c>
      <c r="D25" s="417">
        <f t="shared" si="0"/>
        <v>14</v>
      </c>
    </row>
    <row r="26" spans="1:4">
      <c r="A26" s="16" t="s">
        <v>575</v>
      </c>
      <c r="B26" s="16" t="s">
        <v>28</v>
      </c>
      <c r="C26" s="165">
        <v>5.4854939577749687E-2</v>
      </c>
      <c r="D26" s="417">
        <f t="shared" si="0"/>
        <v>13</v>
      </c>
    </row>
    <row r="27" spans="1:4">
      <c r="A27" s="16" t="s">
        <v>650</v>
      </c>
      <c r="B27" s="16" t="s">
        <v>6</v>
      </c>
      <c r="C27" s="165">
        <v>5.6387876462689335E-2</v>
      </c>
      <c r="D27" s="417">
        <f t="shared" si="0"/>
        <v>12</v>
      </c>
    </row>
    <row r="28" spans="1:4">
      <c r="A28" s="16" t="s">
        <v>578</v>
      </c>
      <c r="B28" s="16" t="s">
        <v>31</v>
      </c>
      <c r="C28" s="165">
        <v>5.6400973015783215E-2</v>
      </c>
      <c r="D28" s="417">
        <f t="shared" si="0"/>
        <v>11</v>
      </c>
    </row>
    <row r="29" spans="1:4">
      <c r="A29" s="16" t="s">
        <v>657</v>
      </c>
      <c r="B29" s="16" t="s">
        <v>0</v>
      </c>
      <c r="C29" s="165">
        <v>5.728649148523806E-2</v>
      </c>
      <c r="D29" s="417">
        <f t="shared" si="0"/>
        <v>10</v>
      </c>
    </row>
    <row r="30" spans="1:4">
      <c r="A30" s="16" t="s">
        <v>564</v>
      </c>
      <c r="B30" s="16" t="s">
        <v>17</v>
      </c>
      <c r="C30" s="165">
        <v>5.9753972012049496E-2</v>
      </c>
      <c r="D30" s="417">
        <f t="shared" si="0"/>
        <v>9</v>
      </c>
    </row>
    <row r="31" spans="1:4">
      <c r="A31" s="16" t="s">
        <v>654</v>
      </c>
      <c r="B31" s="16" t="s">
        <v>12</v>
      </c>
      <c r="C31" s="165">
        <v>6.5163644384805597E-2</v>
      </c>
      <c r="D31" s="417">
        <f t="shared" si="0"/>
        <v>8</v>
      </c>
    </row>
    <row r="32" spans="1:4">
      <c r="A32" s="16" t="s">
        <v>655</v>
      </c>
      <c r="B32" s="16" t="s">
        <v>11</v>
      </c>
      <c r="C32" s="165">
        <v>6.751787951028336E-2</v>
      </c>
      <c r="D32" s="417">
        <f t="shared" si="0"/>
        <v>7</v>
      </c>
    </row>
    <row r="33" spans="1:4">
      <c r="A33" s="16" t="s">
        <v>574</v>
      </c>
      <c r="B33" s="16" t="s">
        <v>27</v>
      </c>
      <c r="C33" s="165">
        <v>6.7674774484536016E-2</v>
      </c>
      <c r="D33" s="417">
        <f t="shared" si="0"/>
        <v>6</v>
      </c>
    </row>
    <row r="34" spans="1:4">
      <c r="A34" s="16" t="s">
        <v>565</v>
      </c>
      <c r="B34" s="16" t="s">
        <v>18</v>
      </c>
      <c r="C34" s="165">
        <v>7.0391578460292745E-2</v>
      </c>
      <c r="D34" s="417">
        <f t="shared" si="0"/>
        <v>5</v>
      </c>
    </row>
    <row r="35" spans="1:4">
      <c r="A35" s="16" t="s">
        <v>579</v>
      </c>
      <c r="B35" s="16" t="s">
        <v>32</v>
      </c>
      <c r="C35" s="165">
        <v>7.0532287831886489E-2</v>
      </c>
      <c r="D35" s="417">
        <f t="shared" si="0"/>
        <v>4</v>
      </c>
    </row>
    <row r="36" spans="1:4">
      <c r="A36" s="16" t="s">
        <v>656</v>
      </c>
      <c r="B36" s="16" t="s">
        <v>10</v>
      </c>
      <c r="C36" s="165">
        <v>7.424397672472946E-2</v>
      </c>
      <c r="D36" s="417">
        <f t="shared" si="0"/>
        <v>3</v>
      </c>
    </row>
    <row r="37" spans="1:4">
      <c r="A37" s="16" t="s">
        <v>648</v>
      </c>
      <c r="B37" s="16" t="s">
        <v>14</v>
      </c>
      <c r="C37" s="165">
        <v>7.9255679072015445E-2</v>
      </c>
      <c r="D37" s="417">
        <f t="shared" si="0"/>
        <v>2</v>
      </c>
    </row>
    <row r="38" spans="1:4">
      <c r="A38" s="16" t="s">
        <v>570</v>
      </c>
      <c r="B38" s="16" t="s">
        <v>23</v>
      </c>
      <c r="C38" s="165">
        <v>0.12151027571955976</v>
      </c>
      <c r="D38" s="417">
        <f t="shared" si="0"/>
        <v>1</v>
      </c>
    </row>
    <row r="40" spans="1:4">
      <c r="B40" s="16" t="s">
        <v>1</v>
      </c>
      <c r="C40" s="421">
        <v>1</v>
      </c>
      <c r="D40" s="420">
        <v>4.8300000000000003E-2</v>
      </c>
    </row>
    <row r="41" spans="1:4">
      <c r="C41" s="421">
        <v>0</v>
      </c>
      <c r="D41" s="420">
        <f>D40</f>
        <v>4.8300000000000003E-2</v>
      </c>
    </row>
  </sheetData>
  <autoFilter ref="A6:D38" xr:uid="{00000000-0009-0000-0000-000004000000}">
    <sortState ref="A7:D38">
      <sortCondition ref="C6:C38"/>
    </sortState>
  </autoFilter>
  <mergeCells count="1">
    <mergeCell ref="H1:I1"/>
  </mergeCells>
  <hyperlinks>
    <hyperlink ref="H1:I1" location="Index!A1" display="Regresar al Índice" xr:uid="{699178DD-EC56-489E-BAE1-866A027349C3}"/>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EC9C5-CDE6-47B2-8588-574A651D8D88}">
  <sheetPr codeName="Hoja11"/>
  <dimension ref="A1:I13"/>
  <sheetViews>
    <sheetView workbookViewId="0"/>
  </sheetViews>
  <sheetFormatPr baseColWidth="10" defaultRowHeight="14.25"/>
  <cols>
    <col min="1" max="1" width="11.42578125" style="16"/>
    <col min="2" max="2" width="14.5703125" style="16" customWidth="1"/>
    <col min="3" max="3" width="11.42578125" style="16"/>
    <col min="4" max="4" width="14.28515625" style="16" customWidth="1"/>
    <col min="5" max="5" width="14.140625" style="16" bestFit="1" customWidth="1"/>
    <col min="6" max="6" width="15.140625" style="16" customWidth="1"/>
    <col min="7" max="16384" width="11.42578125" style="16"/>
  </cols>
  <sheetData>
    <row r="1" spans="1:9">
      <c r="A1" s="20" t="s">
        <v>1733</v>
      </c>
      <c r="H1" s="545" t="s">
        <v>38</v>
      </c>
      <c r="I1" s="545"/>
    </row>
    <row r="6" spans="1:9" ht="30">
      <c r="A6" s="504" t="s">
        <v>716</v>
      </c>
      <c r="B6" s="505" t="s">
        <v>1409</v>
      </c>
      <c r="C6" s="505" t="s">
        <v>1410</v>
      </c>
      <c r="D6" s="505" t="s">
        <v>1411</v>
      </c>
      <c r="E6" s="505" t="s">
        <v>1412</v>
      </c>
      <c r="F6" s="532" t="s">
        <v>1413</v>
      </c>
    </row>
    <row r="7" spans="1:9" ht="15">
      <c r="A7" s="506" t="s">
        <v>168</v>
      </c>
      <c r="B7" s="522">
        <v>1158444</v>
      </c>
      <c r="C7" s="516">
        <v>575150</v>
      </c>
      <c r="D7" s="513">
        <v>295000</v>
      </c>
      <c r="E7" s="513">
        <v>8500000</v>
      </c>
      <c r="F7" s="516">
        <v>158</v>
      </c>
    </row>
    <row r="8" spans="1:9" ht="15">
      <c r="A8" s="506" t="s">
        <v>57</v>
      </c>
      <c r="B8" s="523">
        <v>5066077</v>
      </c>
      <c r="C8" s="518">
        <v>3533185</v>
      </c>
      <c r="D8" s="511">
        <v>250000</v>
      </c>
      <c r="E8" s="511">
        <v>95000000</v>
      </c>
      <c r="F8" s="518">
        <v>5505</v>
      </c>
    </row>
    <row r="9" spans="1:9" ht="15">
      <c r="A9" s="506" t="s">
        <v>1414</v>
      </c>
      <c r="B9" s="522">
        <v>4294354</v>
      </c>
      <c r="C9" s="516">
        <v>2700000</v>
      </c>
      <c r="D9" s="513">
        <v>250000</v>
      </c>
      <c r="E9" s="513">
        <v>78000000</v>
      </c>
      <c r="F9" s="516">
        <v>3319</v>
      </c>
    </row>
    <row r="10" spans="1:9" ht="15">
      <c r="A10" s="506" t="s">
        <v>157</v>
      </c>
      <c r="B10" s="523">
        <v>2307948</v>
      </c>
      <c r="C10" s="518">
        <v>1717500</v>
      </c>
      <c r="D10" s="511">
        <v>260000</v>
      </c>
      <c r="E10" s="511">
        <v>50000000</v>
      </c>
      <c r="F10" s="518">
        <v>1000</v>
      </c>
    </row>
    <row r="11" spans="1:9" ht="15">
      <c r="A11" s="506" t="s">
        <v>1415</v>
      </c>
      <c r="B11" s="522">
        <v>1398471</v>
      </c>
      <c r="C11" s="516">
        <v>1098000</v>
      </c>
      <c r="D11" s="513">
        <v>326247</v>
      </c>
      <c r="E11" s="513">
        <v>14277293</v>
      </c>
      <c r="F11" s="516">
        <v>615</v>
      </c>
    </row>
    <row r="12" spans="1:9" ht="15">
      <c r="A12" s="506" t="s">
        <v>154</v>
      </c>
      <c r="B12" s="523">
        <v>7764566</v>
      </c>
      <c r="C12" s="518">
        <v>4890000</v>
      </c>
      <c r="D12" s="511">
        <v>350000</v>
      </c>
      <c r="E12" s="511">
        <v>90000000</v>
      </c>
      <c r="F12" s="518">
        <v>12304</v>
      </c>
    </row>
    <row r="13" spans="1:9" ht="15">
      <c r="A13" s="506" t="s">
        <v>53</v>
      </c>
      <c r="B13" s="524">
        <v>6158158</v>
      </c>
      <c r="C13" s="519">
        <v>3769500</v>
      </c>
      <c r="D13" s="525">
        <v>250000</v>
      </c>
      <c r="E13" s="525">
        <v>95000000</v>
      </c>
      <c r="F13" s="519">
        <v>22901</v>
      </c>
    </row>
  </sheetData>
  <mergeCells count="1">
    <mergeCell ref="H1:I1"/>
  </mergeCells>
  <hyperlinks>
    <hyperlink ref="H1:I1" location="Index!A1" display="Regresar al Índice" xr:uid="{0D840F32-6E0C-44C6-938E-B174C8EC4D39}"/>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B544D-57EE-4CEB-8BAA-0BA22BF683E5}">
  <sheetPr codeName="Hoja122"/>
  <dimension ref="A1:I41"/>
  <sheetViews>
    <sheetView topLeftCell="A19" zoomScale="96" zoomScaleNormal="96" workbookViewId="0"/>
  </sheetViews>
  <sheetFormatPr baseColWidth="10" defaultRowHeight="14.25"/>
  <cols>
    <col min="1" max="16384" width="11.42578125" style="16"/>
  </cols>
  <sheetData>
    <row r="1" spans="1:9">
      <c r="A1" s="20" t="s">
        <v>1607</v>
      </c>
      <c r="H1" s="545" t="s">
        <v>38</v>
      </c>
      <c r="I1" s="545"/>
    </row>
    <row r="2" spans="1:9">
      <c r="A2" s="16" t="s">
        <v>55</v>
      </c>
    </row>
    <row r="6" spans="1:9">
      <c r="A6" s="16" t="s">
        <v>138</v>
      </c>
      <c r="B6" s="16" t="s">
        <v>671</v>
      </c>
      <c r="C6" s="16" t="s">
        <v>674</v>
      </c>
      <c r="D6" s="16" t="s">
        <v>139</v>
      </c>
    </row>
    <row r="7" spans="1:9">
      <c r="A7" s="16" t="s">
        <v>575</v>
      </c>
      <c r="B7" s="16" t="s">
        <v>28</v>
      </c>
      <c r="C7" s="165">
        <v>2.296374721623896E-2</v>
      </c>
      <c r="D7" s="417">
        <f t="shared" ref="D7:D38" si="0">_xlfn.RANK.EQ(C7,$C$7:$C$38,0)</f>
        <v>32</v>
      </c>
    </row>
    <row r="8" spans="1:9">
      <c r="A8" s="16" t="s">
        <v>571</v>
      </c>
      <c r="B8" s="16" t="s">
        <v>24</v>
      </c>
      <c r="C8" s="165">
        <v>2.4362417916079047E-2</v>
      </c>
      <c r="D8" s="417">
        <f t="shared" si="0"/>
        <v>31</v>
      </c>
    </row>
    <row r="9" spans="1:9">
      <c r="A9" s="16" t="s">
        <v>653</v>
      </c>
      <c r="B9" s="16" t="s">
        <v>5</v>
      </c>
      <c r="C9" s="165">
        <v>3.0252230379405366E-2</v>
      </c>
      <c r="D9" s="417">
        <f t="shared" si="0"/>
        <v>30</v>
      </c>
    </row>
    <row r="10" spans="1:9">
      <c r="A10" s="16" t="s">
        <v>579</v>
      </c>
      <c r="B10" s="16" t="s">
        <v>32</v>
      </c>
      <c r="C10" s="165">
        <v>3.377250612592779E-2</v>
      </c>
      <c r="D10" s="417">
        <f t="shared" si="0"/>
        <v>29</v>
      </c>
    </row>
    <row r="11" spans="1:9">
      <c r="A11" s="16" t="s">
        <v>649</v>
      </c>
      <c r="B11" s="16" t="s">
        <v>9</v>
      </c>
      <c r="C11" s="165">
        <v>3.5598190113071068E-2</v>
      </c>
      <c r="D11" s="417">
        <f t="shared" si="0"/>
        <v>28</v>
      </c>
    </row>
    <row r="12" spans="1:9">
      <c r="A12" s="16" t="s">
        <v>660</v>
      </c>
      <c r="B12" s="16" t="s">
        <v>4</v>
      </c>
      <c r="C12" s="165">
        <v>3.6815084652988772E-2</v>
      </c>
      <c r="D12" s="417">
        <f t="shared" si="0"/>
        <v>27</v>
      </c>
    </row>
    <row r="13" spans="1:9">
      <c r="A13" s="16" t="s">
        <v>655</v>
      </c>
      <c r="B13" s="16" t="s">
        <v>11</v>
      </c>
      <c r="C13" s="165">
        <v>4.2690282431785576E-2</v>
      </c>
      <c r="D13" s="417">
        <f t="shared" si="0"/>
        <v>26</v>
      </c>
    </row>
    <row r="14" spans="1:9">
      <c r="A14" s="16" t="s">
        <v>567</v>
      </c>
      <c r="B14" s="16" t="s">
        <v>20</v>
      </c>
      <c r="C14" s="165">
        <v>4.4582336296390572E-2</v>
      </c>
      <c r="D14" s="417">
        <f t="shared" si="0"/>
        <v>25</v>
      </c>
    </row>
    <row r="15" spans="1:9">
      <c r="A15" s="16" t="s">
        <v>650</v>
      </c>
      <c r="B15" s="16" t="s">
        <v>6</v>
      </c>
      <c r="C15" s="165">
        <v>4.5308633119328548E-2</v>
      </c>
      <c r="D15" s="417">
        <f t="shared" si="0"/>
        <v>24</v>
      </c>
    </row>
    <row r="16" spans="1:9">
      <c r="A16" s="16" t="s">
        <v>570</v>
      </c>
      <c r="B16" s="16" t="s">
        <v>23</v>
      </c>
      <c r="C16" s="165">
        <v>4.7576591103101494E-2</v>
      </c>
      <c r="D16" s="417">
        <f t="shared" si="0"/>
        <v>23</v>
      </c>
    </row>
    <row r="17" spans="1:4">
      <c r="A17" s="16" t="s">
        <v>578</v>
      </c>
      <c r="B17" s="16" t="s">
        <v>31</v>
      </c>
      <c r="C17" s="165">
        <v>4.8997876976889954E-2</v>
      </c>
      <c r="D17" s="417">
        <f t="shared" si="0"/>
        <v>22</v>
      </c>
    </row>
    <row r="18" spans="1:4">
      <c r="A18" s="16" t="s">
        <v>563</v>
      </c>
      <c r="B18" s="16" t="s">
        <v>13</v>
      </c>
      <c r="C18" s="165">
        <v>5.0386927050329364E-2</v>
      </c>
      <c r="D18" s="417">
        <f t="shared" si="0"/>
        <v>21</v>
      </c>
    </row>
    <row r="19" spans="1:4">
      <c r="A19" s="16" t="s">
        <v>565</v>
      </c>
      <c r="B19" s="16" t="s">
        <v>18</v>
      </c>
      <c r="C19" s="165">
        <v>5.3741369658518466E-2</v>
      </c>
      <c r="D19" s="417">
        <f t="shared" si="0"/>
        <v>20</v>
      </c>
    </row>
    <row r="20" spans="1:4">
      <c r="A20" s="16" t="s">
        <v>569</v>
      </c>
      <c r="B20" s="16" t="s">
        <v>22</v>
      </c>
      <c r="C20" s="165">
        <v>5.5002393040475273E-2</v>
      </c>
      <c r="D20" s="417">
        <f t="shared" si="0"/>
        <v>19</v>
      </c>
    </row>
    <row r="21" spans="1:4">
      <c r="A21" s="16" t="s">
        <v>576</v>
      </c>
      <c r="B21" s="16" t="s">
        <v>29</v>
      </c>
      <c r="C21" s="165">
        <v>5.6263940520446122E-2</v>
      </c>
      <c r="D21" s="417">
        <f t="shared" si="0"/>
        <v>18</v>
      </c>
    </row>
    <row r="22" spans="1:4">
      <c r="A22" s="16" t="s">
        <v>566</v>
      </c>
      <c r="B22" s="16" t="s">
        <v>19</v>
      </c>
      <c r="C22" s="165">
        <v>5.6525281572010456E-2</v>
      </c>
      <c r="D22" s="417">
        <f t="shared" si="0"/>
        <v>17</v>
      </c>
    </row>
    <row r="23" spans="1:4">
      <c r="A23" s="16" t="s">
        <v>652</v>
      </c>
      <c r="B23" s="16" t="s">
        <v>16</v>
      </c>
      <c r="C23" s="165">
        <v>5.7606156909292799E-2</v>
      </c>
      <c r="D23" s="417">
        <f t="shared" si="0"/>
        <v>16</v>
      </c>
    </row>
    <row r="24" spans="1:4">
      <c r="A24" s="16" t="s">
        <v>648</v>
      </c>
      <c r="B24" s="16" t="s">
        <v>14</v>
      </c>
      <c r="C24" s="165">
        <v>5.8155782332591437E-2</v>
      </c>
      <c r="D24" s="417">
        <f t="shared" si="0"/>
        <v>15</v>
      </c>
    </row>
    <row r="25" spans="1:4">
      <c r="A25" s="16" t="s">
        <v>574</v>
      </c>
      <c r="B25" s="16" t="s">
        <v>27</v>
      </c>
      <c r="C25" s="165">
        <v>5.8679351301079249E-2</v>
      </c>
      <c r="D25" s="417">
        <f t="shared" si="0"/>
        <v>14</v>
      </c>
    </row>
    <row r="26" spans="1:4">
      <c r="A26" s="16" t="s">
        <v>656</v>
      </c>
      <c r="B26" s="16" t="s">
        <v>10</v>
      </c>
      <c r="C26" s="165">
        <v>5.8996097429686388E-2</v>
      </c>
      <c r="D26" s="417">
        <f t="shared" si="0"/>
        <v>13</v>
      </c>
    </row>
    <row r="27" spans="1:4">
      <c r="A27" s="16" t="s">
        <v>651</v>
      </c>
      <c r="B27" s="16" t="s">
        <v>3</v>
      </c>
      <c r="C27" s="165">
        <v>5.9104882286674459E-2</v>
      </c>
      <c r="D27" s="417">
        <f t="shared" si="0"/>
        <v>12</v>
      </c>
    </row>
    <row r="28" spans="1:4">
      <c r="A28" s="16" t="s">
        <v>573</v>
      </c>
      <c r="B28" s="16" t="s">
        <v>26</v>
      </c>
      <c r="C28" s="165">
        <v>5.9268267390669101E-2</v>
      </c>
      <c r="D28" s="417">
        <f t="shared" si="0"/>
        <v>11</v>
      </c>
    </row>
    <row r="29" spans="1:4">
      <c r="A29" s="16" t="s">
        <v>572</v>
      </c>
      <c r="B29" s="16" t="s">
        <v>25</v>
      </c>
      <c r="C29" s="165">
        <v>5.9763574734983942E-2</v>
      </c>
      <c r="D29" s="417">
        <f t="shared" si="0"/>
        <v>10</v>
      </c>
    </row>
    <row r="30" spans="1:4">
      <c r="A30" s="16" t="s">
        <v>658</v>
      </c>
      <c r="B30" s="16" t="s">
        <v>15</v>
      </c>
      <c r="C30" s="165">
        <v>6.1841651842676336E-2</v>
      </c>
      <c r="D30" s="417">
        <f t="shared" si="0"/>
        <v>9</v>
      </c>
    </row>
    <row r="31" spans="1:4">
      <c r="A31" s="16" t="s">
        <v>654</v>
      </c>
      <c r="B31" s="16" t="s">
        <v>12</v>
      </c>
      <c r="C31" s="165">
        <v>6.701350412260762E-2</v>
      </c>
      <c r="D31" s="417">
        <f t="shared" si="0"/>
        <v>8</v>
      </c>
    </row>
    <row r="32" spans="1:4">
      <c r="A32" s="16" t="s">
        <v>657</v>
      </c>
      <c r="B32" s="16" t="s">
        <v>0</v>
      </c>
      <c r="C32" s="165">
        <v>6.9458699205534769E-2</v>
      </c>
      <c r="D32" s="417">
        <f t="shared" si="0"/>
        <v>7</v>
      </c>
    </row>
    <row r="33" spans="1:4">
      <c r="A33" s="16" t="s">
        <v>577</v>
      </c>
      <c r="B33" s="16" t="s">
        <v>30</v>
      </c>
      <c r="C33" s="165">
        <v>7.1074115575476243E-2</v>
      </c>
      <c r="D33" s="417">
        <f t="shared" si="0"/>
        <v>6</v>
      </c>
    </row>
    <row r="34" spans="1:4">
      <c r="A34" s="16" t="s">
        <v>564</v>
      </c>
      <c r="B34" s="16" t="s">
        <v>17</v>
      </c>
      <c r="C34" s="165">
        <v>7.138061347810247E-2</v>
      </c>
      <c r="D34" s="417">
        <f t="shared" si="0"/>
        <v>5</v>
      </c>
    </row>
    <row r="35" spans="1:4">
      <c r="A35" s="16" t="s">
        <v>659</v>
      </c>
      <c r="B35" s="16" t="s">
        <v>8</v>
      </c>
      <c r="C35" s="165">
        <v>7.4264657374160006E-2</v>
      </c>
      <c r="D35" s="417">
        <f t="shared" si="0"/>
        <v>4</v>
      </c>
    </row>
    <row r="36" spans="1:4">
      <c r="A36" s="16" t="s">
        <v>661</v>
      </c>
      <c r="B36" s="16" t="s">
        <v>7</v>
      </c>
      <c r="C36" s="165">
        <v>7.4841110198222677E-2</v>
      </c>
      <c r="D36" s="417">
        <f t="shared" si="0"/>
        <v>3</v>
      </c>
    </row>
    <row r="37" spans="1:4">
      <c r="A37" s="16" t="s">
        <v>568</v>
      </c>
      <c r="B37" s="16" t="s">
        <v>21</v>
      </c>
      <c r="C37" s="165">
        <v>8.5342144327922101E-2</v>
      </c>
      <c r="D37" s="417">
        <f t="shared" si="0"/>
        <v>2</v>
      </c>
    </row>
    <row r="38" spans="1:4">
      <c r="A38" s="16" t="s">
        <v>580</v>
      </c>
      <c r="B38" s="16" t="s">
        <v>33</v>
      </c>
      <c r="C38" s="165">
        <v>0.12068795292537965</v>
      </c>
      <c r="D38" s="417">
        <f t="shared" si="0"/>
        <v>1</v>
      </c>
    </row>
    <row r="40" spans="1:4">
      <c r="B40" s="16" t="s">
        <v>1</v>
      </c>
      <c r="C40" s="419">
        <v>1</v>
      </c>
      <c r="D40" s="420">
        <v>5.11E-2</v>
      </c>
    </row>
    <row r="41" spans="1:4">
      <c r="C41" s="419">
        <v>0</v>
      </c>
      <c r="D41" s="420">
        <f>D40</f>
        <v>5.11E-2</v>
      </c>
    </row>
  </sheetData>
  <autoFilter ref="A6:D38" xr:uid="{00000000-0009-0000-0000-000005000000}">
    <sortState ref="A7:D38">
      <sortCondition ref="C6:C38"/>
    </sortState>
  </autoFilter>
  <mergeCells count="1">
    <mergeCell ref="H1:I1"/>
  </mergeCells>
  <hyperlinks>
    <hyperlink ref="H1:I1" location="Index!A1" display="Regresar al Índice" xr:uid="{4B0215A1-24A6-4EDC-9A91-B235464139E8}"/>
  </hyperlink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0A6E2-82ED-4896-8477-497C425D3264}">
  <sheetPr codeName="Hoja124"/>
  <dimension ref="A1:I41"/>
  <sheetViews>
    <sheetView topLeftCell="A22" workbookViewId="0"/>
  </sheetViews>
  <sheetFormatPr baseColWidth="10" defaultRowHeight="14.25"/>
  <cols>
    <col min="1" max="16384" width="11.42578125" style="16"/>
  </cols>
  <sheetData>
    <row r="1" spans="1:9">
      <c r="A1" s="20" t="s">
        <v>1608</v>
      </c>
      <c r="H1" s="545" t="s">
        <v>38</v>
      </c>
      <c r="I1" s="545"/>
    </row>
    <row r="2" spans="1:9">
      <c r="A2" s="16" t="s">
        <v>55</v>
      </c>
    </row>
    <row r="6" spans="1:9">
      <c r="A6" s="16" t="s">
        <v>138</v>
      </c>
      <c r="B6" s="16" t="s">
        <v>671</v>
      </c>
      <c r="C6" s="16" t="s">
        <v>675</v>
      </c>
      <c r="D6" s="16" t="s">
        <v>139</v>
      </c>
    </row>
    <row r="7" spans="1:9">
      <c r="A7" s="16" t="s">
        <v>649</v>
      </c>
      <c r="B7" s="16" t="s">
        <v>9</v>
      </c>
      <c r="C7" s="165">
        <v>3.9675198862806599E-2</v>
      </c>
      <c r="D7" s="417">
        <f t="shared" ref="D7:D38" si="0">_xlfn.RANK.EQ(C7,$C$7:$C$38,0)</f>
        <v>32</v>
      </c>
    </row>
    <row r="8" spans="1:9">
      <c r="A8" s="16" t="s">
        <v>655</v>
      </c>
      <c r="B8" s="16" t="s">
        <v>11</v>
      </c>
      <c r="C8" s="165">
        <v>5.0073214849694216E-2</v>
      </c>
      <c r="D8" s="417">
        <f t="shared" si="0"/>
        <v>31</v>
      </c>
    </row>
    <row r="9" spans="1:9">
      <c r="A9" s="16" t="s">
        <v>657</v>
      </c>
      <c r="B9" s="16" t="s">
        <v>0</v>
      </c>
      <c r="C9" s="165">
        <v>5.3653408433316639E-2</v>
      </c>
      <c r="D9" s="417">
        <f t="shared" si="0"/>
        <v>30</v>
      </c>
    </row>
    <row r="10" spans="1:9">
      <c r="A10" s="16" t="s">
        <v>573</v>
      </c>
      <c r="B10" s="16" t="s">
        <v>26</v>
      </c>
      <c r="C10" s="165">
        <v>5.5182328124853235E-2</v>
      </c>
      <c r="D10" s="417">
        <f t="shared" si="0"/>
        <v>29</v>
      </c>
    </row>
    <row r="11" spans="1:9">
      <c r="A11" s="16" t="s">
        <v>654</v>
      </c>
      <c r="B11" s="16" t="s">
        <v>12</v>
      </c>
      <c r="C11" s="165">
        <v>5.7217658210706943E-2</v>
      </c>
      <c r="D11" s="417">
        <f t="shared" si="0"/>
        <v>28</v>
      </c>
    </row>
    <row r="12" spans="1:9">
      <c r="A12" s="16" t="s">
        <v>564</v>
      </c>
      <c r="B12" s="16" t="s">
        <v>17</v>
      </c>
      <c r="C12" s="165">
        <v>5.9061496338262971E-2</v>
      </c>
      <c r="D12" s="417">
        <f t="shared" si="0"/>
        <v>27</v>
      </c>
    </row>
    <row r="13" spans="1:9">
      <c r="A13" s="16" t="s">
        <v>650</v>
      </c>
      <c r="B13" s="16" t="s">
        <v>6</v>
      </c>
      <c r="C13" s="165">
        <v>5.9315838800374818E-2</v>
      </c>
      <c r="D13" s="417">
        <f t="shared" si="0"/>
        <v>26</v>
      </c>
    </row>
    <row r="14" spans="1:9">
      <c r="A14" s="16" t="s">
        <v>579</v>
      </c>
      <c r="B14" s="16" t="s">
        <v>32</v>
      </c>
      <c r="C14" s="165">
        <v>6.038860252553329E-2</v>
      </c>
      <c r="D14" s="417">
        <f t="shared" si="0"/>
        <v>25</v>
      </c>
    </row>
    <row r="15" spans="1:9">
      <c r="A15" s="16" t="s">
        <v>569</v>
      </c>
      <c r="B15" s="418" t="s">
        <v>22</v>
      </c>
      <c r="C15" s="165">
        <v>6.1255586215867207E-2</v>
      </c>
      <c r="D15" s="417">
        <f t="shared" si="0"/>
        <v>24</v>
      </c>
    </row>
    <row r="16" spans="1:9">
      <c r="A16" s="16" t="s">
        <v>566</v>
      </c>
      <c r="B16" s="16" t="s">
        <v>19</v>
      </c>
      <c r="C16" s="165">
        <v>6.3639040048624446E-2</v>
      </c>
      <c r="D16" s="417">
        <f t="shared" si="0"/>
        <v>23</v>
      </c>
    </row>
    <row r="17" spans="1:4">
      <c r="A17" s="16" t="s">
        <v>572</v>
      </c>
      <c r="B17" s="16" t="s">
        <v>25</v>
      </c>
      <c r="C17" s="165">
        <v>6.3763710849742264E-2</v>
      </c>
      <c r="D17" s="417">
        <f t="shared" si="0"/>
        <v>22</v>
      </c>
    </row>
    <row r="18" spans="1:4">
      <c r="A18" s="16" t="s">
        <v>568</v>
      </c>
      <c r="B18" s="16" t="s">
        <v>21</v>
      </c>
      <c r="C18" s="165">
        <v>6.422295442064796E-2</v>
      </c>
      <c r="D18" s="417">
        <f t="shared" si="0"/>
        <v>21</v>
      </c>
    </row>
    <row r="19" spans="1:4">
      <c r="A19" s="16" t="s">
        <v>660</v>
      </c>
      <c r="B19" s="16" t="s">
        <v>4</v>
      </c>
      <c r="C19" s="165">
        <v>6.5443003036157882E-2</v>
      </c>
      <c r="D19" s="417">
        <f t="shared" si="0"/>
        <v>20</v>
      </c>
    </row>
    <row r="20" spans="1:4">
      <c r="A20" s="16" t="s">
        <v>574</v>
      </c>
      <c r="B20" s="16" t="s">
        <v>27</v>
      </c>
      <c r="C20" s="165">
        <v>6.7182860802235608E-2</v>
      </c>
      <c r="D20" s="417">
        <f t="shared" si="0"/>
        <v>19</v>
      </c>
    </row>
    <row r="21" spans="1:4">
      <c r="A21" s="16" t="s">
        <v>653</v>
      </c>
      <c r="B21" s="16" t="s">
        <v>5</v>
      </c>
      <c r="C21" s="165">
        <v>6.8046825967127314E-2</v>
      </c>
      <c r="D21" s="417">
        <f t="shared" si="0"/>
        <v>18</v>
      </c>
    </row>
    <row r="22" spans="1:4">
      <c r="A22" s="16" t="s">
        <v>571</v>
      </c>
      <c r="B22" s="16" t="s">
        <v>24</v>
      </c>
      <c r="C22" s="165">
        <v>6.840458811261739E-2</v>
      </c>
      <c r="D22" s="417">
        <f t="shared" si="0"/>
        <v>17</v>
      </c>
    </row>
    <row r="23" spans="1:4">
      <c r="A23" s="16" t="s">
        <v>656</v>
      </c>
      <c r="B23" s="16" t="s">
        <v>10</v>
      </c>
      <c r="C23" s="165">
        <v>6.848217114950883E-2</v>
      </c>
      <c r="D23" s="417">
        <f t="shared" si="0"/>
        <v>16</v>
      </c>
    </row>
    <row r="24" spans="1:4">
      <c r="A24" s="16" t="s">
        <v>652</v>
      </c>
      <c r="B24" s="16" t="s">
        <v>16</v>
      </c>
      <c r="C24" s="165">
        <v>6.9706736024727711E-2</v>
      </c>
      <c r="D24" s="417">
        <f t="shared" si="0"/>
        <v>15</v>
      </c>
    </row>
    <row r="25" spans="1:4">
      <c r="A25" s="16" t="s">
        <v>576</v>
      </c>
      <c r="B25" s="16" t="s">
        <v>29</v>
      </c>
      <c r="C25" s="165">
        <v>7.0624254547845072E-2</v>
      </c>
      <c r="D25" s="417">
        <f t="shared" si="0"/>
        <v>14</v>
      </c>
    </row>
    <row r="26" spans="1:4">
      <c r="A26" s="16" t="s">
        <v>575</v>
      </c>
      <c r="B26" s="16" t="s">
        <v>28</v>
      </c>
      <c r="C26" s="165">
        <v>7.0950908211767069E-2</v>
      </c>
      <c r="D26" s="417">
        <f t="shared" si="0"/>
        <v>13</v>
      </c>
    </row>
    <row r="27" spans="1:4">
      <c r="A27" s="16" t="s">
        <v>661</v>
      </c>
      <c r="B27" s="16" t="s">
        <v>7</v>
      </c>
      <c r="C27" s="165">
        <v>7.1484294437818841E-2</v>
      </c>
      <c r="D27" s="417">
        <f t="shared" si="0"/>
        <v>12</v>
      </c>
    </row>
    <row r="28" spans="1:4">
      <c r="A28" s="16" t="s">
        <v>651</v>
      </c>
      <c r="B28" s="16" t="s">
        <v>3</v>
      </c>
      <c r="C28" s="165">
        <v>7.3772099408814559E-2</v>
      </c>
      <c r="D28" s="417">
        <f t="shared" si="0"/>
        <v>11</v>
      </c>
    </row>
    <row r="29" spans="1:4">
      <c r="A29" s="16" t="s">
        <v>659</v>
      </c>
      <c r="B29" s="16" t="s">
        <v>8</v>
      </c>
      <c r="C29" s="165">
        <v>7.4337731218085568E-2</v>
      </c>
      <c r="D29" s="417">
        <f t="shared" si="0"/>
        <v>10</v>
      </c>
    </row>
    <row r="30" spans="1:4">
      <c r="A30" s="16" t="s">
        <v>580</v>
      </c>
      <c r="B30" s="16" t="s">
        <v>33</v>
      </c>
      <c r="C30" s="165">
        <v>7.7297091738799673E-2</v>
      </c>
      <c r="D30" s="417">
        <f t="shared" si="0"/>
        <v>9</v>
      </c>
    </row>
    <row r="31" spans="1:4">
      <c r="A31" s="16" t="s">
        <v>570</v>
      </c>
      <c r="B31" s="16" t="s">
        <v>23</v>
      </c>
      <c r="C31" s="165">
        <v>7.7954505958859596E-2</v>
      </c>
      <c r="D31" s="417">
        <f t="shared" si="0"/>
        <v>8</v>
      </c>
    </row>
    <row r="32" spans="1:4">
      <c r="A32" s="16" t="s">
        <v>578</v>
      </c>
      <c r="B32" s="16" t="s">
        <v>31</v>
      </c>
      <c r="C32" s="165">
        <v>7.9343983904163265E-2</v>
      </c>
      <c r="D32" s="417">
        <f t="shared" si="0"/>
        <v>7</v>
      </c>
    </row>
    <row r="33" spans="1:4">
      <c r="A33" s="16" t="s">
        <v>648</v>
      </c>
      <c r="B33" s="16" t="s">
        <v>14</v>
      </c>
      <c r="C33" s="165">
        <v>8.3813444392078537E-2</v>
      </c>
      <c r="D33" s="417">
        <f t="shared" si="0"/>
        <v>6</v>
      </c>
    </row>
    <row r="34" spans="1:4">
      <c r="A34" s="16" t="s">
        <v>567</v>
      </c>
      <c r="B34" s="16" t="s">
        <v>20</v>
      </c>
      <c r="C34" s="165">
        <v>8.9886005335920449E-2</v>
      </c>
      <c r="D34" s="417">
        <f t="shared" si="0"/>
        <v>5</v>
      </c>
    </row>
    <row r="35" spans="1:4">
      <c r="A35" s="16" t="s">
        <v>658</v>
      </c>
      <c r="B35" s="16" t="s">
        <v>15</v>
      </c>
      <c r="C35" s="165">
        <v>9.816297256027022E-2</v>
      </c>
      <c r="D35" s="417">
        <f t="shared" si="0"/>
        <v>4</v>
      </c>
    </row>
    <row r="36" spans="1:4">
      <c r="A36" s="16" t="s">
        <v>577</v>
      </c>
      <c r="B36" s="16" t="s">
        <v>30</v>
      </c>
      <c r="C36" s="165">
        <v>9.9241048563579612E-2</v>
      </c>
      <c r="D36" s="417">
        <f t="shared" si="0"/>
        <v>3</v>
      </c>
    </row>
    <row r="37" spans="1:4">
      <c r="A37" s="16" t="s">
        <v>563</v>
      </c>
      <c r="B37" s="16" t="s">
        <v>13</v>
      </c>
      <c r="C37" s="165">
        <v>9.9559298612537553E-2</v>
      </c>
      <c r="D37" s="417">
        <f t="shared" si="0"/>
        <v>2</v>
      </c>
    </row>
    <row r="38" spans="1:4">
      <c r="A38" s="16" t="s">
        <v>565</v>
      </c>
      <c r="B38" s="16" t="s">
        <v>18</v>
      </c>
      <c r="C38" s="165">
        <v>0.10274552380251355</v>
      </c>
      <c r="D38" s="417">
        <f t="shared" si="0"/>
        <v>1</v>
      </c>
    </row>
    <row r="40" spans="1:4">
      <c r="B40" s="16" t="s">
        <v>1</v>
      </c>
      <c r="C40" s="419">
        <v>1</v>
      </c>
      <c r="D40" s="420">
        <v>6.5699999999999995E-2</v>
      </c>
    </row>
    <row r="41" spans="1:4">
      <c r="C41" s="419">
        <v>0</v>
      </c>
      <c r="D41" s="420">
        <f>D40</f>
        <v>6.5699999999999995E-2</v>
      </c>
    </row>
  </sheetData>
  <autoFilter ref="A6:D38" xr:uid="{00000000-0009-0000-0000-000006000000}">
    <sortState ref="A7:D38">
      <sortCondition ref="C6:C38"/>
    </sortState>
  </autoFilter>
  <mergeCells count="1">
    <mergeCell ref="H1:I1"/>
  </mergeCells>
  <hyperlinks>
    <hyperlink ref="H1:I1" location="Index!A1" display="Regresar al Índice" xr:uid="{1406F073-BA03-4BAB-B4B1-FF631F4746B1}"/>
  </hyperlink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593CA-22C2-453E-8769-768E2EF424FC}">
  <sheetPr codeName="Hoja125"/>
  <dimension ref="A1:I41"/>
  <sheetViews>
    <sheetView topLeftCell="A31" workbookViewId="0"/>
  </sheetViews>
  <sheetFormatPr baseColWidth="10" defaultRowHeight="14.25"/>
  <cols>
    <col min="1" max="16384" width="11.42578125" style="16"/>
  </cols>
  <sheetData>
    <row r="1" spans="1:9">
      <c r="A1" s="20" t="s">
        <v>1609</v>
      </c>
      <c r="H1" s="545" t="s">
        <v>38</v>
      </c>
      <c r="I1" s="545"/>
    </row>
    <row r="2" spans="1:9">
      <c r="A2" s="16" t="s">
        <v>55</v>
      </c>
    </row>
    <row r="6" spans="1:9">
      <c r="A6" s="16" t="s">
        <v>138</v>
      </c>
      <c r="B6" s="16" t="s">
        <v>671</v>
      </c>
      <c r="C6" s="16" t="s">
        <v>676</v>
      </c>
      <c r="D6" s="16" t="s">
        <v>139</v>
      </c>
    </row>
    <row r="7" spans="1:9">
      <c r="A7" s="16" t="s">
        <v>575</v>
      </c>
      <c r="B7" s="16" t="s">
        <v>28</v>
      </c>
      <c r="C7" s="165">
        <v>2.5297538177272903E-2</v>
      </c>
      <c r="D7" s="417">
        <f t="shared" ref="D7:D38" si="0">_xlfn.RANK.EQ(C7,$C$7:$C$38,0)</f>
        <v>32</v>
      </c>
    </row>
    <row r="8" spans="1:9">
      <c r="A8" s="16" t="s">
        <v>567</v>
      </c>
      <c r="B8" s="16" t="s">
        <v>20</v>
      </c>
      <c r="C8" s="165">
        <v>2.7456857402361586E-2</v>
      </c>
      <c r="D8" s="417">
        <f t="shared" si="0"/>
        <v>31</v>
      </c>
    </row>
    <row r="9" spans="1:9">
      <c r="A9" s="16" t="s">
        <v>577</v>
      </c>
      <c r="B9" s="16" t="s">
        <v>30</v>
      </c>
      <c r="C9" s="165">
        <v>2.8833151177222457E-2</v>
      </c>
      <c r="D9" s="417">
        <f t="shared" si="0"/>
        <v>30</v>
      </c>
    </row>
    <row r="10" spans="1:9">
      <c r="A10" s="16" t="s">
        <v>659</v>
      </c>
      <c r="B10" s="16" t="s">
        <v>8</v>
      </c>
      <c r="C10" s="165">
        <v>2.9715073529411804E-2</v>
      </c>
      <c r="D10" s="417">
        <f t="shared" si="0"/>
        <v>29</v>
      </c>
    </row>
    <row r="11" spans="1:9">
      <c r="A11" s="16" t="s">
        <v>657</v>
      </c>
      <c r="B11" s="16" t="s">
        <v>0</v>
      </c>
      <c r="C11" s="165">
        <v>3.1020370198121046E-2</v>
      </c>
      <c r="D11" s="417">
        <f t="shared" si="0"/>
        <v>28</v>
      </c>
    </row>
    <row r="12" spans="1:9">
      <c r="A12" s="16" t="s">
        <v>566</v>
      </c>
      <c r="B12" s="16" t="s">
        <v>19</v>
      </c>
      <c r="C12" s="165">
        <v>3.5051913156638234E-2</v>
      </c>
      <c r="D12" s="417">
        <f t="shared" si="0"/>
        <v>27</v>
      </c>
    </row>
    <row r="13" spans="1:9">
      <c r="A13" s="16" t="s">
        <v>661</v>
      </c>
      <c r="B13" s="418" t="s">
        <v>7</v>
      </c>
      <c r="C13" s="165">
        <v>3.6439098470990222E-2</v>
      </c>
      <c r="D13" s="417">
        <f t="shared" si="0"/>
        <v>26</v>
      </c>
    </row>
    <row r="14" spans="1:9">
      <c r="A14" s="16" t="s">
        <v>571</v>
      </c>
      <c r="B14" s="16" t="s">
        <v>24</v>
      </c>
      <c r="C14" s="165">
        <v>3.6932337980751559E-2</v>
      </c>
      <c r="D14" s="417">
        <f t="shared" si="0"/>
        <v>25</v>
      </c>
    </row>
    <row r="15" spans="1:9">
      <c r="A15" s="16" t="s">
        <v>572</v>
      </c>
      <c r="B15" s="16" t="s">
        <v>25</v>
      </c>
      <c r="C15" s="165">
        <v>3.7536961997590622E-2</v>
      </c>
      <c r="D15" s="417">
        <f t="shared" si="0"/>
        <v>24</v>
      </c>
    </row>
    <row r="16" spans="1:9">
      <c r="A16" s="16" t="s">
        <v>564</v>
      </c>
      <c r="B16" s="16" t="s">
        <v>17</v>
      </c>
      <c r="C16" s="165">
        <v>3.8332426056976905E-2</v>
      </c>
      <c r="D16" s="417">
        <f t="shared" si="0"/>
        <v>23</v>
      </c>
    </row>
    <row r="17" spans="1:4">
      <c r="A17" s="16" t="s">
        <v>650</v>
      </c>
      <c r="B17" s="16" t="s">
        <v>6</v>
      </c>
      <c r="C17" s="165">
        <v>3.9426923434738116E-2</v>
      </c>
      <c r="D17" s="417">
        <f t="shared" si="0"/>
        <v>22</v>
      </c>
    </row>
    <row r="18" spans="1:4">
      <c r="A18" s="16" t="s">
        <v>565</v>
      </c>
      <c r="B18" s="16" t="s">
        <v>18</v>
      </c>
      <c r="C18" s="165">
        <v>3.9987475958312826E-2</v>
      </c>
      <c r="D18" s="417">
        <f t="shared" si="0"/>
        <v>21</v>
      </c>
    </row>
    <row r="19" spans="1:4">
      <c r="A19" s="16" t="s">
        <v>563</v>
      </c>
      <c r="B19" s="16" t="s">
        <v>13</v>
      </c>
      <c r="C19" s="165">
        <v>4.2473833084974356E-2</v>
      </c>
      <c r="D19" s="417">
        <f t="shared" si="0"/>
        <v>20</v>
      </c>
    </row>
    <row r="20" spans="1:4">
      <c r="A20" s="16" t="s">
        <v>649</v>
      </c>
      <c r="B20" s="16" t="s">
        <v>9</v>
      </c>
      <c r="C20" s="165">
        <v>4.280977059399118E-2</v>
      </c>
      <c r="D20" s="417">
        <f t="shared" si="0"/>
        <v>19</v>
      </c>
    </row>
    <row r="21" spans="1:4">
      <c r="A21" s="16" t="s">
        <v>654</v>
      </c>
      <c r="B21" s="16" t="s">
        <v>12</v>
      </c>
      <c r="C21" s="165">
        <v>4.4257401338311672E-2</v>
      </c>
      <c r="D21" s="417">
        <f t="shared" si="0"/>
        <v>18</v>
      </c>
    </row>
    <row r="22" spans="1:4">
      <c r="A22" s="16" t="s">
        <v>648</v>
      </c>
      <c r="B22" s="16" t="s">
        <v>14</v>
      </c>
      <c r="C22" s="165">
        <v>4.7237483344589062E-2</v>
      </c>
      <c r="D22" s="417">
        <f t="shared" si="0"/>
        <v>17</v>
      </c>
    </row>
    <row r="23" spans="1:4">
      <c r="A23" s="16" t="s">
        <v>651</v>
      </c>
      <c r="B23" s="16" t="s">
        <v>3</v>
      </c>
      <c r="C23" s="165">
        <v>4.9179305861083204E-2</v>
      </c>
      <c r="D23" s="417">
        <f t="shared" si="0"/>
        <v>16</v>
      </c>
    </row>
    <row r="24" spans="1:4">
      <c r="A24" s="16" t="s">
        <v>569</v>
      </c>
      <c r="B24" s="16" t="s">
        <v>22</v>
      </c>
      <c r="C24" s="165">
        <v>4.9329282799260701E-2</v>
      </c>
      <c r="D24" s="417">
        <f t="shared" si="0"/>
        <v>15</v>
      </c>
    </row>
    <row r="25" spans="1:4">
      <c r="A25" s="16" t="s">
        <v>655</v>
      </c>
      <c r="B25" s="16" t="s">
        <v>11</v>
      </c>
      <c r="C25" s="165">
        <v>4.9895992993212117E-2</v>
      </c>
      <c r="D25" s="417">
        <f t="shared" si="0"/>
        <v>14</v>
      </c>
    </row>
    <row r="26" spans="1:4">
      <c r="A26" s="16" t="s">
        <v>570</v>
      </c>
      <c r="B26" s="16" t="s">
        <v>23</v>
      </c>
      <c r="C26" s="165">
        <v>5.0629456818381817E-2</v>
      </c>
      <c r="D26" s="417">
        <f t="shared" si="0"/>
        <v>13</v>
      </c>
    </row>
    <row r="27" spans="1:4">
      <c r="A27" s="16" t="s">
        <v>652</v>
      </c>
      <c r="B27" s="16" t="s">
        <v>16</v>
      </c>
      <c r="C27" s="165">
        <v>5.1112697308383824E-2</v>
      </c>
      <c r="D27" s="417">
        <f t="shared" si="0"/>
        <v>12</v>
      </c>
    </row>
    <row r="28" spans="1:4">
      <c r="A28" s="16" t="s">
        <v>568</v>
      </c>
      <c r="B28" s="16" t="s">
        <v>21</v>
      </c>
      <c r="C28" s="165">
        <v>5.2161790266512173E-2</v>
      </c>
      <c r="D28" s="417">
        <f t="shared" si="0"/>
        <v>11</v>
      </c>
    </row>
    <row r="29" spans="1:4">
      <c r="A29" s="16" t="s">
        <v>578</v>
      </c>
      <c r="B29" s="16" t="s">
        <v>31</v>
      </c>
      <c r="C29" s="165">
        <v>5.4069317301999431E-2</v>
      </c>
      <c r="D29" s="417">
        <f t="shared" si="0"/>
        <v>10</v>
      </c>
    </row>
    <row r="30" spans="1:4">
      <c r="A30" s="16" t="s">
        <v>576</v>
      </c>
      <c r="B30" s="16" t="s">
        <v>29</v>
      </c>
      <c r="C30" s="165">
        <v>5.4266136162687981E-2</v>
      </c>
      <c r="D30" s="417">
        <f t="shared" si="0"/>
        <v>9</v>
      </c>
    </row>
    <row r="31" spans="1:4">
      <c r="A31" s="16" t="s">
        <v>574</v>
      </c>
      <c r="B31" s="16" t="s">
        <v>27</v>
      </c>
      <c r="C31" s="165">
        <v>5.5163840130626772E-2</v>
      </c>
      <c r="D31" s="417">
        <f t="shared" si="0"/>
        <v>8</v>
      </c>
    </row>
    <row r="32" spans="1:4">
      <c r="A32" s="16" t="s">
        <v>653</v>
      </c>
      <c r="B32" s="16" t="s">
        <v>5</v>
      </c>
      <c r="C32" s="165">
        <v>5.6193776662027788E-2</v>
      </c>
      <c r="D32" s="417">
        <f t="shared" si="0"/>
        <v>7</v>
      </c>
    </row>
    <row r="33" spans="1:4">
      <c r="A33" s="16" t="s">
        <v>580</v>
      </c>
      <c r="B33" s="16" t="s">
        <v>33</v>
      </c>
      <c r="C33" s="165">
        <v>5.8695473963219578E-2</v>
      </c>
      <c r="D33" s="417">
        <f t="shared" si="0"/>
        <v>6</v>
      </c>
    </row>
    <row r="34" spans="1:4">
      <c r="A34" s="16" t="s">
        <v>660</v>
      </c>
      <c r="B34" s="16" t="s">
        <v>4</v>
      </c>
      <c r="C34" s="165">
        <v>6.0238403252633577E-2</v>
      </c>
      <c r="D34" s="417">
        <f t="shared" si="0"/>
        <v>5</v>
      </c>
    </row>
    <row r="35" spans="1:4">
      <c r="A35" s="16" t="s">
        <v>656</v>
      </c>
      <c r="B35" s="16" t="s">
        <v>10</v>
      </c>
      <c r="C35" s="165">
        <v>6.1887776349381654E-2</v>
      </c>
      <c r="D35" s="417">
        <f t="shared" si="0"/>
        <v>4</v>
      </c>
    </row>
    <row r="36" spans="1:4">
      <c r="A36" s="16" t="s">
        <v>573</v>
      </c>
      <c r="B36" s="16" t="s">
        <v>26</v>
      </c>
      <c r="C36" s="165">
        <v>6.380843659663786E-2</v>
      </c>
      <c r="D36" s="417">
        <f t="shared" si="0"/>
        <v>3</v>
      </c>
    </row>
    <row r="37" spans="1:4">
      <c r="A37" s="16" t="s">
        <v>579</v>
      </c>
      <c r="B37" s="16" t="s">
        <v>32</v>
      </c>
      <c r="C37" s="165">
        <v>6.7999083199633298E-2</v>
      </c>
      <c r="D37" s="417">
        <f t="shared" si="0"/>
        <v>2</v>
      </c>
    </row>
    <row r="38" spans="1:4">
      <c r="A38" s="16" t="s">
        <v>658</v>
      </c>
      <c r="B38" s="16" t="s">
        <v>15</v>
      </c>
      <c r="C38" s="165">
        <v>7.8008036480202228E-2</v>
      </c>
      <c r="D38" s="417">
        <f t="shared" si="0"/>
        <v>1</v>
      </c>
    </row>
    <row r="40" spans="1:4">
      <c r="B40" s="16" t="s">
        <v>1</v>
      </c>
      <c r="C40" s="419">
        <v>1</v>
      </c>
      <c r="D40" s="420">
        <v>4.5400000000000003E-2</v>
      </c>
    </row>
    <row r="41" spans="1:4">
      <c r="C41" s="419">
        <v>0</v>
      </c>
      <c r="D41" s="420">
        <f>D40</f>
        <v>4.5400000000000003E-2</v>
      </c>
    </row>
  </sheetData>
  <autoFilter ref="A6:D38" xr:uid="{00000000-0009-0000-0000-000007000000}">
    <sortState ref="A7:D38">
      <sortCondition ref="C6:C38"/>
    </sortState>
  </autoFilter>
  <mergeCells count="1">
    <mergeCell ref="H1:I1"/>
  </mergeCells>
  <hyperlinks>
    <hyperlink ref="H1:I1" location="Index!A1" display="Regresar al Índice" xr:uid="{2A4EE672-6C37-46FC-8B39-11AA4226A3F6}"/>
  </hyperlink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92297-24F7-4729-84FB-DA8E8C2DF8A4}">
  <sheetPr codeName="Hoja145"/>
  <dimension ref="A1:I41"/>
  <sheetViews>
    <sheetView topLeftCell="A25" workbookViewId="0"/>
  </sheetViews>
  <sheetFormatPr baseColWidth="10" defaultRowHeight="14.25"/>
  <cols>
    <col min="1" max="16384" width="11.42578125" style="16"/>
  </cols>
  <sheetData>
    <row r="1" spans="1:9">
      <c r="A1" s="20" t="s">
        <v>1610</v>
      </c>
      <c r="H1" s="545" t="s">
        <v>38</v>
      </c>
      <c r="I1" s="545"/>
    </row>
    <row r="2" spans="1:9">
      <c r="A2" s="16" t="s">
        <v>55</v>
      </c>
    </row>
    <row r="6" spans="1:9">
      <c r="A6" s="16" t="s">
        <v>138</v>
      </c>
      <c r="B6" s="16" t="s">
        <v>671</v>
      </c>
      <c r="C6" s="16" t="s">
        <v>677</v>
      </c>
      <c r="D6" s="16" t="s">
        <v>139</v>
      </c>
    </row>
    <row r="7" spans="1:9">
      <c r="A7" s="16" t="s">
        <v>577</v>
      </c>
      <c r="B7" s="16" t="s">
        <v>30</v>
      </c>
      <c r="C7" s="165">
        <v>4.8404151165067577E-2</v>
      </c>
      <c r="D7" s="417">
        <f t="shared" ref="D7:D38" si="0">_xlfn.RANK.EQ(C7,$C$7:$C$38,0)</f>
        <v>32</v>
      </c>
    </row>
    <row r="8" spans="1:9">
      <c r="A8" s="16" t="s">
        <v>574</v>
      </c>
      <c r="B8" s="16" t="s">
        <v>27</v>
      </c>
      <c r="C8" s="165">
        <v>5.1795168145552177E-2</v>
      </c>
      <c r="D8" s="417">
        <f t="shared" si="0"/>
        <v>31</v>
      </c>
    </row>
    <row r="9" spans="1:9">
      <c r="A9" s="16" t="s">
        <v>570</v>
      </c>
      <c r="B9" s="16" t="s">
        <v>23</v>
      </c>
      <c r="C9" s="165">
        <v>5.2213455563305609E-2</v>
      </c>
      <c r="D9" s="417">
        <f t="shared" si="0"/>
        <v>30</v>
      </c>
    </row>
    <row r="10" spans="1:9">
      <c r="A10" s="16" t="s">
        <v>571</v>
      </c>
      <c r="B10" s="16" t="s">
        <v>24</v>
      </c>
      <c r="C10" s="165">
        <v>5.3737079842308924E-2</v>
      </c>
      <c r="D10" s="417">
        <f t="shared" si="0"/>
        <v>29</v>
      </c>
    </row>
    <row r="11" spans="1:9">
      <c r="A11" s="16" t="s">
        <v>563</v>
      </c>
      <c r="B11" s="16" t="s">
        <v>13</v>
      </c>
      <c r="C11" s="165">
        <v>5.7247568481886939E-2</v>
      </c>
      <c r="D11" s="417">
        <f t="shared" si="0"/>
        <v>28</v>
      </c>
    </row>
    <row r="12" spans="1:9">
      <c r="A12" s="16" t="s">
        <v>649</v>
      </c>
      <c r="B12" s="16" t="s">
        <v>9</v>
      </c>
      <c r="C12" s="165">
        <v>5.7413974887376547E-2</v>
      </c>
      <c r="D12" s="417">
        <f t="shared" si="0"/>
        <v>27</v>
      </c>
    </row>
    <row r="13" spans="1:9">
      <c r="A13" s="16" t="s">
        <v>652</v>
      </c>
      <c r="B13" s="16" t="s">
        <v>16</v>
      </c>
      <c r="C13" s="165">
        <v>6.0751834953382267E-2</v>
      </c>
      <c r="D13" s="417">
        <f t="shared" si="0"/>
        <v>26</v>
      </c>
    </row>
    <row r="14" spans="1:9">
      <c r="A14" s="16" t="s">
        <v>661</v>
      </c>
      <c r="B14" s="16" t="s">
        <v>7</v>
      </c>
      <c r="C14" s="165">
        <v>6.1987633896801335E-2</v>
      </c>
      <c r="D14" s="417">
        <f t="shared" si="0"/>
        <v>25</v>
      </c>
    </row>
    <row r="15" spans="1:9">
      <c r="A15" s="16" t="s">
        <v>569</v>
      </c>
      <c r="B15" s="16" t="s">
        <v>22</v>
      </c>
      <c r="C15" s="165">
        <v>6.3148535181314816E-2</v>
      </c>
      <c r="D15" s="417">
        <f t="shared" si="0"/>
        <v>24</v>
      </c>
    </row>
    <row r="16" spans="1:9">
      <c r="A16" s="16" t="s">
        <v>658</v>
      </c>
      <c r="B16" s="16" t="s">
        <v>15</v>
      </c>
      <c r="C16" s="165">
        <v>6.4751754860893504E-2</v>
      </c>
      <c r="D16" s="417">
        <f t="shared" si="0"/>
        <v>23</v>
      </c>
    </row>
    <row r="17" spans="1:4">
      <c r="A17" s="16" t="s">
        <v>651</v>
      </c>
      <c r="B17" s="16" t="s">
        <v>3</v>
      </c>
      <c r="C17" s="165">
        <v>6.5124783411991058E-2</v>
      </c>
      <c r="D17" s="417">
        <f t="shared" si="0"/>
        <v>22</v>
      </c>
    </row>
    <row r="18" spans="1:4">
      <c r="A18" s="16" t="s">
        <v>655</v>
      </c>
      <c r="B18" s="16" t="s">
        <v>11</v>
      </c>
      <c r="C18" s="165">
        <v>6.6330496288523555E-2</v>
      </c>
      <c r="D18" s="417">
        <f t="shared" si="0"/>
        <v>21</v>
      </c>
    </row>
    <row r="19" spans="1:4">
      <c r="A19" s="16" t="s">
        <v>648</v>
      </c>
      <c r="B19" s="16" t="s">
        <v>14</v>
      </c>
      <c r="C19" s="165">
        <v>6.8837616822429892E-2</v>
      </c>
      <c r="D19" s="417">
        <f t="shared" si="0"/>
        <v>20</v>
      </c>
    </row>
    <row r="20" spans="1:4">
      <c r="A20" s="16" t="s">
        <v>566</v>
      </c>
      <c r="B20" s="16" t="s">
        <v>19</v>
      </c>
      <c r="C20" s="165">
        <v>7.1844488883660684E-2</v>
      </c>
      <c r="D20" s="417">
        <f t="shared" si="0"/>
        <v>19</v>
      </c>
    </row>
    <row r="21" spans="1:4">
      <c r="A21" s="16" t="s">
        <v>575</v>
      </c>
      <c r="B21" s="16" t="s">
        <v>28</v>
      </c>
      <c r="C21" s="165">
        <v>7.2900472058116811E-2</v>
      </c>
      <c r="D21" s="417">
        <f t="shared" si="0"/>
        <v>18</v>
      </c>
    </row>
    <row r="22" spans="1:4">
      <c r="A22" s="16" t="s">
        <v>657</v>
      </c>
      <c r="B22" s="16" t="s">
        <v>0</v>
      </c>
      <c r="C22" s="165">
        <v>7.3619114546732256E-2</v>
      </c>
      <c r="D22" s="417">
        <f t="shared" si="0"/>
        <v>17</v>
      </c>
    </row>
    <row r="23" spans="1:4">
      <c r="A23" s="16" t="s">
        <v>564</v>
      </c>
      <c r="B23" s="16" t="s">
        <v>17</v>
      </c>
      <c r="C23" s="165">
        <v>7.3666823051059566E-2</v>
      </c>
      <c r="D23" s="417">
        <f t="shared" si="0"/>
        <v>16</v>
      </c>
    </row>
    <row r="24" spans="1:4">
      <c r="A24" s="16" t="s">
        <v>579</v>
      </c>
      <c r="B24" s="16" t="s">
        <v>32</v>
      </c>
      <c r="C24" s="165">
        <v>7.4422946367956558E-2</v>
      </c>
      <c r="D24" s="417">
        <f t="shared" si="0"/>
        <v>15</v>
      </c>
    </row>
    <row r="25" spans="1:4">
      <c r="A25" s="16" t="s">
        <v>578</v>
      </c>
      <c r="B25" s="418" t="s">
        <v>31</v>
      </c>
      <c r="C25" s="165">
        <v>7.4531540689311171E-2</v>
      </c>
      <c r="D25" s="417">
        <f t="shared" si="0"/>
        <v>14</v>
      </c>
    </row>
    <row r="26" spans="1:4">
      <c r="A26" s="16" t="s">
        <v>568</v>
      </c>
      <c r="B26" s="16" t="s">
        <v>21</v>
      </c>
      <c r="C26" s="165">
        <v>7.7455683393921185E-2</v>
      </c>
      <c r="D26" s="417">
        <f t="shared" si="0"/>
        <v>13</v>
      </c>
    </row>
    <row r="27" spans="1:4">
      <c r="A27" s="16" t="s">
        <v>572</v>
      </c>
      <c r="B27" s="16" t="s">
        <v>25</v>
      </c>
      <c r="C27" s="165">
        <v>8.116701134540677E-2</v>
      </c>
      <c r="D27" s="417">
        <f t="shared" si="0"/>
        <v>12</v>
      </c>
    </row>
    <row r="28" spans="1:4">
      <c r="A28" s="16" t="s">
        <v>656</v>
      </c>
      <c r="B28" s="16" t="s">
        <v>10</v>
      </c>
      <c r="C28" s="165">
        <v>8.3682451629058269E-2</v>
      </c>
      <c r="D28" s="417">
        <f t="shared" si="0"/>
        <v>11</v>
      </c>
    </row>
    <row r="29" spans="1:4">
      <c r="A29" s="16" t="s">
        <v>650</v>
      </c>
      <c r="B29" s="16" t="s">
        <v>6</v>
      </c>
      <c r="C29" s="165">
        <v>8.6360191500767194E-2</v>
      </c>
      <c r="D29" s="417">
        <f t="shared" si="0"/>
        <v>10</v>
      </c>
    </row>
    <row r="30" spans="1:4">
      <c r="A30" s="16" t="s">
        <v>653</v>
      </c>
      <c r="B30" s="16" t="s">
        <v>5</v>
      </c>
      <c r="C30" s="165">
        <v>8.6758034753190841E-2</v>
      </c>
      <c r="D30" s="417">
        <f t="shared" si="0"/>
        <v>9</v>
      </c>
    </row>
    <row r="31" spans="1:4">
      <c r="A31" s="16" t="s">
        <v>576</v>
      </c>
      <c r="B31" s="16" t="s">
        <v>29</v>
      </c>
      <c r="C31" s="165">
        <v>8.9054958742020879E-2</v>
      </c>
      <c r="D31" s="417">
        <f t="shared" si="0"/>
        <v>8</v>
      </c>
    </row>
    <row r="32" spans="1:4">
      <c r="A32" s="16" t="s">
        <v>567</v>
      </c>
      <c r="B32" s="16" t="s">
        <v>20</v>
      </c>
      <c r="C32" s="165">
        <v>9.1434015086709758E-2</v>
      </c>
      <c r="D32" s="417">
        <f t="shared" si="0"/>
        <v>7</v>
      </c>
    </row>
    <row r="33" spans="1:4">
      <c r="A33" s="16" t="s">
        <v>573</v>
      </c>
      <c r="B33" s="16" t="s">
        <v>26</v>
      </c>
      <c r="C33" s="165">
        <v>9.1483503212405282E-2</v>
      </c>
      <c r="D33" s="417">
        <f t="shared" si="0"/>
        <v>6</v>
      </c>
    </row>
    <row r="34" spans="1:4">
      <c r="A34" s="16" t="s">
        <v>654</v>
      </c>
      <c r="B34" s="16" t="s">
        <v>12</v>
      </c>
      <c r="C34" s="165">
        <v>9.201525284074577E-2</v>
      </c>
      <c r="D34" s="417">
        <f t="shared" si="0"/>
        <v>5</v>
      </c>
    </row>
    <row r="35" spans="1:4">
      <c r="A35" s="16" t="s">
        <v>580</v>
      </c>
      <c r="B35" s="16" t="s">
        <v>33</v>
      </c>
      <c r="C35" s="165">
        <v>9.2156200222039936E-2</v>
      </c>
      <c r="D35" s="417">
        <f t="shared" si="0"/>
        <v>4</v>
      </c>
    </row>
    <row r="36" spans="1:4">
      <c r="A36" s="16" t="s">
        <v>565</v>
      </c>
      <c r="B36" s="16" t="s">
        <v>18</v>
      </c>
      <c r="C36" s="165">
        <v>9.7988095352203264E-2</v>
      </c>
      <c r="D36" s="417">
        <f t="shared" si="0"/>
        <v>3</v>
      </c>
    </row>
    <row r="37" spans="1:4">
      <c r="A37" s="16" t="s">
        <v>659</v>
      </c>
      <c r="B37" s="16" t="s">
        <v>8</v>
      </c>
      <c r="C37" s="165">
        <v>0.10136599526773107</v>
      </c>
      <c r="D37" s="417">
        <f t="shared" si="0"/>
        <v>2</v>
      </c>
    </row>
    <row r="38" spans="1:4">
      <c r="A38" s="16" t="s">
        <v>660</v>
      </c>
      <c r="B38" s="16" t="s">
        <v>4</v>
      </c>
      <c r="C38" s="165">
        <v>0.10555884696316578</v>
      </c>
      <c r="D38" s="417">
        <f t="shared" si="0"/>
        <v>1</v>
      </c>
    </row>
    <row r="40" spans="1:4">
      <c r="B40" s="16" t="s">
        <v>1</v>
      </c>
      <c r="C40" s="419">
        <v>1</v>
      </c>
      <c r="D40" s="420">
        <v>7.2900000000000006E-2</v>
      </c>
    </row>
    <row r="41" spans="1:4">
      <c r="C41" s="419">
        <v>0</v>
      </c>
      <c r="D41" s="420">
        <f>D40</f>
        <v>7.2900000000000006E-2</v>
      </c>
    </row>
  </sheetData>
  <autoFilter ref="A6:D38" xr:uid="{00000000-0009-0000-0000-000008000000}">
    <sortState ref="A7:D38">
      <sortCondition ref="C6:C38"/>
    </sortState>
  </autoFilter>
  <mergeCells count="1">
    <mergeCell ref="H1:I1"/>
  </mergeCells>
  <hyperlinks>
    <hyperlink ref="H1:I1" location="Index!A1" display="Regresar al Índice" xr:uid="{520A5A96-ABF1-4F2D-AFC6-B0DA3D3D1F9D}"/>
  </hyperlink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10169-3F2B-4D04-922C-4CFAE882DED3}">
  <sheetPr codeName="Hoja169"/>
  <dimension ref="A1:I41"/>
  <sheetViews>
    <sheetView topLeftCell="A28" workbookViewId="0"/>
  </sheetViews>
  <sheetFormatPr baseColWidth="10" defaultRowHeight="14.25"/>
  <cols>
    <col min="1" max="16384" width="11.42578125" style="16"/>
  </cols>
  <sheetData>
    <row r="1" spans="1:9">
      <c r="A1" s="20" t="s">
        <v>1611</v>
      </c>
      <c r="H1" s="545" t="s">
        <v>38</v>
      </c>
      <c r="I1" s="545"/>
    </row>
    <row r="2" spans="1:9">
      <c r="A2" s="16" t="s">
        <v>55</v>
      </c>
    </row>
    <row r="6" spans="1:9">
      <c r="A6" s="16" t="s">
        <v>138</v>
      </c>
      <c r="B6" s="16" t="s">
        <v>671</v>
      </c>
      <c r="C6" s="16" t="s">
        <v>678</v>
      </c>
      <c r="D6" s="16" t="s">
        <v>139</v>
      </c>
    </row>
    <row r="7" spans="1:9">
      <c r="A7" s="16" t="s">
        <v>571</v>
      </c>
      <c r="B7" s="16" t="s">
        <v>24</v>
      </c>
      <c r="C7" s="165">
        <v>8.7551507884394107E-3</v>
      </c>
      <c r="D7" s="417">
        <f t="shared" ref="D7:D38" si="0">_xlfn.RANK.EQ(C7,$C$7:$C$38,0)</f>
        <v>32</v>
      </c>
    </row>
    <row r="8" spans="1:9">
      <c r="A8" s="16" t="s">
        <v>575</v>
      </c>
      <c r="B8" s="16" t="s">
        <v>28</v>
      </c>
      <c r="C8" s="165">
        <v>1.782929907929914E-2</v>
      </c>
      <c r="D8" s="417">
        <f t="shared" si="0"/>
        <v>31</v>
      </c>
    </row>
    <row r="9" spans="1:9">
      <c r="A9" s="16" t="s">
        <v>650</v>
      </c>
      <c r="B9" s="16" t="s">
        <v>6</v>
      </c>
      <c r="C9" s="165">
        <v>1.8511284928975087E-2</v>
      </c>
      <c r="D9" s="417">
        <f t="shared" si="0"/>
        <v>30</v>
      </c>
    </row>
    <row r="10" spans="1:9">
      <c r="A10" s="16" t="s">
        <v>563</v>
      </c>
      <c r="B10" s="16" t="s">
        <v>13</v>
      </c>
      <c r="C10" s="165">
        <v>2.0652768379387964E-2</v>
      </c>
      <c r="D10" s="417">
        <f t="shared" si="0"/>
        <v>29</v>
      </c>
    </row>
    <row r="11" spans="1:9">
      <c r="A11" s="16" t="s">
        <v>661</v>
      </c>
      <c r="B11" s="16" t="s">
        <v>7</v>
      </c>
      <c r="C11" s="165">
        <v>2.0890676171193352E-2</v>
      </c>
      <c r="D11" s="417">
        <f t="shared" si="0"/>
        <v>28</v>
      </c>
    </row>
    <row r="12" spans="1:9">
      <c r="A12" s="16" t="s">
        <v>652</v>
      </c>
      <c r="B12" s="16" t="s">
        <v>16</v>
      </c>
      <c r="C12" s="165">
        <v>2.1856850256726835E-2</v>
      </c>
      <c r="D12" s="417">
        <f t="shared" si="0"/>
        <v>27</v>
      </c>
    </row>
    <row r="13" spans="1:9">
      <c r="A13" s="16" t="s">
        <v>651</v>
      </c>
      <c r="B13" s="16" t="s">
        <v>3</v>
      </c>
      <c r="C13" s="165">
        <v>2.4634049360568889E-2</v>
      </c>
      <c r="D13" s="417">
        <f t="shared" si="0"/>
        <v>26</v>
      </c>
    </row>
    <row r="14" spans="1:9">
      <c r="A14" s="16" t="s">
        <v>648</v>
      </c>
      <c r="B14" s="16" t="s">
        <v>14</v>
      </c>
      <c r="C14" s="165">
        <v>2.5875634876511171E-2</v>
      </c>
      <c r="D14" s="417">
        <f t="shared" si="0"/>
        <v>25</v>
      </c>
    </row>
    <row r="15" spans="1:9">
      <c r="A15" s="16" t="s">
        <v>564</v>
      </c>
      <c r="B15" s="16" t="s">
        <v>17</v>
      </c>
      <c r="C15" s="165">
        <v>2.8312166528894525E-2</v>
      </c>
      <c r="D15" s="417">
        <f t="shared" si="0"/>
        <v>24</v>
      </c>
    </row>
    <row r="16" spans="1:9">
      <c r="A16" s="16" t="s">
        <v>572</v>
      </c>
      <c r="B16" s="16" t="s">
        <v>25</v>
      </c>
      <c r="C16" s="165">
        <v>2.8704713893382555E-2</v>
      </c>
      <c r="D16" s="417">
        <f t="shared" si="0"/>
        <v>23</v>
      </c>
    </row>
    <row r="17" spans="1:4">
      <c r="A17" s="16" t="s">
        <v>649</v>
      </c>
      <c r="B17" s="16" t="s">
        <v>9</v>
      </c>
      <c r="C17" s="165">
        <v>2.9426092821944416E-2</v>
      </c>
      <c r="D17" s="417">
        <f t="shared" si="0"/>
        <v>22</v>
      </c>
    </row>
    <row r="18" spans="1:4">
      <c r="A18" s="16" t="s">
        <v>566</v>
      </c>
      <c r="B18" s="16" t="s">
        <v>19</v>
      </c>
      <c r="C18" s="165">
        <v>3.1628564694791458E-2</v>
      </c>
      <c r="D18" s="417">
        <f t="shared" si="0"/>
        <v>21</v>
      </c>
    </row>
    <row r="19" spans="1:4">
      <c r="A19" s="16" t="s">
        <v>653</v>
      </c>
      <c r="B19" s="16" t="s">
        <v>5</v>
      </c>
      <c r="C19" s="165">
        <v>3.2634713609891189E-2</v>
      </c>
      <c r="D19" s="417">
        <f t="shared" si="0"/>
        <v>20</v>
      </c>
    </row>
    <row r="20" spans="1:4">
      <c r="A20" s="16" t="s">
        <v>654</v>
      </c>
      <c r="B20" s="16" t="s">
        <v>12</v>
      </c>
      <c r="C20" s="165">
        <v>3.2671394358453336E-2</v>
      </c>
      <c r="D20" s="417">
        <f t="shared" si="0"/>
        <v>19</v>
      </c>
    </row>
    <row r="21" spans="1:4">
      <c r="A21" s="16" t="s">
        <v>567</v>
      </c>
      <c r="B21" s="16" t="s">
        <v>20</v>
      </c>
      <c r="C21" s="165">
        <v>3.3087020941271958E-2</v>
      </c>
      <c r="D21" s="417">
        <f t="shared" si="0"/>
        <v>18</v>
      </c>
    </row>
    <row r="22" spans="1:4">
      <c r="A22" s="16" t="s">
        <v>657</v>
      </c>
      <c r="B22" s="16" t="s">
        <v>0</v>
      </c>
      <c r="C22" s="165">
        <v>3.3449275902906681E-2</v>
      </c>
      <c r="D22" s="417">
        <f t="shared" si="0"/>
        <v>17</v>
      </c>
    </row>
    <row r="23" spans="1:4">
      <c r="A23" s="16" t="s">
        <v>659</v>
      </c>
      <c r="B23" s="16" t="s">
        <v>8</v>
      </c>
      <c r="C23" s="165">
        <v>3.4182192678588109E-2</v>
      </c>
      <c r="D23" s="417">
        <f t="shared" si="0"/>
        <v>16</v>
      </c>
    </row>
    <row r="24" spans="1:4">
      <c r="A24" s="16" t="s">
        <v>570</v>
      </c>
      <c r="B24" s="16" t="s">
        <v>23</v>
      </c>
      <c r="C24" s="165">
        <v>3.4443276522261312E-2</v>
      </c>
      <c r="D24" s="417">
        <f t="shared" si="0"/>
        <v>15</v>
      </c>
    </row>
    <row r="25" spans="1:4">
      <c r="A25" s="16" t="s">
        <v>569</v>
      </c>
      <c r="B25" s="16" t="s">
        <v>22</v>
      </c>
      <c r="C25" s="165">
        <v>3.6508815222796712E-2</v>
      </c>
      <c r="D25" s="417">
        <f t="shared" si="0"/>
        <v>14</v>
      </c>
    </row>
    <row r="26" spans="1:4">
      <c r="A26" s="16" t="s">
        <v>658</v>
      </c>
      <c r="B26" s="16" t="s">
        <v>15</v>
      </c>
      <c r="C26" s="165">
        <v>4.0041009819782446E-2</v>
      </c>
      <c r="D26" s="417">
        <f t="shared" si="0"/>
        <v>13</v>
      </c>
    </row>
    <row r="27" spans="1:4">
      <c r="A27" s="16" t="s">
        <v>565</v>
      </c>
      <c r="B27" s="16" t="s">
        <v>18</v>
      </c>
      <c r="C27" s="165">
        <v>4.1222040785326521E-2</v>
      </c>
      <c r="D27" s="417">
        <f t="shared" si="0"/>
        <v>12</v>
      </c>
    </row>
    <row r="28" spans="1:4">
      <c r="A28" s="16" t="s">
        <v>576</v>
      </c>
      <c r="B28" s="16" t="s">
        <v>29</v>
      </c>
      <c r="C28" s="165">
        <v>4.1248479318734828E-2</v>
      </c>
      <c r="D28" s="417">
        <f t="shared" si="0"/>
        <v>11</v>
      </c>
    </row>
    <row r="29" spans="1:4">
      <c r="A29" s="16" t="s">
        <v>574</v>
      </c>
      <c r="B29" s="16" t="s">
        <v>27</v>
      </c>
      <c r="C29" s="165">
        <v>4.1644244295276543E-2</v>
      </c>
      <c r="D29" s="417">
        <f t="shared" si="0"/>
        <v>10</v>
      </c>
    </row>
    <row r="30" spans="1:4">
      <c r="A30" s="16" t="s">
        <v>656</v>
      </c>
      <c r="B30" s="16" t="s">
        <v>10</v>
      </c>
      <c r="C30" s="165">
        <v>4.4437732429728337E-2</v>
      </c>
      <c r="D30" s="417">
        <f t="shared" si="0"/>
        <v>9</v>
      </c>
    </row>
    <row r="31" spans="1:4">
      <c r="A31" s="16" t="s">
        <v>580</v>
      </c>
      <c r="B31" s="16" t="s">
        <v>33</v>
      </c>
      <c r="C31" s="165">
        <v>4.4924414245993048E-2</v>
      </c>
      <c r="D31" s="417">
        <f t="shared" si="0"/>
        <v>8</v>
      </c>
    </row>
    <row r="32" spans="1:4">
      <c r="A32" s="16" t="s">
        <v>568</v>
      </c>
      <c r="B32" s="418" t="s">
        <v>21</v>
      </c>
      <c r="C32" s="165">
        <v>4.5703925438389442E-2</v>
      </c>
      <c r="D32" s="417">
        <f t="shared" si="0"/>
        <v>7</v>
      </c>
    </row>
    <row r="33" spans="1:4">
      <c r="A33" s="16" t="s">
        <v>579</v>
      </c>
      <c r="B33" s="16" t="s">
        <v>32</v>
      </c>
      <c r="C33" s="165">
        <v>4.6628195168867695E-2</v>
      </c>
      <c r="D33" s="417">
        <f t="shared" si="0"/>
        <v>6</v>
      </c>
    </row>
    <row r="34" spans="1:4">
      <c r="A34" s="16" t="s">
        <v>660</v>
      </c>
      <c r="B34" s="16" t="s">
        <v>4</v>
      </c>
      <c r="C34" s="165">
        <v>4.7098576660248512E-2</v>
      </c>
      <c r="D34" s="417">
        <f t="shared" si="0"/>
        <v>5</v>
      </c>
    </row>
    <row r="35" spans="1:4">
      <c r="A35" s="16" t="s">
        <v>573</v>
      </c>
      <c r="B35" s="16" t="s">
        <v>26</v>
      </c>
      <c r="C35" s="165">
        <v>4.7925730860239636E-2</v>
      </c>
      <c r="D35" s="417">
        <f t="shared" si="0"/>
        <v>4</v>
      </c>
    </row>
    <row r="36" spans="1:4">
      <c r="A36" s="16" t="s">
        <v>578</v>
      </c>
      <c r="B36" s="16" t="s">
        <v>31</v>
      </c>
      <c r="C36" s="165">
        <v>4.8773383694600284E-2</v>
      </c>
      <c r="D36" s="417">
        <f t="shared" si="0"/>
        <v>3</v>
      </c>
    </row>
    <row r="37" spans="1:4">
      <c r="A37" s="16" t="s">
        <v>577</v>
      </c>
      <c r="B37" s="16" t="s">
        <v>30</v>
      </c>
      <c r="C37" s="165">
        <v>5.2065098205182569E-2</v>
      </c>
      <c r="D37" s="417">
        <f t="shared" si="0"/>
        <v>2</v>
      </c>
    </row>
    <row r="38" spans="1:4">
      <c r="A38" s="16" t="s">
        <v>655</v>
      </c>
      <c r="B38" s="16" t="s">
        <v>11</v>
      </c>
      <c r="C38" s="165">
        <v>5.971631883088982E-2</v>
      </c>
      <c r="D38" s="417">
        <f t="shared" si="0"/>
        <v>1</v>
      </c>
    </row>
    <row r="40" spans="1:4">
      <c r="B40" s="16" t="s">
        <v>1</v>
      </c>
      <c r="C40" s="419">
        <v>1</v>
      </c>
      <c r="D40" s="420">
        <v>3.3799999999999997E-2</v>
      </c>
    </row>
    <row r="41" spans="1:4">
      <c r="C41" s="419">
        <v>0</v>
      </c>
      <c r="D41" s="420">
        <f>D40</f>
        <v>3.3799999999999997E-2</v>
      </c>
    </row>
  </sheetData>
  <autoFilter ref="A6:D38" xr:uid="{00000000-0009-0000-0000-000009000000}">
    <sortState ref="A7:D38">
      <sortCondition ref="C6:C38"/>
    </sortState>
  </autoFilter>
  <mergeCells count="1">
    <mergeCell ref="H1:I1"/>
  </mergeCells>
  <hyperlinks>
    <hyperlink ref="H1:I1" location="Index!A1" display="Regresar al Índice" xr:uid="{F0C8577D-DB93-437F-8FBF-650CFD1251FA}"/>
  </hyperlink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E8632-BE7F-4F2A-B213-5ADA177CC4CE}">
  <sheetPr codeName="Hoja170"/>
  <dimension ref="A1:I41"/>
  <sheetViews>
    <sheetView topLeftCell="A22" workbookViewId="0"/>
  </sheetViews>
  <sheetFormatPr baseColWidth="10" defaultRowHeight="14.25"/>
  <cols>
    <col min="1" max="16384" width="11.42578125" style="16"/>
  </cols>
  <sheetData>
    <row r="1" spans="1:9">
      <c r="A1" s="20" t="s">
        <v>1612</v>
      </c>
      <c r="H1" s="545" t="s">
        <v>38</v>
      </c>
      <c r="I1" s="545"/>
    </row>
    <row r="2" spans="1:9">
      <c r="A2" s="16" t="s">
        <v>55</v>
      </c>
    </row>
    <row r="6" spans="1:9">
      <c r="A6" s="16" t="s">
        <v>138</v>
      </c>
      <c r="B6" s="16" t="s">
        <v>671</v>
      </c>
      <c r="C6" s="16" t="s">
        <v>679</v>
      </c>
      <c r="D6" s="16" t="s">
        <v>139</v>
      </c>
    </row>
    <row r="7" spans="1:9">
      <c r="A7" s="16" t="s">
        <v>658</v>
      </c>
      <c r="B7" s="16" t="s">
        <v>15</v>
      </c>
      <c r="C7" s="165">
        <v>3.4738451266011786E-2</v>
      </c>
      <c r="D7" s="417">
        <f t="shared" ref="D7:D38" si="0">_xlfn.RANK.EQ(C7,$C$7:$C$38,0)</f>
        <v>32</v>
      </c>
    </row>
    <row r="8" spans="1:9">
      <c r="A8" s="16" t="s">
        <v>653</v>
      </c>
      <c r="B8" s="16" t="s">
        <v>5</v>
      </c>
      <c r="C8" s="165">
        <v>4.3676574544720077E-2</v>
      </c>
      <c r="D8" s="417">
        <f t="shared" si="0"/>
        <v>31</v>
      </c>
    </row>
    <row r="9" spans="1:9">
      <c r="A9" s="16" t="s">
        <v>563</v>
      </c>
      <c r="B9" s="16" t="s">
        <v>13</v>
      </c>
      <c r="C9" s="165">
        <v>4.9936579716538837E-2</v>
      </c>
      <c r="D9" s="417">
        <f t="shared" si="0"/>
        <v>30</v>
      </c>
    </row>
    <row r="10" spans="1:9">
      <c r="A10" s="16" t="s">
        <v>654</v>
      </c>
      <c r="B10" s="16" t="s">
        <v>12</v>
      </c>
      <c r="C10" s="165">
        <v>5.0425834580354371E-2</v>
      </c>
      <c r="D10" s="417">
        <f t="shared" si="0"/>
        <v>29</v>
      </c>
    </row>
    <row r="11" spans="1:9">
      <c r="A11" s="16" t="s">
        <v>565</v>
      </c>
      <c r="B11" s="16" t="s">
        <v>18</v>
      </c>
      <c r="C11" s="165">
        <v>5.0733297121129818E-2</v>
      </c>
      <c r="D11" s="417">
        <f t="shared" si="0"/>
        <v>28</v>
      </c>
    </row>
    <row r="12" spans="1:9">
      <c r="A12" s="16" t="s">
        <v>575</v>
      </c>
      <c r="B12" s="16" t="s">
        <v>28</v>
      </c>
      <c r="C12" s="165">
        <v>5.5891093854855689E-2</v>
      </c>
      <c r="D12" s="417">
        <f t="shared" si="0"/>
        <v>27</v>
      </c>
    </row>
    <row r="13" spans="1:9">
      <c r="A13" s="16" t="s">
        <v>571</v>
      </c>
      <c r="B13" s="16" t="s">
        <v>24</v>
      </c>
      <c r="C13" s="165">
        <v>5.8016799911579341E-2</v>
      </c>
      <c r="D13" s="417">
        <f t="shared" si="0"/>
        <v>26</v>
      </c>
    </row>
    <row r="14" spans="1:9">
      <c r="A14" s="16" t="s">
        <v>578</v>
      </c>
      <c r="B14" s="16" t="s">
        <v>31</v>
      </c>
      <c r="C14" s="165">
        <v>5.8372293586310131E-2</v>
      </c>
      <c r="D14" s="417">
        <f t="shared" si="0"/>
        <v>25</v>
      </c>
    </row>
    <row r="15" spans="1:9">
      <c r="A15" s="16" t="s">
        <v>569</v>
      </c>
      <c r="B15" s="16" t="s">
        <v>22</v>
      </c>
      <c r="C15" s="165">
        <v>5.8668962486660044E-2</v>
      </c>
      <c r="D15" s="417">
        <f t="shared" si="0"/>
        <v>24</v>
      </c>
    </row>
    <row r="16" spans="1:9">
      <c r="A16" s="16" t="s">
        <v>651</v>
      </c>
      <c r="B16" s="16" t="s">
        <v>3</v>
      </c>
      <c r="C16" s="165">
        <v>6.0569900769796736E-2</v>
      </c>
      <c r="D16" s="417">
        <f t="shared" si="0"/>
        <v>23</v>
      </c>
    </row>
    <row r="17" spans="1:4">
      <c r="A17" s="16" t="s">
        <v>567</v>
      </c>
      <c r="B17" s="16" t="s">
        <v>20</v>
      </c>
      <c r="C17" s="165">
        <v>6.059267804675824E-2</v>
      </c>
      <c r="D17" s="417">
        <f t="shared" si="0"/>
        <v>22</v>
      </c>
    </row>
    <row r="18" spans="1:4">
      <c r="A18" s="16" t="s">
        <v>566</v>
      </c>
      <c r="B18" s="16" t="s">
        <v>19</v>
      </c>
      <c r="C18" s="165">
        <v>6.1097075555717112E-2</v>
      </c>
      <c r="D18" s="417">
        <f t="shared" si="0"/>
        <v>21</v>
      </c>
    </row>
    <row r="19" spans="1:4">
      <c r="A19" s="16" t="s">
        <v>649</v>
      </c>
      <c r="B19" s="16" t="s">
        <v>9</v>
      </c>
      <c r="C19" s="165">
        <v>6.2039132656786178E-2</v>
      </c>
      <c r="D19" s="417">
        <f t="shared" si="0"/>
        <v>20</v>
      </c>
    </row>
    <row r="20" spans="1:4">
      <c r="A20" s="16" t="s">
        <v>576</v>
      </c>
      <c r="B20" s="16" t="s">
        <v>29</v>
      </c>
      <c r="C20" s="165">
        <v>6.3520082316207788E-2</v>
      </c>
      <c r="D20" s="417">
        <f t="shared" si="0"/>
        <v>19</v>
      </c>
    </row>
    <row r="21" spans="1:4">
      <c r="A21" s="16" t="s">
        <v>564</v>
      </c>
      <c r="B21" s="16" t="s">
        <v>17</v>
      </c>
      <c r="C21" s="165">
        <v>6.3655458380864491E-2</v>
      </c>
      <c r="D21" s="417">
        <f t="shared" si="0"/>
        <v>18</v>
      </c>
    </row>
    <row r="22" spans="1:4">
      <c r="A22" s="16" t="s">
        <v>650</v>
      </c>
      <c r="B22" s="16" t="s">
        <v>6</v>
      </c>
      <c r="C22" s="165">
        <v>6.6433816304289545E-2</v>
      </c>
      <c r="D22" s="417">
        <f t="shared" si="0"/>
        <v>17</v>
      </c>
    </row>
    <row r="23" spans="1:4">
      <c r="A23" s="16" t="s">
        <v>657</v>
      </c>
      <c r="B23" s="16" t="s">
        <v>0</v>
      </c>
      <c r="C23" s="165">
        <v>6.6744480282267399E-2</v>
      </c>
      <c r="D23" s="417">
        <f t="shared" si="0"/>
        <v>16</v>
      </c>
    </row>
    <row r="24" spans="1:4">
      <c r="A24" s="16" t="s">
        <v>580</v>
      </c>
      <c r="B24" s="16" t="s">
        <v>33</v>
      </c>
      <c r="C24" s="165">
        <v>6.7731359812960926E-2</v>
      </c>
      <c r="D24" s="417">
        <f t="shared" si="0"/>
        <v>15</v>
      </c>
    </row>
    <row r="25" spans="1:4">
      <c r="A25" s="16" t="s">
        <v>661</v>
      </c>
      <c r="B25" s="16" t="s">
        <v>7</v>
      </c>
      <c r="C25" s="165">
        <v>7.2146604541952514E-2</v>
      </c>
      <c r="D25" s="417">
        <f t="shared" si="0"/>
        <v>14</v>
      </c>
    </row>
    <row r="26" spans="1:4">
      <c r="A26" s="16" t="s">
        <v>648</v>
      </c>
      <c r="B26" s="16" t="s">
        <v>14</v>
      </c>
      <c r="C26" s="165">
        <v>7.2959151232184841E-2</v>
      </c>
      <c r="D26" s="417">
        <f t="shared" si="0"/>
        <v>13</v>
      </c>
    </row>
    <row r="27" spans="1:4">
      <c r="A27" s="16" t="s">
        <v>570</v>
      </c>
      <c r="B27" s="16" t="s">
        <v>23</v>
      </c>
      <c r="C27" s="165">
        <v>7.3830369605017501E-2</v>
      </c>
      <c r="D27" s="417">
        <f t="shared" si="0"/>
        <v>12</v>
      </c>
    </row>
    <row r="28" spans="1:4">
      <c r="A28" s="16" t="s">
        <v>572</v>
      </c>
      <c r="B28" s="16" t="s">
        <v>25</v>
      </c>
      <c r="C28" s="165">
        <v>7.3894258997975637E-2</v>
      </c>
      <c r="D28" s="417">
        <f t="shared" si="0"/>
        <v>11</v>
      </c>
    </row>
    <row r="29" spans="1:4">
      <c r="A29" s="16" t="s">
        <v>574</v>
      </c>
      <c r="B29" s="418" t="s">
        <v>27</v>
      </c>
      <c r="C29" s="165">
        <v>7.5857205817540713E-2</v>
      </c>
      <c r="D29" s="417">
        <f t="shared" si="0"/>
        <v>10</v>
      </c>
    </row>
    <row r="30" spans="1:4">
      <c r="A30" s="16" t="s">
        <v>577</v>
      </c>
      <c r="B30" s="16" t="s">
        <v>30</v>
      </c>
      <c r="C30" s="165">
        <v>7.7224007151518323E-2</v>
      </c>
      <c r="D30" s="417">
        <f t="shared" si="0"/>
        <v>9</v>
      </c>
    </row>
    <row r="31" spans="1:4">
      <c r="A31" s="16" t="s">
        <v>579</v>
      </c>
      <c r="B31" s="16" t="s">
        <v>32</v>
      </c>
      <c r="C31" s="165">
        <v>7.9682433385027548E-2</v>
      </c>
      <c r="D31" s="417">
        <f t="shared" si="0"/>
        <v>8</v>
      </c>
    </row>
    <row r="32" spans="1:4">
      <c r="A32" s="16" t="s">
        <v>659</v>
      </c>
      <c r="B32" s="16" t="s">
        <v>8</v>
      </c>
      <c r="C32" s="165">
        <v>7.9961089494163445E-2</v>
      </c>
      <c r="D32" s="417">
        <f t="shared" si="0"/>
        <v>7</v>
      </c>
    </row>
    <row r="33" spans="1:4">
      <c r="A33" s="16" t="s">
        <v>652</v>
      </c>
      <c r="B33" s="16" t="s">
        <v>16</v>
      </c>
      <c r="C33" s="165">
        <v>8.0934895692711936E-2</v>
      </c>
      <c r="D33" s="417">
        <f t="shared" si="0"/>
        <v>6</v>
      </c>
    </row>
    <row r="34" spans="1:4">
      <c r="A34" s="16" t="s">
        <v>573</v>
      </c>
      <c r="B34" s="16" t="s">
        <v>26</v>
      </c>
      <c r="C34" s="165">
        <v>8.1659578001457706E-2</v>
      </c>
      <c r="D34" s="417">
        <f t="shared" si="0"/>
        <v>5</v>
      </c>
    </row>
    <row r="35" spans="1:4">
      <c r="A35" s="16" t="s">
        <v>660</v>
      </c>
      <c r="B35" s="16" t="s">
        <v>4</v>
      </c>
      <c r="C35" s="165">
        <v>8.2759051631793187E-2</v>
      </c>
      <c r="D35" s="417">
        <f t="shared" si="0"/>
        <v>4</v>
      </c>
    </row>
    <row r="36" spans="1:4">
      <c r="A36" s="16" t="s">
        <v>656</v>
      </c>
      <c r="B36" s="16" t="s">
        <v>10</v>
      </c>
      <c r="C36" s="165">
        <v>8.9680942799655008E-2</v>
      </c>
      <c r="D36" s="417">
        <f t="shared" si="0"/>
        <v>3</v>
      </c>
    </row>
    <row r="37" spans="1:4">
      <c r="A37" s="16" t="s">
        <v>568</v>
      </c>
      <c r="B37" s="16" t="s">
        <v>21</v>
      </c>
      <c r="C37" s="165">
        <v>9.8145393052847474E-2</v>
      </c>
      <c r="D37" s="417">
        <f t="shared" si="0"/>
        <v>2</v>
      </c>
    </row>
    <row r="38" spans="1:4">
      <c r="A38" s="16" t="s">
        <v>655</v>
      </c>
      <c r="B38" s="16" t="s">
        <v>11</v>
      </c>
      <c r="C38" s="165">
        <v>0.1152584850827845</v>
      </c>
      <c r="D38" s="417">
        <f t="shared" si="0"/>
        <v>1</v>
      </c>
    </row>
    <row r="40" spans="1:4">
      <c r="B40" s="16" t="s">
        <v>1</v>
      </c>
      <c r="C40" s="419">
        <v>1</v>
      </c>
      <c r="D40" s="420">
        <v>6.6900000000000001E-2</v>
      </c>
    </row>
    <row r="41" spans="1:4">
      <c r="C41" s="419">
        <v>0</v>
      </c>
      <c r="D41" s="420">
        <f>D40</f>
        <v>6.6900000000000001E-2</v>
      </c>
    </row>
  </sheetData>
  <autoFilter ref="A6:D38" xr:uid="{00000000-0009-0000-0000-00000A000000}">
    <sortState ref="A7:D38">
      <sortCondition ref="C6:C38"/>
    </sortState>
  </autoFilter>
  <mergeCells count="1">
    <mergeCell ref="H1:I1"/>
  </mergeCells>
  <hyperlinks>
    <hyperlink ref="H1:I1" location="Index!A1" display="Regresar al Índice" xr:uid="{9092EEB9-8E60-484E-BB51-FAADCA9F411F}"/>
  </hyperlink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AE387-8BF4-4D7C-BE78-D6BD60BB6D97}">
  <sheetPr codeName="Hoja178"/>
  <dimension ref="A1:I10"/>
  <sheetViews>
    <sheetView workbookViewId="0"/>
  </sheetViews>
  <sheetFormatPr baseColWidth="10" defaultRowHeight="14.25"/>
  <cols>
    <col min="1" max="1" width="90.7109375" style="195" customWidth="1"/>
    <col min="2" max="2" width="4.7109375" style="195" customWidth="1"/>
    <col min="3" max="5" width="11.7109375" style="195" customWidth="1"/>
    <col min="6" max="16384" width="11.42578125" style="195"/>
  </cols>
  <sheetData>
    <row r="1" spans="1:9">
      <c r="A1" s="20" t="s">
        <v>1613</v>
      </c>
      <c r="H1" s="545" t="s">
        <v>38</v>
      </c>
      <c r="I1" s="545"/>
    </row>
    <row r="2" spans="1:9">
      <c r="A2" s="195" t="s">
        <v>153</v>
      </c>
    </row>
    <row r="6" spans="1:9">
      <c r="A6" s="195" t="s">
        <v>54</v>
      </c>
      <c r="B6" s="195" t="s">
        <v>54</v>
      </c>
      <c r="C6" s="195" t="s">
        <v>680</v>
      </c>
      <c r="D6" s="195" t="s">
        <v>681</v>
      </c>
      <c r="E6" s="195" t="s">
        <v>682</v>
      </c>
    </row>
    <row r="7" spans="1:9">
      <c r="A7" s="195" t="s">
        <v>794</v>
      </c>
      <c r="B7" s="195" t="s">
        <v>560</v>
      </c>
      <c r="C7" s="195">
        <v>20.72</v>
      </c>
      <c r="D7" s="195">
        <v>22.87</v>
      </c>
      <c r="E7" s="195">
        <v>21.94</v>
      </c>
    </row>
    <row r="8" spans="1:9">
      <c r="A8" s="195" t="s">
        <v>795</v>
      </c>
      <c r="B8" s="195" t="s">
        <v>560</v>
      </c>
      <c r="C8" s="195">
        <v>20.46</v>
      </c>
      <c r="D8" s="195">
        <v>22.68</v>
      </c>
      <c r="E8" s="195">
        <v>21.67</v>
      </c>
    </row>
    <row r="9" spans="1:9">
      <c r="A9" s="195" t="s">
        <v>140</v>
      </c>
      <c r="B9" s="195" t="s">
        <v>140</v>
      </c>
      <c r="C9" s="400">
        <v>-1.2548262548262501E-2</v>
      </c>
      <c r="D9" s="400">
        <v>-8.3078268473983901E-3</v>
      </c>
      <c r="E9" s="400">
        <v>-1.2306289881495E-2</v>
      </c>
    </row>
    <row r="10" spans="1:9">
      <c r="A10" s="195" t="s">
        <v>902</v>
      </c>
      <c r="B10" s="195" t="s">
        <v>902</v>
      </c>
      <c r="C10" s="195">
        <v>-0.25999999999999801</v>
      </c>
      <c r="D10" s="195">
        <v>-0.190000000000001</v>
      </c>
      <c r="E10" s="195">
        <v>-0.27</v>
      </c>
    </row>
  </sheetData>
  <mergeCells count="1">
    <mergeCell ref="H1:I1"/>
  </mergeCells>
  <hyperlinks>
    <hyperlink ref="H1:I1" location="Index!A1" display="Regresar al Índice" xr:uid="{F173859B-4635-44E6-A60D-BDEC3429F328}"/>
  </hyperlinks>
  <pageMargins left="0.7" right="0.7" top="0.75" bottom="0.75" header="0.3" footer="0.3"/>
  <pageSetup paperSize="9" orientation="portrait" horizontalDpi="300" verticalDpi="300"/>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3D09D-3251-4232-8522-6964595BCA60}">
  <sheetPr codeName="Hoja179"/>
  <dimension ref="A1:I64"/>
  <sheetViews>
    <sheetView workbookViewId="0"/>
  </sheetViews>
  <sheetFormatPr baseColWidth="10" defaultRowHeight="14.25"/>
  <cols>
    <col min="1" max="1" width="90.7109375" style="195" customWidth="1"/>
    <col min="2" max="2" width="3.7109375" style="195" customWidth="1"/>
    <col min="3" max="8" width="11.7109375" style="195" customWidth="1"/>
    <col min="9" max="17" width="9.140625" style="195" customWidth="1"/>
    <col min="18" max="16384" width="11.42578125" style="195"/>
  </cols>
  <sheetData>
    <row r="1" spans="1:9">
      <c r="A1" s="20" t="s">
        <v>1614</v>
      </c>
      <c r="B1" s="195" t="s">
        <v>54</v>
      </c>
      <c r="C1" s="195" t="s">
        <v>54</v>
      </c>
      <c r="D1" s="195" t="s">
        <v>54</v>
      </c>
      <c r="E1" s="195" t="s">
        <v>54</v>
      </c>
      <c r="F1" s="195" t="s">
        <v>54</v>
      </c>
      <c r="G1" s="195" t="s">
        <v>54</v>
      </c>
      <c r="H1" s="545" t="s">
        <v>38</v>
      </c>
      <c r="I1" s="545"/>
    </row>
    <row r="2" spans="1:9">
      <c r="A2" s="195" t="s">
        <v>153</v>
      </c>
      <c r="B2" s="195" t="s">
        <v>54</v>
      </c>
      <c r="C2" s="195" t="s">
        <v>54</v>
      </c>
      <c r="D2" s="195" t="s">
        <v>54</v>
      </c>
      <c r="E2" s="195" t="s">
        <v>54</v>
      </c>
      <c r="F2" s="195" t="s">
        <v>54</v>
      </c>
      <c r="G2" s="195" t="s">
        <v>54</v>
      </c>
      <c r="H2" s="195" t="s">
        <v>54</v>
      </c>
    </row>
    <row r="6" spans="1:9">
      <c r="A6" s="195" t="s">
        <v>541</v>
      </c>
      <c r="B6" s="195" t="s">
        <v>683</v>
      </c>
      <c r="C6" s="195" t="s">
        <v>684</v>
      </c>
      <c r="D6" s="195" t="s">
        <v>685</v>
      </c>
      <c r="E6" s="195" t="s">
        <v>0</v>
      </c>
      <c r="F6" s="195" t="s">
        <v>1</v>
      </c>
      <c r="G6" s="195" t="s">
        <v>1520</v>
      </c>
      <c r="H6" s="195" t="s">
        <v>1521</v>
      </c>
    </row>
    <row r="7" spans="1:9">
      <c r="A7" s="195" t="s">
        <v>77</v>
      </c>
      <c r="B7" s="195" t="s">
        <v>141</v>
      </c>
      <c r="C7" s="195">
        <v>93.603882444858499</v>
      </c>
      <c r="D7" s="195">
        <v>0.809995434834057</v>
      </c>
      <c r="E7" s="196">
        <v>16.456392632160899</v>
      </c>
      <c r="F7" s="196">
        <v>16.004980490928599</v>
      </c>
      <c r="G7" s="196">
        <v>20.316648618559601</v>
      </c>
      <c r="H7" s="196">
        <v>19.759346537808</v>
      </c>
    </row>
    <row r="8" spans="1:9">
      <c r="B8" s="195" t="s">
        <v>142</v>
      </c>
      <c r="C8" s="195">
        <v>94.1447803353567</v>
      </c>
      <c r="D8" s="195">
        <v>0.81467606143384597</v>
      </c>
      <c r="E8" s="196">
        <v>16.4444385250086</v>
      </c>
      <c r="F8" s="196">
        <v>15.8508929874362</v>
      </c>
      <c r="G8" s="196">
        <v>20.185248227456299</v>
      </c>
      <c r="H8" s="196">
        <v>19.456681910523201</v>
      </c>
    </row>
    <row r="9" spans="1:9">
      <c r="B9" s="195" t="s">
        <v>143</v>
      </c>
      <c r="C9" s="195">
        <v>94.722489332291602</v>
      </c>
      <c r="D9" s="195">
        <v>0.81967523067723203</v>
      </c>
      <c r="E9" s="196">
        <v>16.3548961058288</v>
      </c>
      <c r="F9" s="196">
        <v>15.7837102260116</v>
      </c>
      <c r="G9" s="196">
        <v>19.9528977987001</v>
      </c>
      <c r="H9" s="196">
        <v>19.256053660387899</v>
      </c>
    </row>
    <row r="10" spans="1:9">
      <c r="B10" s="195" t="s">
        <v>144</v>
      </c>
      <c r="C10" s="195">
        <v>94.838932628162794</v>
      </c>
      <c r="D10" s="195">
        <v>0.82068286557024295</v>
      </c>
      <c r="E10" s="196">
        <v>16.356097215837099</v>
      </c>
      <c r="F10" s="196">
        <v>15.777774592384599</v>
      </c>
      <c r="G10" s="196">
        <v>19.929863168853</v>
      </c>
      <c r="H10" s="196">
        <v>19.225178512069501</v>
      </c>
    </row>
    <row r="11" spans="1:9">
      <c r="B11" s="195" t="s">
        <v>145</v>
      </c>
      <c r="C11" s="195">
        <v>94.725494320572096</v>
      </c>
      <c r="D11" s="195">
        <v>0.81970123415834095</v>
      </c>
      <c r="E11" s="196">
        <v>16.239453203925699</v>
      </c>
      <c r="F11" s="196">
        <v>15.6770200598946</v>
      </c>
      <c r="G11" s="196">
        <v>19.811429490648699</v>
      </c>
      <c r="H11" s="196">
        <v>19.125285416937999</v>
      </c>
    </row>
    <row r="12" spans="1:9">
      <c r="B12" s="195" t="s">
        <v>146</v>
      </c>
      <c r="C12" s="195">
        <v>94.963639641805401</v>
      </c>
      <c r="D12" s="195">
        <v>0.821762010036305</v>
      </c>
      <c r="E12" s="196">
        <v>16.1180677380863</v>
      </c>
      <c r="F12" s="196">
        <v>15.573428010733799</v>
      </c>
      <c r="G12" s="196">
        <v>19.614033675485</v>
      </c>
      <c r="H12" s="196">
        <v>18.951263042746099</v>
      </c>
    </row>
    <row r="13" spans="1:9">
      <c r="B13" s="195" t="s">
        <v>147</v>
      </c>
      <c r="C13" s="195">
        <v>95.322735741330604</v>
      </c>
      <c r="D13" s="195">
        <v>0.82486942602894198</v>
      </c>
      <c r="E13" s="196">
        <v>16.0274208341791</v>
      </c>
      <c r="F13" s="196">
        <v>15.4830190630821</v>
      </c>
      <c r="G13" s="196">
        <v>19.4302520234478</v>
      </c>
      <c r="H13" s="196">
        <v>18.770266631919998</v>
      </c>
    </row>
    <row r="14" spans="1:9">
      <c r="B14" s="195" t="s">
        <v>148</v>
      </c>
      <c r="C14" s="195">
        <v>95.793767654306095</v>
      </c>
      <c r="D14" s="195">
        <v>0.82894547169292498</v>
      </c>
      <c r="E14" s="196">
        <v>16.091090318572199</v>
      </c>
      <c r="F14" s="196">
        <v>15.559245428145999</v>
      </c>
      <c r="G14" s="196">
        <v>19.411518450918098</v>
      </c>
      <c r="H14" s="196">
        <v>18.769926321414001</v>
      </c>
    </row>
    <row r="15" spans="1:9">
      <c r="B15" s="195" t="s">
        <v>149</v>
      </c>
      <c r="C15" s="195">
        <v>96.093515235290596</v>
      </c>
      <c r="D15" s="195">
        <v>0.83153931893364197</v>
      </c>
      <c r="E15" s="196">
        <v>16.314386868657198</v>
      </c>
      <c r="F15" s="196">
        <v>15.7850845379142</v>
      </c>
      <c r="G15" s="196">
        <v>19.619501444115301</v>
      </c>
      <c r="H15" s="196">
        <v>18.982968307688399</v>
      </c>
    </row>
    <row r="16" spans="1:9">
      <c r="B16" s="195" t="s">
        <v>150</v>
      </c>
      <c r="C16" s="195">
        <v>96.698269126750404</v>
      </c>
      <c r="D16" s="195">
        <v>0.83677251950701703</v>
      </c>
      <c r="E16" s="196">
        <v>16.442916139327501</v>
      </c>
      <c r="F16" s="196">
        <v>15.9176840132329</v>
      </c>
      <c r="G16" s="196">
        <v>19.650401699394699</v>
      </c>
      <c r="H16" s="196">
        <v>19.0227136314309</v>
      </c>
    </row>
    <row r="17" spans="1:8">
      <c r="B17" s="195" t="s">
        <v>151</v>
      </c>
      <c r="C17" s="195">
        <v>97.695173988821495</v>
      </c>
      <c r="D17" s="195">
        <v>0.84539917436524004</v>
      </c>
      <c r="E17" s="196">
        <v>16.522304881777099</v>
      </c>
      <c r="F17" s="196">
        <v>16.017897338022902</v>
      </c>
      <c r="G17" s="196">
        <v>19.543791125869902</v>
      </c>
      <c r="H17" s="196">
        <v>18.947140976391101</v>
      </c>
    </row>
    <row r="18" spans="1:8">
      <c r="B18" s="195" t="s">
        <v>152</v>
      </c>
      <c r="C18" s="195">
        <v>98.272882985756297</v>
      </c>
      <c r="D18" s="195">
        <v>0.85039834360862498</v>
      </c>
      <c r="E18" s="196">
        <v>16.6704789181466</v>
      </c>
      <c r="F18" s="196">
        <v>16.1586334483668</v>
      </c>
      <c r="G18" s="196">
        <v>19.603141331868301</v>
      </c>
      <c r="H18" s="196">
        <v>19.0012522599684</v>
      </c>
    </row>
    <row r="19" spans="1:8">
      <c r="A19" s="195" t="s">
        <v>78</v>
      </c>
      <c r="B19" s="195" t="s">
        <v>141</v>
      </c>
      <c r="C19" s="195">
        <v>98.794999699501204</v>
      </c>
      <c r="D19" s="195">
        <v>0.85491644845147796</v>
      </c>
      <c r="E19" s="196">
        <v>17.285123927708</v>
      </c>
      <c r="F19" s="196">
        <v>16.705832683727301</v>
      </c>
      <c r="G19" s="196">
        <v>20.218494987453798</v>
      </c>
      <c r="H19" s="196">
        <v>19.5408951529554</v>
      </c>
    </row>
    <row r="20" spans="1:8">
      <c r="B20" s="195" t="s">
        <v>142</v>
      </c>
      <c r="C20" s="195">
        <v>99.171374481639504</v>
      </c>
      <c r="D20" s="195">
        <v>0.85817338446049696</v>
      </c>
      <c r="E20" s="196">
        <v>18.083951641280098</v>
      </c>
      <c r="F20" s="196">
        <v>17.3510480320334</v>
      </c>
      <c r="G20" s="196">
        <v>21.072608366488598</v>
      </c>
      <c r="H20" s="196">
        <v>20.218580937395799</v>
      </c>
    </row>
    <row r="21" spans="1:8">
      <c r="B21" s="195" t="s">
        <v>143</v>
      </c>
      <c r="C21" s="195">
        <v>99.492156980587794</v>
      </c>
      <c r="D21" s="195">
        <v>0.86094925606898298</v>
      </c>
      <c r="E21" s="196">
        <v>18.328773522058398</v>
      </c>
      <c r="F21" s="196">
        <v>17.579471355799399</v>
      </c>
      <c r="G21" s="196">
        <v>21.289028816571602</v>
      </c>
      <c r="H21" s="196">
        <v>20.418707876078201</v>
      </c>
    </row>
    <row r="22" spans="1:8">
      <c r="B22" s="195" t="s">
        <v>144</v>
      </c>
      <c r="C22" s="195">
        <v>99.154847046096506</v>
      </c>
      <c r="D22" s="195">
        <v>0.85803036531439203</v>
      </c>
      <c r="E22" s="196">
        <v>18.4167612007118</v>
      </c>
      <c r="F22" s="196">
        <v>17.681710016479698</v>
      </c>
      <c r="G22" s="196">
        <v>21.4639970159608</v>
      </c>
      <c r="H22" s="196">
        <v>20.607324322375099</v>
      </c>
    </row>
    <row r="23" spans="1:8">
      <c r="B23" s="195" t="s">
        <v>145</v>
      </c>
      <c r="C23" s="195">
        <v>98.994080173087298</v>
      </c>
      <c r="D23" s="195">
        <v>0.85663917907501097</v>
      </c>
      <c r="E23" s="196">
        <v>18.651850570488801</v>
      </c>
      <c r="F23" s="196">
        <v>17.889366376945802</v>
      </c>
      <c r="G23" s="196">
        <v>21.7732868471284</v>
      </c>
      <c r="H23" s="196">
        <v>20.8831989172647</v>
      </c>
    </row>
    <row r="24" spans="1:8">
      <c r="B24" s="195" t="s">
        <v>146</v>
      </c>
      <c r="C24" s="195">
        <v>99.376464931786799</v>
      </c>
      <c r="D24" s="195">
        <v>0.85994812204625104</v>
      </c>
      <c r="E24" s="196">
        <v>18.941898614520198</v>
      </c>
      <c r="F24" s="196">
        <v>18.095843377263801</v>
      </c>
      <c r="G24" s="196">
        <v>22.026792231894099</v>
      </c>
      <c r="H24" s="196">
        <v>21.042947723642399</v>
      </c>
    </row>
    <row r="25" spans="1:8">
      <c r="B25" s="195" t="s">
        <v>147</v>
      </c>
      <c r="C25" s="195">
        <v>99.909099104513501</v>
      </c>
      <c r="D25" s="195">
        <v>0.86455723907298698</v>
      </c>
      <c r="E25" s="196">
        <v>19.2196076400867</v>
      </c>
      <c r="F25" s="196">
        <v>18.451393019182198</v>
      </c>
      <c r="G25" s="196">
        <v>22.230578579961598</v>
      </c>
      <c r="H25" s="196">
        <v>21.3420143690735</v>
      </c>
    </row>
    <row r="26" spans="1:8">
      <c r="B26" s="195" t="s">
        <v>148</v>
      </c>
      <c r="C26" s="195">
        <v>100.492</v>
      </c>
      <c r="D26" s="195">
        <v>0.86960133609089596</v>
      </c>
      <c r="E26" s="196">
        <v>19.634224926422402</v>
      </c>
      <c r="F26" s="196">
        <v>18.971086196797899</v>
      </c>
      <c r="G26" s="196">
        <v>22.5784208367064</v>
      </c>
      <c r="H26" s="196">
        <v>21.815842972457101</v>
      </c>
    </row>
    <row r="27" spans="1:8">
      <c r="B27" s="195" t="s">
        <v>149</v>
      </c>
      <c r="C27" s="195">
        <v>100.917</v>
      </c>
      <c r="D27" s="195">
        <v>0.87327904742949602</v>
      </c>
      <c r="E27" s="196">
        <v>19.894079386652599</v>
      </c>
      <c r="F27" s="196">
        <v>19.228593123981401</v>
      </c>
      <c r="G27" s="196">
        <v>22.780896261293499</v>
      </c>
      <c r="H27" s="196">
        <v>22.018841721418799</v>
      </c>
    </row>
    <row r="28" spans="1:8">
      <c r="B28" s="195" t="s">
        <v>150</v>
      </c>
      <c r="C28" s="195">
        <v>101.44</v>
      </c>
      <c r="D28" s="195">
        <v>0.87780479573558501</v>
      </c>
      <c r="E28" s="196">
        <v>20.141253942115199</v>
      </c>
      <c r="F28" s="196">
        <v>19.430086776846899</v>
      </c>
      <c r="G28" s="196">
        <v>22.9450260923184</v>
      </c>
      <c r="H28" s="196">
        <v>22.134860587728699</v>
      </c>
    </row>
    <row r="29" spans="1:8">
      <c r="B29" s="195" t="s">
        <v>151</v>
      </c>
      <c r="C29" s="195">
        <v>102.303</v>
      </c>
      <c r="D29" s="195">
        <v>0.88527271311255495</v>
      </c>
      <c r="E29" s="196">
        <v>20.1839990142598</v>
      </c>
      <c r="F29" s="196">
        <v>19.404950840373999</v>
      </c>
      <c r="G29" s="196">
        <v>22.7997527940224</v>
      </c>
      <c r="H29" s="196">
        <v>21.9197435467626</v>
      </c>
    </row>
    <row r="30" spans="1:8">
      <c r="B30" s="195" t="s">
        <v>152</v>
      </c>
      <c r="C30" s="195">
        <v>103.02</v>
      </c>
      <c r="D30" s="195">
        <v>0.89147722847673505</v>
      </c>
      <c r="E30" s="196">
        <v>19.951792481530902</v>
      </c>
      <c r="F30" s="196">
        <v>19.104687517973002</v>
      </c>
      <c r="G30" s="196">
        <v>22.380596883694299</v>
      </c>
      <c r="H30" s="196">
        <v>21.430370746112199</v>
      </c>
    </row>
    <row r="31" spans="1:8">
      <c r="A31" s="195" t="s">
        <v>79</v>
      </c>
      <c r="B31" s="195" t="s">
        <v>141</v>
      </c>
      <c r="C31" s="195">
        <v>103.108</v>
      </c>
      <c r="D31" s="195">
        <v>0.89223873105978702</v>
      </c>
      <c r="E31" s="196">
        <v>19.893147122035298</v>
      </c>
      <c r="F31" s="196">
        <v>18.816270308070301</v>
      </c>
      <c r="G31" s="196">
        <v>22.295767298071201</v>
      </c>
      <c r="H31" s="196">
        <v>21.088829315580799</v>
      </c>
    </row>
    <row r="32" spans="1:8">
      <c r="B32" s="195" t="s">
        <v>142</v>
      </c>
      <c r="C32" s="195">
        <v>103.07899999999999</v>
      </c>
      <c r="D32" s="195">
        <v>0.89198778134491696</v>
      </c>
      <c r="E32" s="196">
        <v>20.301391729917601</v>
      </c>
      <c r="F32" s="196">
        <v>19.238369871747899</v>
      </c>
      <c r="G32" s="196">
        <v>22.759719532601199</v>
      </c>
      <c r="H32" s="196">
        <v>21.5679746674789</v>
      </c>
    </row>
    <row r="33" spans="1:8">
      <c r="B33" s="195" t="s">
        <v>143</v>
      </c>
      <c r="C33" s="195">
        <v>103.476</v>
      </c>
      <c r="D33" s="195">
        <v>0.895423196407092</v>
      </c>
      <c r="E33" s="196">
        <v>20.774428473064201</v>
      </c>
      <c r="F33" s="196">
        <v>19.740755868351499</v>
      </c>
      <c r="G33" s="196">
        <v>23.2006815954982</v>
      </c>
      <c r="H33" s="196">
        <v>22.046285988080001</v>
      </c>
    </row>
    <row r="34" spans="1:8">
      <c r="B34" s="195" t="s">
        <v>144</v>
      </c>
      <c r="C34" s="195">
        <v>103.53100000000001</v>
      </c>
      <c r="D34" s="195">
        <v>0.89589913552149902</v>
      </c>
      <c r="E34" s="196">
        <v>20.658890675713199</v>
      </c>
      <c r="F34" s="196">
        <v>19.521537383341101</v>
      </c>
      <c r="G34" s="196">
        <v>23.059393470323801</v>
      </c>
      <c r="H34" s="196">
        <v>21.789883045235602</v>
      </c>
    </row>
    <row r="35" spans="1:8">
      <c r="B35" s="195" t="s">
        <v>145</v>
      </c>
      <c r="C35" s="195">
        <v>103.233</v>
      </c>
      <c r="D35" s="195">
        <v>0.89332041086525704</v>
      </c>
      <c r="E35" s="196">
        <v>20.6614093159045</v>
      </c>
      <c r="F35" s="196">
        <v>19.4420275152358</v>
      </c>
      <c r="G35" s="196">
        <v>23.1287778322361</v>
      </c>
      <c r="H35" s="196">
        <v>21.763778459292801</v>
      </c>
    </row>
    <row r="36" spans="1:8">
      <c r="B36" s="195" t="s">
        <v>146</v>
      </c>
      <c r="C36" s="195">
        <v>103.29900000000001</v>
      </c>
      <c r="D36" s="195">
        <v>0.89389153780254604</v>
      </c>
      <c r="E36" s="196">
        <v>20.5192302672233</v>
      </c>
      <c r="F36" s="196">
        <v>19.3298048986649</v>
      </c>
      <c r="G36" s="196">
        <v>22.954944083781999</v>
      </c>
      <c r="H36" s="196">
        <v>21.624329218042899</v>
      </c>
    </row>
    <row r="37" spans="1:8">
      <c r="B37" s="195" t="s">
        <v>147</v>
      </c>
      <c r="C37" s="195">
        <v>103.687</v>
      </c>
      <c r="D37" s="195">
        <v>0.89724907191872705</v>
      </c>
      <c r="E37" s="196">
        <v>20.529053710272301</v>
      </c>
      <c r="F37" s="196">
        <v>19.3989640169521</v>
      </c>
      <c r="G37" s="196">
        <v>22.879994365858501</v>
      </c>
      <c r="H37" s="196">
        <v>21.620489364751599</v>
      </c>
    </row>
    <row r="38" spans="1:8">
      <c r="B38" s="195" t="s">
        <v>148</v>
      </c>
      <c r="C38" s="195">
        <v>103.67</v>
      </c>
      <c r="D38" s="195">
        <v>0.89710196346518301</v>
      </c>
      <c r="E38" s="196">
        <v>20.3882030396639</v>
      </c>
      <c r="F38" s="196">
        <v>19.284820126811301</v>
      </c>
      <c r="G38" s="196">
        <v>22.7267399582</v>
      </c>
      <c r="H38" s="196">
        <v>21.496798482438798</v>
      </c>
    </row>
    <row r="39" spans="1:8">
      <c r="B39" s="195" t="s">
        <v>149</v>
      </c>
      <c r="C39" s="195">
        <v>103.94199999999999</v>
      </c>
      <c r="D39" s="195">
        <v>0.89945569872188702</v>
      </c>
      <c r="E39" s="196">
        <v>20.369187842913199</v>
      </c>
      <c r="F39" s="196">
        <v>19.3686493233951</v>
      </c>
      <c r="G39" s="196">
        <v>22.646126842998001</v>
      </c>
      <c r="H39" s="196">
        <v>21.533744631245</v>
      </c>
    </row>
    <row r="40" spans="1:8">
      <c r="B40" s="195" t="s">
        <v>150</v>
      </c>
      <c r="C40" s="195">
        <v>104.503</v>
      </c>
      <c r="D40" s="195">
        <v>0.90431027768883998</v>
      </c>
      <c r="E40" s="196">
        <v>20.348828349988999</v>
      </c>
      <c r="F40" s="196">
        <v>19.327784184716901</v>
      </c>
      <c r="G40" s="196">
        <v>22.502042553353299</v>
      </c>
      <c r="H40" s="196">
        <v>21.372956452638402</v>
      </c>
    </row>
    <row r="41" spans="1:8">
      <c r="B41" s="195" t="s">
        <v>151</v>
      </c>
      <c r="C41" s="195">
        <v>105.346</v>
      </c>
      <c r="D41" s="195">
        <v>0.91160512629693402</v>
      </c>
      <c r="E41" s="196">
        <v>20.338896361588901</v>
      </c>
      <c r="F41" s="196">
        <v>19.319981613210199</v>
      </c>
      <c r="G41" s="196">
        <v>22.311081601974202</v>
      </c>
      <c r="H41" s="196">
        <v>21.193366574945198</v>
      </c>
    </row>
    <row r="42" spans="1:8">
      <c r="B42" s="195" t="s">
        <v>152</v>
      </c>
      <c r="C42" s="195">
        <v>105.934</v>
      </c>
      <c r="D42" s="195">
        <v>0.91669334810186798</v>
      </c>
      <c r="E42" s="196">
        <v>20.4740419699867</v>
      </c>
      <c r="F42" s="196">
        <v>19.4418210937631</v>
      </c>
      <c r="G42" s="196">
        <v>22.334668417067601</v>
      </c>
      <c r="H42" s="196">
        <v>21.208642054641199</v>
      </c>
    </row>
    <row r="43" spans="1:8">
      <c r="A43" s="195" t="s">
        <v>80</v>
      </c>
      <c r="B43" s="195" t="s">
        <v>141</v>
      </c>
      <c r="C43" s="195">
        <v>106.447</v>
      </c>
      <c r="D43" s="195">
        <v>0.92113256202352001</v>
      </c>
      <c r="E43" s="196">
        <v>20.578899950059501</v>
      </c>
      <c r="F43" s="196">
        <v>19.5185418298373</v>
      </c>
      <c r="G43" s="196">
        <v>22.340866883320601</v>
      </c>
      <c r="H43" s="196">
        <v>21.189720822548601</v>
      </c>
    </row>
    <row r="44" spans="1:8">
      <c r="B44" s="195" t="s">
        <v>142</v>
      </c>
      <c r="C44" s="195">
        <v>106.889</v>
      </c>
      <c r="D44" s="195">
        <v>0.924957381815664</v>
      </c>
      <c r="E44" s="196">
        <v>20.427785187324002</v>
      </c>
      <c r="F44" s="196">
        <v>19.404890954363701</v>
      </c>
      <c r="G44" s="196">
        <v>22.085109637402802</v>
      </c>
      <c r="H44" s="196">
        <v>20.979227082087299</v>
      </c>
    </row>
    <row r="45" spans="1:8">
      <c r="B45" s="195" t="s">
        <v>143</v>
      </c>
      <c r="C45" s="195">
        <v>106.83799999999999</v>
      </c>
      <c r="D45" s="195">
        <v>0.92451605645503199</v>
      </c>
      <c r="E45" s="196">
        <v>19.011364567898699</v>
      </c>
      <c r="F45" s="196">
        <v>17.885451920244002</v>
      </c>
      <c r="G45" s="196">
        <v>20.5635850617846</v>
      </c>
      <c r="H45" s="196">
        <v>19.345745047224</v>
      </c>
    </row>
    <row r="46" spans="1:8">
      <c r="B46" s="195" t="s">
        <v>144</v>
      </c>
      <c r="C46" s="195">
        <v>105.755</v>
      </c>
      <c r="D46" s="195">
        <v>0.91514438262043396</v>
      </c>
      <c r="E46" s="196">
        <v>16.015786981416198</v>
      </c>
      <c r="F46" s="196">
        <v>15.1018600996677</v>
      </c>
      <c r="G46" s="196">
        <v>17.500830782085401</v>
      </c>
      <c r="H46" s="196">
        <v>16.502161174201699</v>
      </c>
    </row>
    <row r="47" spans="1:8">
      <c r="B47" s="195" t="s">
        <v>145</v>
      </c>
      <c r="C47" s="195">
        <v>106.16200000000001</v>
      </c>
      <c r="D47" s="195">
        <v>0.91866633206704695</v>
      </c>
      <c r="E47" s="196">
        <v>17.033472637366302</v>
      </c>
      <c r="F47" s="196">
        <v>16.2544161259429</v>
      </c>
      <c r="G47" s="196">
        <v>18.541522686523301</v>
      </c>
      <c r="H47" s="196">
        <v>17.693492793373199</v>
      </c>
    </row>
    <row r="48" spans="1:8">
      <c r="B48" s="195" t="s">
        <v>146</v>
      </c>
      <c r="C48" s="195">
        <v>106.74299999999999</v>
      </c>
      <c r="D48" s="195">
        <v>0.92369397980287504</v>
      </c>
      <c r="E48" s="196">
        <v>18.372366603082298</v>
      </c>
      <c r="F48" s="196">
        <v>17.653376602343201</v>
      </c>
      <c r="G48" s="196">
        <v>19.890101055982999</v>
      </c>
      <c r="H48" s="196">
        <v>19.1117155555248</v>
      </c>
    </row>
    <row r="49" spans="1:8">
      <c r="B49" s="195" t="s">
        <v>147</v>
      </c>
      <c r="C49" s="195">
        <v>107.444</v>
      </c>
      <c r="D49" s="195">
        <v>0.92976004015195401</v>
      </c>
      <c r="E49" s="196">
        <v>19.387937529456401</v>
      </c>
      <c r="F49" s="196">
        <v>18.600588267834599</v>
      </c>
      <c r="G49" s="196">
        <v>20.852625077635899</v>
      </c>
      <c r="H49" s="196">
        <v>20.0057944679948</v>
      </c>
    </row>
    <row r="50" spans="1:8">
      <c r="B50" s="195" t="s">
        <v>148</v>
      </c>
      <c r="C50" s="195">
        <v>107.867</v>
      </c>
      <c r="D50" s="195">
        <v>0.93342044461366702</v>
      </c>
      <c r="E50" s="196">
        <v>19.352307462252199</v>
      </c>
      <c r="F50" s="196">
        <v>18.600627457198101</v>
      </c>
      <c r="G50" s="196">
        <v>20.732680084227098</v>
      </c>
      <c r="H50" s="196">
        <v>19.927383811372099</v>
      </c>
    </row>
    <row r="51" spans="1:8">
      <c r="B51" s="195" t="s">
        <v>149</v>
      </c>
      <c r="C51" s="195">
        <v>108.114</v>
      </c>
      <c r="D51" s="195">
        <v>0.93555784390927699</v>
      </c>
      <c r="E51" s="196">
        <v>19.215378131058799</v>
      </c>
      <c r="F51" s="196">
        <v>18.535020116818199</v>
      </c>
      <c r="G51" s="196">
        <v>20.538952514968301</v>
      </c>
      <c r="H51" s="196">
        <v>19.81173076308</v>
      </c>
    </row>
    <row r="52" spans="1:8">
      <c r="B52" s="195" t="s">
        <v>150</v>
      </c>
      <c r="C52" s="195">
        <v>108.774</v>
      </c>
      <c r="D52" s="195">
        <v>0.94126911328216301</v>
      </c>
      <c r="E52" s="196">
        <v>19.0440042103472</v>
      </c>
      <c r="F52" s="196">
        <v>18.392541717000199</v>
      </c>
      <c r="G52" s="196">
        <v>20.232262953940602</v>
      </c>
      <c r="H52" s="196">
        <v>19.540152181203801</v>
      </c>
    </row>
    <row r="53" spans="1:8">
      <c r="B53" s="195" t="s">
        <v>151</v>
      </c>
      <c r="C53" s="195">
        <v>108.85599999999999</v>
      </c>
      <c r="D53" s="195">
        <v>0.94197869523455102</v>
      </c>
      <c r="E53" s="196">
        <v>18.298773726712302</v>
      </c>
      <c r="F53" s="196">
        <v>17.721554810542202</v>
      </c>
      <c r="G53" s="196">
        <v>19.425889162127898</v>
      </c>
      <c r="H53" s="196">
        <v>18.813116368974299</v>
      </c>
    </row>
    <row r="54" spans="1:8">
      <c r="B54" s="195" t="s">
        <v>152</v>
      </c>
      <c r="C54" s="195">
        <v>109.271</v>
      </c>
      <c r="D54" s="195">
        <v>0.94556987218871402</v>
      </c>
      <c r="E54" s="196">
        <v>18.441531287921698</v>
      </c>
      <c r="F54" s="196">
        <v>17.913536170770701</v>
      </c>
      <c r="G54" s="196">
        <v>19.5030867948817</v>
      </c>
      <c r="H54" s="196">
        <v>18.944698533283599</v>
      </c>
    </row>
    <row r="55" spans="1:8">
      <c r="A55" s="195" t="s">
        <v>560</v>
      </c>
      <c r="B55" s="195" t="s">
        <v>141</v>
      </c>
      <c r="C55" s="195">
        <v>110.21</v>
      </c>
      <c r="D55" s="195">
        <v>0.95369545088741003</v>
      </c>
      <c r="E55" s="196">
        <v>19.407933711383599</v>
      </c>
      <c r="F55" s="196">
        <v>18.924396070714401</v>
      </c>
      <c r="G55" s="196">
        <v>20.350242515390601</v>
      </c>
      <c r="H55" s="196">
        <v>19.843227786297302</v>
      </c>
    </row>
    <row r="56" spans="1:8">
      <c r="B56" s="195" t="s">
        <v>142</v>
      </c>
      <c r="C56" s="195">
        <v>110.907</v>
      </c>
      <c r="D56" s="195">
        <v>0.959726897482715</v>
      </c>
      <c r="E56" s="196">
        <v>20.2074004150879</v>
      </c>
      <c r="F56" s="196">
        <v>19.7505008653741</v>
      </c>
      <c r="G56" s="196">
        <v>21.0553653003685</v>
      </c>
      <c r="H56" s="196">
        <v>20.579292835470302</v>
      </c>
    </row>
    <row r="57" spans="1:8">
      <c r="B57" s="195" t="s">
        <v>143</v>
      </c>
      <c r="C57" s="195">
        <v>111.824</v>
      </c>
      <c r="D57" s="195">
        <v>0.96766210053564805</v>
      </c>
      <c r="E57" s="196">
        <v>20.696419481761101</v>
      </c>
      <c r="F57" s="196">
        <v>20.1058595572337</v>
      </c>
      <c r="G57" s="196">
        <v>21.388064563347701</v>
      </c>
      <c r="H57" s="196">
        <v>20.7777689609877</v>
      </c>
    </row>
    <row r="58" spans="1:8">
      <c r="B58" s="195" t="s">
        <v>144</v>
      </c>
      <c r="C58" s="195">
        <v>112.19</v>
      </c>
      <c r="D58" s="195">
        <v>0.97082925900606598</v>
      </c>
      <c r="E58" s="196">
        <v>20.730829735878501</v>
      </c>
      <c r="F58" s="196">
        <v>20.187252266965601</v>
      </c>
      <c r="G58" s="196">
        <v>21.353733979034299</v>
      </c>
      <c r="H58" s="196">
        <v>20.793823506754698</v>
      </c>
    </row>
    <row r="59" spans="1:8">
      <c r="B59" s="195" t="s">
        <v>145</v>
      </c>
      <c r="C59" s="195">
        <v>112.419</v>
      </c>
      <c r="D59" s="195">
        <v>0.97281089640968799</v>
      </c>
      <c r="E59" s="196">
        <v>20.784416803161701</v>
      </c>
      <c r="F59" s="196">
        <v>20.223854833905801</v>
      </c>
      <c r="G59" s="196">
        <v>21.365320721498801</v>
      </c>
      <c r="H59" s="196">
        <v>20.789091598937802</v>
      </c>
    </row>
    <row r="60" spans="1:8">
      <c r="B60" s="195" t="s">
        <v>146</v>
      </c>
      <c r="C60" s="195">
        <v>113.018</v>
      </c>
      <c r="D60" s="195">
        <v>0.97799430603750404</v>
      </c>
      <c r="E60" s="196">
        <v>20.786572084234201</v>
      </c>
      <c r="F60" s="196">
        <v>20.269044206434099</v>
      </c>
      <c r="G60" s="196">
        <v>21.254287428783002</v>
      </c>
      <c r="H60" s="196">
        <v>20.725114738711799</v>
      </c>
    </row>
    <row r="61" spans="1:8">
      <c r="B61" s="195" t="s">
        <v>147</v>
      </c>
      <c r="C61" s="195">
        <v>113.682</v>
      </c>
      <c r="D61" s="195">
        <v>0.98374018916416395</v>
      </c>
      <c r="E61" s="196">
        <v>20.703444618766301</v>
      </c>
      <c r="F61" s="196">
        <v>20.283476997007099</v>
      </c>
      <c r="G61" s="196">
        <v>21.045642789441199</v>
      </c>
      <c r="H61" s="196">
        <v>20.6187337067533</v>
      </c>
    </row>
    <row r="62" spans="1:8">
      <c r="B62" s="195" t="s">
        <v>148</v>
      </c>
      <c r="C62" s="195">
        <v>113.899</v>
      </c>
      <c r="D62" s="195">
        <v>0.98561798530646105</v>
      </c>
      <c r="E62" s="196">
        <v>20.6232831107389</v>
      </c>
      <c r="F62" s="196">
        <v>20.302700509696901</v>
      </c>
      <c r="G62" s="196">
        <v>20.9242154852993</v>
      </c>
      <c r="H62" s="196">
        <v>20.598954982933002</v>
      </c>
    </row>
    <row r="63" spans="1:8">
      <c r="B63" s="195" t="s">
        <v>149</v>
      </c>
      <c r="C63" s="195">
        <v>114.601</v>
      </c>
      <c r="D63" s="195">
        <v>0.99169269909398505</v>
      </c>
      <c r="E63" s="196">
        <v>20.546471879437199</v>
      </c>
      <c r="F63" s="196">
        <v>20.189056552793598</v>
      </c>
      <c r="G63" s="196">
        <v>20.7185874194784</v>
      </c>
      <c r="H63" s="196">
        <v>20.358178063868401</v>
      </c>
    </row>
    <row r="64" spans="1:8">
      <c r="B64" s="195" t="s">
        <v>150</v>
      </c>
      <c r="C64" s="195">
        <v>115.56100000000001</v>
      </c>
      <c r="D64" s="195">
        <v>1</v>
      </c>
      <c r="E64" s="196">
        <v>20.459216329717201</v>
      </c>
      <c r="F64" s="196">
        <v>20.127537314709301</v>
      </c>
      <c r="G64" s="196">
        <v>20.459216329717201</v>
      </c>
      <c r="H64" s="196">
        <v>20.127537314709301</v>
      </c>
    </row>
  </sheetData>
  <mergeCells count="1">
    <mergeCell ref="H1:I1"/>
  </mergeCells>
  <hyperlinks>
    <hyperlink ref="H1:I1" location="Index!A1" display="Regresar al Índice" xr:uid="{025BFFEC-6347-4A37-A706-8A618738AFAB}"/>
  </hyperlinks>
  <pageMargins left="0.7" right="0.7" top="0.75" bottom="0.75" header="0.3" footer="0.3"/>
  <pageSetup paperSize="9" orientation="portrait" horizontalDpi="300" verticalDpi="300"/>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E887A-41EC-4AE9-B392-05A70B19FA7C}">
  <sheetPr codeName="Hoja180"/>
  <dimension ref="A1:I1"/>
  <sheetViews>
    <sheetView workbookViewId="0"/>
  </sheetViews>
  <sheetFormatPr baseColWidth="10" defaultRowHeight="14.25"/>
  <cols>
    <col min="1" max="16384" width="11.42578125" style="20"/>
  </cols>
  <sheetData>
    <row r="1" spans="1:9">
      <c r="A1" s="20" t="s">
        <v>1615</v>
      </c>
      <c r="H1" s="554" t="s">
        <v>38</v>
      </c>
      <c r="I1" s="554"/>
    </row>
  </sheetData>
  <mergeCells count="1">
    <mergeCell ref="H1:I1"/>
  </mergeCells>
  <hyperlinks>
    <hyperlink ref="H1:I1" location="Index!A1" display="Regresar al Índice" xr:uid="{8DE47492-10EE-47EF-B9C9-84B3047AB2CC}"/>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CDFD7-3151-4264-B1C2-6D63902D6EE2}">
  <sheetPr codeName="Hoja181"/>
  <dimension ref="A1:I64"/>
  <sheetViews>
    <sheetView workbookViewId="0"/>
  </sheetViews>
  <sheetFormatPr baseColWidth="10" defaultRowHeight="14.25"/>
  <cols>
    <col min="1" max="1" width="90.7109375" style="195" customWidth="1"/>
    <col min="2" max="2" width="3.7109375" style="195" customWidth="1"/>
    <col min="3" max="8" width="11.7109375" style="195" customWidth="1"/>
    <col min="9" max="17" width="9.140625" style="195" customWidth="1"/>
    <col min="18" max="16384" width="11.42578125" style="195"/>
  </cols>
  <sheetData>
    <row r="1" spans="1:9">
      <c r="A1" s="20" t="s">
        <v>1616</v>
      </c>
      <c r="B1" s="195" t="s">
        <v>54</v>
      </c>
      <c r="C1" s="195" t="s">
        <v>54</v>
      </c>
      <c r="D1" s="195" t="s">
        <v>54</v>
      </c>
      <c r="E1" s="195" t="s">
        <v>54</v>
      </c>
      <c r="F1" s="195" t="s">
        <v>54</v>
      </c>
      <c r="G1" s="195" t="s">
        <v>54</v>
      </c>
      <c r="H1" s="545" t="s">
        <v>38</v>
      </c>
      <c r="I1" s="545"/>
    </row>
    <row r="2" spans="1:9">
      <c r="A2" s="195" t="s">
        <v>153</v>
      </c>
      <c r="B2" s="195" t="s">
        <v>54</v>
      </c>
      <c r="C2" s="195" t="s">
        <v>54</v>
      </c>
      <c r="D2" s="195" t="s">
        <v>54</v>
      </c>
      <c r="E2" s="195" t="s">
        <v>54</v>
      </c>
      <c r="F2" s="195" t="s">
        <v>54</v>
      </c>
      <c r="G2" s="195" t="s">
        <v>54</v>
      </c>
      <c r="H2" s="195" t="s">
        <v>54</v>
      </c>
    </row>
    <row r="6" spans="1:9">
      <c r="A6" s="195" t="s">
        <v>541</v>
      </c>
      <c r="B6" s="195" t="s">
        <v>683</v>
      </c>
      <c r="C6" s="195" t="s">
        <v>684</v>
      </c>
      <c r="D6" s="195" t="s">
        <v>685</v>
      </c>
      <c r="E6" s="195" t="s">
        <v>0</v>
      </c>
      <c r="F6" s="195" t="s">
        <v>1</v>
      </c>
      <c r="G6" s="195" t="s">
        <v>1520</v>
      </c>
      <c r="H6" s="195" t="s">
        <v>1521</v>
      </c>
    </row>
    <row r="7" spans="1:9">
      <c r="A7" s="195" t="s">
        <v>77</v>
      </c>
      <c r="B7" s="195" t="s">
        <v>141</v>
      </c>
      <c r="C7" s="195">
        <v>93.603882444858499</v>
      </c>
      <c r="D7" s="195">
        <v>0.809995434834057</v>
      </c>
      <c r="E7" s="196">
        <v>18.304750999844799</v>
      </c>
      <c r="F7" s="196">
        <v>17.8167725639798</v>
      </c>
      <c r="G7" s="196">
        <v>22.598585390292801</v>
      </c>
      <c r="H7" s="196">
        <v>21.996139481489699</v>
      </c>
    </row>
    <row r="8" spans="1:9">
      <c r="B8" s="195" t="s">
        <v>142</v>
      </c>
      <c r="C8" s="195">
        <v>94.1447803353567</v>
      </c>
      <c r="D8" s="195">
        <v>0.81467606143384597</v>
      </c>
      <c r="E8" s="196">
        <v>18.292751290365601</v>
      </c>
      <c r="F8" s="196">
        <v>17.7165134606824</v>
      </c>
      <c r="G8" s="196">
        <v>22.454018420732702</v>
      </c>
      <c r="H8" s="196">
        <v>21.746696999419601</v>
      </c>
    </row>
    <row r="9" spans="1:9">
      <c r="B9" s="195" t="s">
        <v>143</v>
      </c>
      <c r="C9" s="195">
        <v>94.722489332291602</v>
      </c>
      <c r="D9" s="195">
        <v>0.81967523067723203</v>
      </c>
      <c r="E9" s="196">
        <v>18.2049051372082</v>
      </c>
      <c r="F9" s="196">
        <v>17.6380595611068</v>
      </c>
      <c r="G9" s="196">
        <v>22.209900282294601</v>
      </c>
      <c r="H9" s="196">
        <v>21.518351294492401</v>
      </c>
    </row>
    <row r="10" spans="1:9">
      <c r="B10" s="195" t="s">
        <v>144</v>
      </c>
      <c r="C10" s="195">
        <v>94.838932628162794</v>
      </c>
      <c r="D10" s="195">
        <v>0.82068286557024295</v>
      </c>
      <c r="E10" s="196">
        <v>18.1811923048406</v>
      </c>
      <c r="F10" s="196">
        <v>17.601157731083401</v>
      </c>
      <c r="G10" s="196">
        <v>22.153736927610399</v>
      </c>
      <c r="H10" s="196">
        <v>21.446966263702102</v>
      </c>
    </row>
    <row r="11" spans="1:9">
      <c r="B11" s="195" t="s">
        <v>145</v>
      </c>
      <c r="C11" s="195">
        <v>94.725494320572096</v>
      </c>
      <c r="D11" s="195">
        <v>0.81970123415834095</v>
      </c>
      <c r="E11" s="196">
        <v>18.108295383600399</v>
      </c>
      <c r="F11" s="196">
        <v>17.531369362613201</v>
      </c>
      <c r="G11" s="196">
        <v>22.091336000236399</v>
      </c>
      <c r="H11" s="196">
        <v>21.3875112444038</v>
      </c>
    </row>
    <row r="12" spans="1:9">
      <c r="B12" s="195" t="s">
        <v>146</v>
      </c>
      <c r="C12" s="195">
        <v>94.963639641805401</v>
      </c>
      <c r="D12" s="195">
        <v>0.821762010036305</v>
      </c>
      <c r="E12" s="196">
        <v>17.9783785441807</v>
      </c>
      <c r="F12" s="196">
        <v>17.403503717607499</v>
      </c>
      <c r="G12" s="196">
        <v>21.877840937653499</v>
      </c>
      <c r="H12" s="196">
        <v>21.178277293250201</v>
      </c>
    </row>
    <row r="13" spans="1:9">
      <c r="B13" s="195" t="s">
        <v>147</v>
      </c>
      <c r="C13" s="195">
        <v>95.322735741330604</v>
      </c>
      <c r="D13" s="195">
        <v>0.82486942602894198</v>
      </c>
      <c r="E13" s="196">
        <v>17.8771113713502</v>
      </c>
      <c r="F13" s="196">
        <v>17.3030561538725</v>
      </c>
      <c r="G13" s="196">
        <v>21.672656068019901</v>
      </c>
      <c r="H13" s="196">
        <v>20.976721415378702</v>
      </c>
    </row>
    <row r="14" spans="1:9">
      <c r="B14" s="195" t="s">
        <v>148</v>
      </c>
      <c r="C14" s="195">
        <v>95.793767654306095</v>
      </c>
      <c r="D14" s="195">
        <v>0.82894547169292498</v>
      </c>
      <c r="E14" s="196">
        <v>17.9545830945797</v>
      </c>
      <c r="F14" s="196">
        <v>17.3895679098543</v>
      </c>
      <c r="G14" s="196">
        <v>21.659546626042498</v>
      </c>
      <c r="H14" s="196">
        <v>20.9779394467771</v>
      </c>
    </row>
    <row r="15" spans="1:9">
      <c r="B15" s="195" t="s">
        <v>149</v>
      </c>
      <c r="C15" s="195">
        <v>96.093515235290596</v>
      </c>
      <c r="D15" s="195">
        <v>0.83153931893364197</v>
      </c>
      <c r="E15" s="196">
        <v>18.2042669066836</v>
      </c>
      <c r="F15" s="196">
        <v>17.6390110492795</v>
      </c>
      <c r="G15" s="196">
        <v>21.8922503027621</v>
      </c>
      <c r="H15" s="196">
        <v>21.2124798523053</v>
      </c>
    </row>
    <row r="16" spans="1:9">
      <c r="B16" s="195" t="s">
        <v>150</v>
      </c>
      <c r="C16" s="195">
        <v>96.698269126750404</v>
      </c>
      <c r="D16" s="195">
        <v>0.83677251950701703</v>
      </c>
      <c r="E16" s="196">
        <v>18.295529773988399</v>
      </c>
      <c r="F16" s="196">
        <v>17.7402570952788</v>
      </c>
      <c r="G16" s="196">
        <v>21.864400834729999</v>
      </c>
      <c r="H16" s="196">
        <v>21.2008122658359</v>
      </c>
    </row>
    <row r="17" spans="1:8">
      <c r="B17" s="195" t="s">
        <v>151</v>
      </c>
      <c r="C17" s="195">
        <v>97.695173988821495</v>
      </c>
      <c r="D17" s="195">
        <v>0.84539917436524004</v>
      </c>
      <c r="E17" s="196">
        <v>18.396479799622</v>
      </c>
      <c r="F17" s="196">
        <v>17.8530751466045</v>
      </c>
      <c r="G17" s="196">
        <v>21.760702349200599</v>
      </c>
      <c r="H17" s="196">
        <v>21.117923565526599</v>
      </c>
    </row>
    <row r="18" spans="1:8">
      <c r="B18" s="195" t="s">
        <v>152</v>
      </c>
      <c r="C18" s="195">
        <v>98.272882985756297</v>
      </c>
      <c r="D18" s="195">
        <v>0.85039834360862498</v>
      </c>
      <c r="E18" s="196">
        <v>18.523943589996499</v>
      </c>
      <c r="F18" s="196">
        <v>17.975312596087701</v>
      </c>
      <c r="G18" s="196">
        <v>21.782666592918201</v>
      </c>
      <c r="H18" s="196">
        <v>21.1375207056617</v>
      </c>
    </row>
    <row r="19" spans="1:8">
      <c r="A19" s="195" t="s">
        <v>78</v>
      </c>
      <c r="B19" s="195" t="s">
        <v>141</v>
      </c>
      <c r="C19" s="195">
        <v>98.794999699501204</v>
      </c>
      <c r="D19" s="195">
        <v>0.85491644845147796</v>
      </c>
      <c r="E19" s="196">
        <v>19.024288658666499</v>
      </c>
      <c r="F19" s="196">
        <v>18.457378818045701</v>
      </c>
      <c r="G19" s="196">
        <v>22.2528045788866</v>
      </c>
      <c r="H19" s="196">
        <v>21.589687333163202</v>
      </c>
    </row>
    <row r="20" spans="1:8">
      <c r="B20" s="195" t="s">
        <v>142</v>
      </c>
      <c r="C20" s="195">
        <v>99.171374481639504</v>
      </c>
      <c r="D20" s="195">
        <v>0.85817338446049696</v>
      </c>
      <c r="E20" s="196">
        <v>19.672678653362599</v>
      </c>
      <c r="F20" s="196">
        <v>19.000681143001199</v>
      </c>
      <c r="G20" s="196">
        <v>22.9238974426247</v>
      </c>
      <c r="H20" s="196">
        <v>22.1408418008049</v>
      </c>
    </row>
    <row r="21" spans="1:8">
      <c r="B21" s="195" t="s">
        <v>143</v>
      </c>
      <c r="C21" s="195">
        <v>99.492156980587794</v>
      </c>
      <c r="D21" s="195">
        <v>0.86094925606898298</v>
      </c>
      <c r="E21" s="196">
        <v>19.833617385576499</v>
      </c>
      <c r="F21" s="196">
        <v>19.156907630994901</v>
      </c>
      <c r="G21" s="196">
        <v>23.036917966727799</v>
      </c>
      <c r="H21" s="196">
        <v>22.2509137396362</v>
      </c>
    </row>
    <row r="22" spans="1:8">
      <c r="B22" s="195" t="s">
        <v>144</v>
      </c>
      <c r="C22" s="195">
        <v>99.154847046096506</v>
      </c>
      <c r="D22" s="195">
        <v>0.85803036531439203</v>
      </c>
      <c r="E22" s="196">
        <v>19.888948705648801</v>
      </c>
      <c r="F22" s="196">
        <v>19.232866862971601</v>
      </c>
      <c r="G22" s="196">
        <v>23.1797725461164</v>
      </c>
      <c r="H22" s="196">
        <v>22.415135454937499</v>
      </c>
    </row>
    <row r="23" spans="1:8">
      <c r="B23" s="195" t="s">
        <v>145</v>
      </c>
      <c r="C23" s="195">
        <v>98.994080173087298</v>
      </c>
      <c r="D23" s="195">
        <v>0.85663917907501097</v>
      </c>
      <c r="E23" s="196">
        <v>20.096047236078999</v>
      </c>
      <c r="F23" s="196">
        <v>19.3941031740233</v>
      </c>
      <c r="G23" s="196">
        <v>23.459173625211101</v>
      </c>
      <c r="H23" s="196">
        <v>22.639757377154801</v>
      </c>
    </row>
    <row r="24" spans="1:8">
      <c r="B24" s="195" t="s">
        <v>146</v>
      </c>
      <c r="C24" s="195">
        <v>99.376464931786799</v>
      </c>
      <c r="D24" s="195">
        <v>0.85994812204625104</v>
      </c>
      <c r="E24" s="196">
        <v>20.387638871360501</v>
      </c>
      <c r="F24" s="196">
        <v>19.613708460782501</v>
      </c>
      <c r="G24" s="196">
        <v>23.707986968851198</v>
      </c>
      <c r="H24" s="196">
        <v>22.8080135975082</v>
      </c>
    </row>
    <row r="25" spans="1:8">
      <c r="B25" s="195" t="s">
        <v>147</v>
      </c>
      <c r="C25" s="195">
        <v>99.909099104513501</v>
      </c>
      <c r="D25" s="195">
        <v>0.86455723907298698</v>
      </c>
      <c r="E25" s="196">
        <v>20.651965053037301</v>
      </c>
      <c r="F25" s="196">
        <v>19.966742706737101</v>
      </c>
      <c r="G25" s="196">
        <v>23.887331132848001</v>
      </c>
      <c r="H25" s="196">
        <v>23.0947608837863</v>
      </c>
    </row>
    <row r="26" spans="1:8">
      <c r="B26" s="195" t="s">
        <v>148</v>
      </c>
      <c r="C26" s="195">
        <v>100.492</v>
      </c>
      <c r="D26" s="195">
        <v>0.86960133609089596</v>
      </c>
      <c r="E26" s="196">
        <v>21.002538750951</v>
      </c>
      <c r="F26" s="196">
        <v>20.469377318415699</v>
      </c>
      <c r="G26" s="196">
        <v>24.151916377409599</v>
      </c>
      <c r="H26" s="196">
        <v>23.538806196447801</v>
      </c>
    </row>
    <row r="27" spans="1:8">
      <c r="B27" s="195" t="s">
        <v>149</v>
      </c>
      <c r="C27" s="195">
        <v>100.917</v>
      </c>
      <c r="D27" s="195">
        <v>0.87327904742949602</v>
      </c>
      <c r="E27" s="196">
        <v>21.2367617556413</v>
      </c>
      <c r="F27" s="196">
        <v>20.700351267900899</v>
      </c>
      <c r="G27" s="196">
        <v>24.3184143924578</v>
      </c>
      <c r="H27" s="196">
        <v>23.704165728964401</v>
      </c>
    </row>
    <row r="28" spans="1:8">
      <c r="B28" s="195" t="s">
        <v>150</v>
      </c>
      <c r="C28" s="195">
        <v>101.44</v>
      </c>
      <c r="D28" s="195">
        <v>0.87780479573558501</v>
      </c>
      <c r="E28" s="196">
        <v>21.483532211701601</v>
      </c>
      <c r="F28" s="196">
        <v>20.940549107522699</v>
      </c>
      <c r="G28" s="196">
        <v>24.474156801226801</v>
      </c>
      <c r="H28" s="196">
        <v>23.8555874942275</v>
      </c>
    </row>
    <row r="29" spans="1:8">
      <c r="B29" s="195" t="s">
        <v>151</v>
      </c>
      <c r="C29" s="195">
        <v>102.303</v>
      </c>
      <c r="D29" s="195">
        <v>0.88527271311255495</v>
      </c>
      <c r="E29" s="196">
        <v>21.518779872235601</v>
      </c>
      <c r="F29" s="196">
        <v>20.9440410360925</v>
      </c>
      <c r="G29" s="196">
        <v>24.307515134604301</v>
      </c>
      <c r="H29" s="196">
        <v>23.658292779018101</v>
      </c>
    </row>
    <row r="30" spans="1:8">
      <c r="B30" s="195" t="s">
        <v>152</v>
      </c>
      <c r="C30" s="195">
        <v>103.02</v>
      </c>
      <c r="D30" s="195">
        <v>0.89147722847673505</v>
      </c>
      <c r="E30" s="196">
        <v>21.284876922345301</v>
      </c>
      <c r="F30" s="196">
        <v>20.651064462578798</v>
      </c>
      <c r="G30" s="196">
        <v>23.875962551185701</v>
      </c>
      <c r="H30" s="196">
        <v>23.1649937911092</v>
      </c>
    </row>
    <row r="31" spans="1:8">
      <c r="A31" s="195" t="s">
        <v>79</v>
      </c>
      <c r="B31" s="195" t="s">
        <v>141</v>
      </c>
      <c r="C31" s="195">
        <v>103.108</v>
      </c>
      <c r="D31" s="195">
        <v>0.89223873105978702</v>
      </c>
      <c r="E31" s="196">
        <v>21.106521638174598</v>
      </c>
      <c r="F31" s="196">
        <v>20.199890236574301</v>
      </c>
      <c r="G31" s="196">
        <v>23.655688666534999</v>
      </c>
      <c r="H31" s="196">
        <v>22.639557702882101</v>
      </c>
    </row>
    <row r="32" spans="1:8">
      <c r="B32" s="195" t="s">
        <v>142</v>
      </c>
      <c r="C32" s="195">
        <v>103.07899999999999</v>
      </c>
      <c r="D32" s="195">
        <v>0.89198778134491696</v>
      </c>
      <c r="E32" s="196">
        <v>21.224040062011198</v>
      </c>
      <c r="F32" s="196">
        <v>20.185578709819598</v>
      </c>
      <c r="G32" s="196">
        <v>23.794092818188702</v>
      </c>
      <c r="H32" s="196">
        <v>22.629882529763201</v>
      </c>
    </row>
    <row r="33" spans="1:8">
      <c r="B33" s="195" t="s">
        <v>143</v>
      </c>
      <c r="C33" s="195">
        <v>103.476</v>
      </c>
      <c r="D33" s="195">
        <v>0.895423196407092</v>
      </c>
      <c r="E33" s="196">
        <v>21.643084682984501</v>
      </c>
      <c r="F33" s="196">
        <v>20.838610197293299</v>
      </c>
      <c r="G33" s="196">
        <v>24.170788482840202</v>
      </c>
      <c r="H33" s="196">
        <v>23.272359126845</v>
      </c>
    </row>
    <row r="34" spans="1:8">
      <c r="B34" s="195" t="s">
        <v>144</v>
      </c>
      <c r="C34" s="195">
        <v>103.53100000000001</v>
      </c>
      <c r="D34" s="195">
        <v>0.89589913552149902</v>
      </c>
      <c r="E34" s="196">
        <v>21.744275061458499</v>
      </c>
      <c r="F34" s="196">
        <v>20.941999805617201</v>
      </c>
      <c r="G34" s="196">
        <v>24.270896353529</v>
      </c>
      <c r="H34" s="196">
        <v>23.3753990547462</v>
      </c>
    </row>
    <row r="35" spans="1:8">
      <c r="B35" s="195" t="s">
        <v>145</v>
      </c>
      <c r="C35" s="195">
        <v>103.233</v>
      </c>
      <c r="D35" s="195">
        <v>0.89332041086525704</v>
      </c>
      <c r="E35" s="196">
        <v>21.766378688694498</v>
      </c>
      <c r="F35" s="196">
        <v>20.946684539063199</v>
      </c>
      <c r="G35" s="196">
        <v>24.365701739213499</v>
      </c>
      <c r="H35" s="196">
        <v>23.448120388041399</v>
      </c>
    </row>
    <row r="36" spans="1:8">
      <c r="B36" s="195" t="s">
        <v>146</v>
      </c>
      <c r="C36" s="195">
        <v>103.29900000000001</v>
      </c>
      <c r="D36" s="195">
        <v>0.89389153780254604</v>
      </c>
      <c r="E36" s="196">
        <v>21.750355039393</v>
      </c>
      <c r="F36" s="196">
        <v>20.9520787833364</v>
      </c>
      <c r="G36" s="196">
        <v>24.332208237323702</v>
      </c>
      <c r="H36" s="196">
        <v>23.439173431312302</v>
      </c>
    </row>
    <row r="37" spans="1:8">
      <c r="B37" s="195" t="s">
        <v>147</v>
      </c>
      <c r="C37" s="195">
        <v>103.687</v>
      </c>
      <c r="D37" s="195">
        <v>0.89724907191872705</v>
      </c>
      <c r="E37" s="196">
        <v>21.764494735663401</v>
      </c>
      <c r="F37" s="196">
        <v>20.966359350314502</v>
      </c>
      <c r="G37" s="196">
        <v>24.2569152945692</v>
      </c>
      <c r="H37" s="196">
        <v>23.367379255660701</v>
      </c>
    </row>
    <row r="38" spans="1:8">
      <c r="B38" s="195" t="s">
        <v>148</v>
      </c>
      <c r="C38" s="195">
        <v>103.67</v>
      </c>
      <c r="D38" s="195">
        <v>0.89710196346518301</v>
      </c>
      <c r="E38" s="196">
        <v>21.747309264843199</v>
      </c>
      <c r="F38" s="196">
        <v>20.944220147738399</v>
      </c>
      <c r="G38" s="196">
        <v>24.241736336013801</v>
      </c>
      <c r="H38" s="196">
        <v>23.346532502100899</v>
      </c>
    </row>
    <row r="39" spans="1:8">
      <c r="B39" s="195" t="s">
        <v>149</v>
      </c>
      <c r="C39" s="195">
        <v>103.94199999999999</v>
      </c>
      <c r="D39" s="195">
        <v>0.89945569872188702</v>
      </c>
      <c r="E39" s="196">
        <v>21.753996962319899</v>
      </c>
      <c r="F39" s="196">
        <v>20.9440418045859</v>
      </c>
      <c r="G39" s="196">
        <v>24.185734765183</v>
      </c>
      <c r="H39" s="196">
        <v>23.285239989414801</v>
      </c>
    </row>
    <row r="40" spans="1:8">
      <c r="B40" s="195" t="s">
        <v>150</v>
      </c>
      <c r="C40" s="195">
        <v>104.503</v>
      </c>
      <c r="D40" s="195">
        <v>0.90431027768883998</v>
      </c>
      <c r="E40" s="196">
        <v>21.745397300140802</v>
      </c>
      <c r="F40" s="196">
        <v>20.892977023114302</v>
      </c>
      <c r="G40" s="196">
        <v>24.046389648159099</v>
      </c>
      <c r="H40" s="196">
        <v>23.103770396717</v>
      </c>
    </row>
    <row r="41" spans="1:8">
      <c r="B41" s="195" t="s">
        <v>151</v>
      </c>
      <c r="C41" s="195">
        <v>105.346</v>
      </c>
      <c r="D41" s="195">
        <v>0.91160512629693402</v>
      </c>
      <c r="E41" s="196">
        <v>21.709391924084802</v>
      </c>
      <c r="F41" s="196">
        <v>20.730972049745599</v>
      </c>
      <c r="G41" s="196">
        <v>23.814468894302198</v>
      </c>
      <c r="H41" s="196">
        <v>22.741175374866099</v>
      </c>
    </row>
    <row r="42" spans="1:8">
      <c r="B42" s="195" t="s">
        <v>152</v>
      </c>
      <c r="C42" s="195">
        <v>105.934</v>
      </c>
      <c r="D42" s="195">
        <v>0.91669334810186798</v>
      </c>
      <c r="E42" s="196">
        <v>21.760670042574901</v>
      </c>
      <c r="F42" s="196">
        <v>20.776717092973499</v>
      </c>
      <c r="G42" s="196">
        <v>23.738221824815401</v>
      </c>
      <c r="H42" s="196">
        <v>22.664849849728299</v>
      </c>
    </row>
    <row r="43" spans="1:8">
      <c r="A43" s="195" t="s">
        <v>80</v>
      </c>
      <c r="B43" s="195" t="s">
        <v>141</v>
      </c>
      <c r="C43" s="195">
        <v>106.447</v>
      </c>
      <c r="D43" s="195">
        <v>0.92113256202352001</v>
      </c>
      <c r="E43" s="196">
        <v>21.810516789534901</v>
      </c>
      <c r="F43" s="196">
        <v>20.827147521872998</v>
      </c>
      <c r="G43" s="196">
        <v>23.677934847533901</v>
      </c>
      <c r="H43" s="196">
        <v>22.610369430563299</v>
      </c>
    </row>
    <row r="44" spans="1:8">
      <c r="B44" s="195" t="s">
        <v>142</v>
      </c>
      <c r="C44" s="195">
        <v>106.889</v>
      </c>
      <c r="D44" s="195">
        <v>0.924957381815664</v>
      </c>
      <c r="E44" s="196">
        <v>21.5328682302756</v>
      </c>
      <c r="F44" s="196">
        <v>20.506375511637302</v>
      </c>
      <c r="G44" s="196">
        <v>23.279849054242099</v>
      </c>
      <c r="H44" s="196">
        <v>22.170076064892701</v>
      </c>
    </row>
    <row r="45" spans="1:8">
      <c r="B45" s="195" t="s">
        <v>143</v>
      </c>
      <c r="C45" s="195">
        <v>106.83799999999999</v>
      </c>
      <c r="D45" s="195">
        <v>0.92451605645503199</v>
      </c>
      <c r="E45" s="196">
        <v>20.1297724134579</v>
      </c>
      <c r="F45" s="196">
        <v>19.108611289763399</v>
      </c>
      <c r="G45" s="196">
        <v>21.7733075298265</v>
      </c>
      <c r="H45" s="196">
        <v>20.668771684759601</v>
      </c>
    </row>
    <row r="46" spans="1:8">
      <c r="B46" s="195" t="s">
        <v>144</v>
      </c>
      <c r="C46" s="195">
        <v>105.755</v>
      </c>
      <c r="D46" s="195">
        <v>0.91514438262043396</v>
      </c>
      <c r="E46" s="196">
        <v>17.277065919848901</v>
      </c>
      <c r="F46" s="196">
        <v>16.444850437266801</v>
      </c>
      <c r="G46" s="196">
        <v>18.879060231323901</v>
      </c>
      <c r="H46" s="196">
        <v>17.969678609815102</v>
      </c>
    </row>
    <row r="47" spans="1:8">
      <c r="B47" s="195" t="s">
        <v>145</v>
      </c>
      <c r="C47" s="195">
        <v>106.16200000000001</v>
      </c>
      <c r="D47" s="195">
        <v>0.91866633206704695</v>
      </c>
      <c r="E47" s="196">
        <v>17.7779940960842</v>
      </c>
      <c r="F47" s="196">
        <v>17.061953767463599</v>
      </c>
      <c r="G47" s="196">
        <v>19.351959983210399</v>
      </c>
      <c r="H47" s="196">
        <v>18.5725253793434</v>
      </c>
    </row>
    <row r="48" spans="1:8">
      <c r="B48" s="195" t="s">
        <v>146</v>
      </c>
      <c r="C48" s="195">
        <v>106.74299999999999</v>
      </c>
      <c r="D48" s="195">
        <v>0.92369397980287504</v>
      </c>
      <c r="E48" s="196">
        <v>18.849194387029701</v>
      </c>
      <c r="F48" s="196">
        <v>18.161831372714001</v>
      </c>
      <c r="G48" s="196">
        <v>20.406319407919401</v>
      </c>
      <c r="H48" s="196">
        <v>19.662173587609502</v>
      </c>
    </row>
    <row r="49" spans="1:8">
      <c r="B49" s="195" t="s">
        <v>147</v>
      </c>
      <c r="C49" s="195">
        <v>107.444</v>
      </c>
      <c r="D49" s="195">
        <v>0.92976004015195401</v>
      </c>
      <c r="E49" s="196">
        <v>19.738074946522701</v>
      </c>
      <c r="F49" s="196">
        <v>19.076752334181599</v>
      </c>
      <c r="G49" s="196">
        <v>21.229214091946599</v>
      </c>
      <c r="H49" s="196">
        <v>20.517930982561701</v>
      </c>
    </row>
    <row r="50" spans="1:8">
      <c r="B50" s="195" t="s">
        <v>148</v>
      </c>
      <c r="C50" s="195">
        <v>107.867</v>
      </c>
      <c r="D50" s="195">
        <v>0.93342044461366702</v>
      </c>
      <c r="E50" s="196">
        <v>19.716997644168</v>
      </c>
      <c r="F50" s="196">
        <v>19.0867437962678</v>
      </c>
      <c r="G50" s="196">
        <v>21.123383099165601</v>
      </c>
      <c r="H50" s="196">
        <v>20.448174138897901</v>
      </c>
    </row>
    <row r="51" spans="1:8">
      <c r="B51" s="195" t="s">
        <v>149</v>
      </c>
      <c r="C51" s="195">
        <v>108.114</v>
      </c>
      <c r="D51" s="195">
        <v>0.93555784390927699</v>
      </c>
      <c r="E51" s="196">
        <v>19.605653190373101</v>
      </c>
      <c r="F51" s="196">
        <v>19.045064756374501</v>
      </c>
      <c r="G51" s="196">
        <v>20.956110109076601</v>
      </c>
      <c r="H51" s="196">
        <v>20.356907785406101</v>
      </c>
    </row>
    <row r="52" spans="1:8">
      <c r="B52" s="195" t="s">
        <v>150</v>
      </c>
      <c r="C52" s="195">
        <v>108.774</v>
      </c>
      <c r="D52" s="195">
        <v>0.94126911328216301</v>
      </c>
      <c r="E52" s="196">
        <v>19.4893057076745</v>
      </c>
      <c r="F52" s="196">
        <v>18.928910366778599</v>
      </c>
      <c r="G52" s="196">
        <v>20.7053492276148</v>
      </c>
      <c r="H52" s="196">
        <v>20.1099877810442</v>
      </c>
    </row>
    <row r="53" spans="1:8">
      <c r="B53" s="195" t="s">
        <v>151</v>
      </c>
      <c r="C53" s="195">
        <v>108.85599999999999</v>
      </c>
      <c r="D53" s="195">
        <v>0.94197869523455102</v>
      </c>
      <c r="E53" s="196">
        <v>18.873631726388201</v>
      </c>
      <c r="F53" s="196">
        <v>18.350083498004501</v>
      </c>
      <c r="G53" s="196">
        <v>20.036155617817499</v>
      </c>
      <c r="H53" s="196">
        <v>19.480359365702299</v>
      </c>
    </row>
    <row r="54" spans="1:8">
      <c r="B54" s="195" t="s">
        <v>152</v>
      </c>
      <c r="C54" s="195">
        <v>109.271</v>
      </c>
      <c r="D54" s="195">
        <v>0.94556987218871402</v>
      </c>
      <c r="E54" s="196">
        <v>18.971048182646999</v>
      </c>
      <c r="F54" s="196">
        <v>18.480435067491499</v>
      </c>
      <c r="G54" s="196">
        <v>20.063084432602199</v>
      </c>
      <c r="H54" s="196">
        <v>19.544230004615901</v>
      </c>
    </row>
    <row r="55" spans="1:8">
      <c r="A55" s="195" t="s">
        <v>560</v>
      </c>
      <c r="B55" s="195" t="s">
        <v>141</v>
      </c>
      <c r="C55" s="195">
        <v>110.21</v>
      </c>
      <c r="D55" s="195">
        <v>0.95369545088741003</v>
      </c>
      <c r="E55" s="196">
        <v>19.868269186177798</v>
      </c>
      <c r="F55" s="196">
        <v>19.437621982825799</v>
      </c>
      <c r="G55" s="196">
        <v>20.8329285493502</v>
      </c>
      <c r="H55" s="196">
        <v>20.381372234437301</v>
      </c>
    </row>
    <row r="56" spans="1:8">
      <c r="B56" s="195" t="s">
        <v>142</v>
      </c>
      <c r="C56" s="195">
        <v>110.907</v>
      </c>
      <c r="D56" s="195">
        <v>0.959726897482715</v>
      </c>
      <c r="E56" s="196">
        <v>20.835731190400399</v>
      </c>
      <c r="F56" s="196">
        <v>20.419306871495301</v>
      </c>
      <c r="G56" s="196">
        <v>21.7100627741608</v>
      </c>
      <c r="H56" s="196">
        <v>21.2761640056702</v>
      </c>
    </row>
    <row r="57" spans="1:8">
      <c r="B57" s="195" t="s">
        <v>143</v>
      </c>
      <c r="C57" s="195">
        <v>111.824</v>
      </c>
      <c r="D57" s="195">
        <v>0.96766210053564805</v>
      </c>
      <c r="E57" s="196">
        <v>22.180721321458801</v>
      </c>
      <c r="F57" s="196">
        <v>21.5910042147887</v>
      </c>
      <c r="G57" s="196">
        <v>22.921969672244799</v>
      </c>
      <c r="H57" s="196">
        <v>22.312545053523401</v>
      </c>
    </row>
    <row r="58" spans="1:8">
      <c r="B58" s="195" t="s">
        <v>144</v>
      </c>
      <c r="C58" s="195">
        <v>112.19</v>
      </c>
      <c r="D58" s="195">
        <v>0.97082925900606598</v>
      </c>
      <c r="E58" s="196">
        <v>22.389114890420402</v>
      </c>
      <c r="F58" s="196">
        <v>21.883869239609702</v>
      </c>
      <c r="G58" s="196">
        <v>23.061846027737499</v>
      </c>
      <c r="H58" s="196">
        <v>22.5414191389476</v>
      </c>
    </row>
    <row r="59" spans="1:8">
      <c r="B59" s="195" t="s">
        <v>145</v>
      </c>
      <c r="C59" s="195">
        <v>112.419</v>
      </c>
      <c r="D59" s="195">
        <v>0.97281089640968799</v>
      </c>
      <c r="E59" s="196">
        <v>22.517753399569699</v>
      </c>
      <c r="F59" s="196">
        <v>22.0150561115614</v>
      </c>
      <c r="G59" s="196">
        <v>23.147102363547699</v>
      </c>
      <c r="H59" s="196">
        <v>22.630355182915199</v>
      </c>
    </row>
    <row r="60" spans="1:8">
      <c r="B60" s="195" t="s">
        <v>146</v>
      </c>
      <c r="C60" s="195">
        <v>113.018</v>
      </c>
      <c r="D60" s="195">
        <v>0.97799430603750404</v>
      </c>
      <c r="E60" s="196">
        <v>22.581968000779</v>
      </c>
      <c r="F60" s="196">
        <v>22.130901638514601</v>
      </c>
      <c r="G60" s="196">
        <v>23.0900812626132</v>
      </c>
      <c r="H60" s="196">
        <v>22.6288655280432</v>
      </c>
    </row>
    <row r="61" spans="1:8">
      <c r="B61" s="195" t="s">
        <v>147</v>
      </c>
      <c r="C61" s="195">
        <v>113.682</v>
      </c>
      <c r="D61" s="195">
        <v>0.98374018916416395</v>
      </c>
      <c r="E61" s="196">
        <v>22.627222408865599</v>
      </c>
      <c r="F61" s="196">
        <v>22.208263083998801</v>
      </c>
      <c r="G61" s="196">
        <v>23.001217860267399</v>
      </c>
      <c r="H61" s="196">
        <v>22.5753337401698</v>
      </c>
    </row>
    <row r="62" spans="1:8">
      <c r="B62" s="195" t="s">
        <v>148</v>
      </c>
      <c r="C62" s="195">
        <v>113.899</v>
      </c>
      <c r="D62" s="195">
        <v>0.98561798530646105</v>
      </c>
      <c r="E62" s="196">
        <v>22.668046314627201</v>
      </c>
      <c r="F62" s="196">
        <v>22.291945764375999</v>
      </c>
      <c r="G62" s="196">
        <v>22.998815618790601</v>
      </c>
      <c r="H62" s="196">
        <v>22.617227056225801</v>
      </c>
    </row>
    <row r="63" spans="1:8">
      <c r="B63" s="195" t="s">
        <v>149</v>
      </c>
      <c r="C63" s="195">
        <v>114.601</v>
      </c>
      <c r="D63" s="195">
        <v>0.99169269909398505</v>
      </c>
      <c r="E63" s="196">
        <v>22.675699580471299</v>
      </c>
      <c r="F63" s="196">
        <v>22.303797954163802</v>
      </c>
      <c r="G63" s="196">
        <v>22.865651427289901</v>
      </c>
      <c r="H63" s="196">
        <v>22.490634421873501</v>
      </c>
    </row>
    <row r="64" spans="1:8">
      <c r="B64" s="195" t="s">
        <v>150</v>
      </c>
      <c r="C64" s="195">
        <v>115.56100000000001</v>
      </c>
      <c r="D64" s="195">
        <v>1</v>
      </c>
      <c r="E64" s="196">
        <v>22.677796853980698</v>
      </c>
      <c r="F64" s="196">
        <v>22.3590220572557</v>
      </c>
      <c r="G64" s="196">
        <v>22.677796853980698</v>
      </c>
      <c r="H64" s="196">
        <v>22.3590220572557</v>
      </c>
    </row>
  </sheetData>
  <mergeCells count="1">
    <mergeCell ref="H1:I1"/>
  </mergeCells>
  <hyperlinks>
    <hyperlink ref="H1:I1" location="Index!A1" display="Regresar al Índice" xr:uid="{F1FB060E-8C37-4FC5-9EAA-D6421E61810D}"/>
  </hyperlinks>
  <pageMargins left="0.7" right="0.7" top="0.75" bottom="0.75" header="0.3" footer="0.3"/>
  <pageSetup paperSize="9"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34ED2-D5BB-4F07-BC61-3FC33DF05EDB}">
  <sheetPr codeName="Hoja13"/>
  <dimension ref="A1:I26"/>
  <sheetViews>
    <sheetView workbookViewId="0"/>
  </sheetViews>
  <sheetFormatPr baseColWidth="10" defaultRowHeight="14.25"/>
  <cols>
    <col min="1" max="1" width="19.28515625" style="16" customWidth="1"/>
    <col min="2" max="2" width="13.42578125" style="16" customWidth="1"/>
    <col min="3" max="4" width="11.42578125" style="16"/>
    <col min="5" max="5" width="16.85546875" style="16" customWidth="1"/>
    <col min="6" max="16384" width="11.42578125" style="16"/>
  </cols>
  <sheetData>
    <row r="1" spans="1:9">
      <c r="A1" s="20" t="s">
        <v>1734</v>
      </c>
      <c r="H1" s="545" t="s">
        <v>38</v>
      </c>
      <c r="I1" s="545"/>
    </row>
    <row r="6" spans="1:9" ht="41.25" customHeight="1">
      <c r="A6" s="504" t="s">
        <v>716</v>
      </c>
      <c r="B6" s="505" t="s">
        <v>1416</v>
      </c>
      <c r="C6" s="505" t="s">
        <v>1417</v>
      </c>
      <c r="D6" s="505" t="s">
        <v>1418</v>
      </c>
      <c r="E6" s="505" t="s">
        <v>1419</v>
      </c>
    </row>
    <row r="7" spans="1:9" ht="15">
      <c r="A7" s="506" t="s">
        <v>168</v>
      </c>
      <c r="B7" s="516">
        <v>18</v>
      </c>
      <c r="C7" s="513">
        <f>D7-B7</f>
        <v>97</v>
      </c>
      <c r="D7" s="509">
        <v>115</v>
      </c>
      <c r="E7" s="517">
        <f>B7/D7</f>
        <v>0.15652173913043479</v>
      </c>
    </row>
    <row r="8" spans="1:9" ht="15">
      <c r="A8" s="506" t="s">
        <v>57</v>
      </c>
      <c r="B8" s="518">
        <v>204</v>
      </c>
      <c r="C8" s="511">
        <f t="shared" ref="C8:C13" si="0">D8-B8</f>
        <v>88</v>
      </c>
      <c r="D8" s="511">
        <v>292</v>
      </c>
      <c r="E8" s="512">
        <f>B8/D8</f>
        <v>0.69863013698630139</v>
      </c>
    </row>
    <row r="9" spans="1:9" ht="15">
      <c r="A9" s="506" t="s">
        <v>1414</v>
      </c>
      <c r="B9" s="516">
        <v>135</v>
      </c>
      <c r="C9" s="513">
        <f t="shared" si="0"/>
        <v>226</v>
      </c>
      <c r="D9" s="513">
        <v>361</v>
      </c>
      <c r="E9" s="510">
        <f t="shared" ref="E9:E13" si="1">B9/D9</f>
        <v>0.37396121883656508</v>
      </c>
    </row>
    <row r="10" spans="1:9" ht="15">
      <c r="A10" s="506" t="s">
        <v>157</v>
      </c>
      <c r="B10" s="518">
        <v>97</v>
      </c>
      <c r="C10" s="511">
        <f t="shared" si="0"/>
        <v>172</v>
      </c>
      <c r="D10" s="511">
        <v>269</v>
      </c>
      <c r="E10" s="512">
        <f t="shared" si="1"/>
        <v>0.36059479553903345</v>
      </c>
    </row>
    <row r="11" spans="1:9" ht="15">
      <c r="A11" s="506" t="s">
        <v>1415</v>
      </c>
      <c r="B11" s="516">
        <v>74</v>
      </c>
      <c r="C11" s="513">
        <f t="shared" si="0"/>
        <v>259</v>
      </c>
      <c r="D11" s="513">
        <v>333</v>
      </c>
      <c r="E11" s="510">
        <f t="shared" si="1"/>
        <v>0.22222222222222221</v>
      </c>
    </row>
    <row r="12" spans="1:9" ht="15">
      <c r="A12" s="506" t="s">
        <v>154</v>
      </c>
      <c r="B12" s="518">
        <v>369</v>
      </c>
      <c r="C12" s="511">
        <f t="shared" si="0"/>
        <v>347</v>
      </c>
      <c r="D12" s="511">
        <v>716</v>
      </c>
      <c r="E12" s="512">
        <f t="shared" si="1"/>
        <v>0.51536312849162014</v>
      </c>
    </row>
    <row r="13" spans="1:9" ht="15">
      <c r="A13" s="506" t="s">
        <v>53</v>
      </c>
      <c r="B13" s="519">
        <v>897</v>
      </c>
      <c r="C13" s="520">
        <f t="shared" si="0"/>
        <v>1189</v>
      </c>
      <c r="D13" s="520">
        <v>2086</v>
      </c>
      <c r="E13" s="521">
        <f t="shared" si="1"/>
        <v>0.43000958772770853</v>
      </c>
    </row>
    <row r="25" spans="3:3">
      <c r="C25" s="530"/>
    </row>
    <row r="26" spans="3:3">
      <c r="C26" s="531"/>
    </row>
  </sheetData>
  <mergeCells count="1">
    <mergeCell ref="H1:I1"/>
  </mergeCells>
  <hyperlinks>
    <hyperlink ref="H1:I1" location="Index!A1" display="Regresar al Índice" xr:uid="{AD2D67A0-DDB2-4B98-9179-43A49CCF92E5}"/>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4D6C2-B767-4237-AA05-C2F683970DC6}">
  <sheetPr codeName="Hoja182"/>
  <dimension ref="A1:I1"/>
  <sheetViews>
    <sheetView workbookViewId="0"/>
  </sheetViews>
  <sheetFormatPr baseColWidth="10" defaultRowHeight="14.25"/>
  <cols>
    <col min="1" max="16384" width="11.42578125" style="20"/>
  </cols>
  <sheetData>
    <row r="1" spans="1:9">
      <c r="A1" s="20" t="s">
        <v>1617</v>
      </c>
      <c r="H1" s="554" t="s">
        <v>38</v>
      </c>
      <c r="I1" s="554"/>
    </row>
  </sheetData>
  <mergeCells count="1">
    <mergeCell ref="H1:I1"/>
  </mergeCells>
  <hyperlinks>
    <hyperlink ref="H1:I1" location="Index!A1" display="Regresar al Índice" xr:uid="{32B47584-4F33-4617-90D6-887BEAC00A58}"/>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FA2A5-8410-4DF4-A242-6EAA456A44D4}">
  <sheetPr codeName="Hoja183"/>
  <dimension ref="A1:I64"/>
  <sheetViews>
    <sheetView topLeftCell="H28" workbookViewId="0"/>
  </sheetViews>
  <sheetFormatPr baseColWidth="10" defaultRowHeight="14.25"/>
  <cols>
    <col min="1" max="1" width="90.7109375" style="195" customWidth="1"/>
    <col min="2" max="2" width="3.7109375" style="195" customWidth="1"/>
    <col min="3" max="8" width="11.7109375" style="195" customWidth="1"/>
    <col min="9" max="17" width="9.140625" style="195" customWidth="1"/>
    <col min="18" max="16384" width="11.42578125" style="195"/>
  </cols>
  <sheetData>
    <row r="1" spans="1:9">
      <c r="A1" s="20" t="s">
        <v>1618</v>
      </c>
      <c r="B1" s="195" t="s">
        <v>54</v>
      </c>
      <c r="C1" s="195" t="s">
        <v>54</v>
      </c>
      <c r="D1" s="195" t="s">
        <v>54</v>
      </c>
      <c r="E1" s="195" t="s">
        <v>54</v>
      </c>
      <c r="F1" s="195" t="s">
        <v>54</v>
      </c>
      <c r="G1" s="195" t="s">
        <v>54</v>
      </c>
      <c r="H1" s="545" t="s">
        <v>38</v>
      </c>
      <c r="I1" s="545"/>
    </row>
    <row r="2" spans="1:9">
      <c r="A2" s="195" t="s">
        <v>153</v>
      </c>
      <c r="B2" s="195" t="s">
        <v>54</v>
      </c>
      <c r="C2" s="195" t="s">
        <v>54</v>
      </c>
      <c r="D2" s="195" t="s">
        <v>54</v>
      </c>
      <c r="E2" s="195" t="s">
        <v>54</v>
      </c>
      <c r="F2" s="195" t="s">
        <v>54</v>
      </c>
      <c r="G2" s="195" t="s">
        <v>54</v>
      </c>
      <c r="H2" s="195" t="s">
        <v>54</v>
      </c>
    </row>
    <row r="6" spans="1:9">
      <c r="A6" s="195" t="s">
        <v>541</v>
      </c>
      <c r="B6" s="195" t="s">
        <v>683</v>
      </c>
      <c r="C6" s="195" t="s">
        <v>684</v>
      </c>
      <c r="D6" s="195" t="s">
        <v>685</v>
      </c>
      <c r="E6" s="195" t="s">
        <v>0</v>
      </c>
      <c r="F6" s="195" t="s">
        <v>1</v>
      </c>
      <c r="G6" s="195" t="s">
        <v>1520</v>
      </c>
      <c r="H6" s="195" t="s">
        <v>1521</v>
      </c>
    </row>
    <row r="7" spans="1:9">
      <c r="A7" s="195" t="s">
        <v>77</v>
      </c>
      <c r="B7" s="195" t="s">
        <v>141</v>
      </c>
      <c r="C7" s="195">
        <v>93.603882444858499</v>
      </c>
      <c r="D7" s="195">
        <v>0.809995434834057</v>
      </c>
      <c r="E7" s="196">
        <v>17.294502752644501</v>
      </c>
      <c r="F7" s="196">
        <v>17.074313615121401</v>
      </c>
      <c r="G7" s="196">
        <v>21.351358302639898</v>
      </c>
      <c r="H7" s="196">
        <v>21.0795183291612</v>
      </c>
    </row>
    <row r="8" spans="1:9">
      <c r="B8" s="195" t="s">
        <v>142</v>
      </c>
      <c r="C8" s="195">
        <v>94.1447803353567</v>
      </c>
      <c r="D8" s="195">
        <v>0.81467606143384597</v>
      </c>
      <c r="E8" s="196">
        <v>17.288462738507501</v>
      </c>
      <c r="F8" s="196">
        <v>17.065597703047501</v>
      </c>
      <c r="G8" s="196">
        <v>21.221272548599799</v>
      </c>
      <c r="H8" s="196">
        <v>20.9477097841953</v>
      </c>
    </row>
    <row r="9" spans="1:9">
      <c r="B9" s="195" t="s">
        <v>143</v>
      </c>
      <c r="C9" s="195">
        <v>94.722489332291602</v>
      </c>
      <c r="D9" s="195">
        <v>0.81967523067723203</v>
      </c>
      <c r="E9" s="196">
        <v>17.164721707315</v>
      </c>
      <c r="F9" s="196">
        <v>16.9498532895533</v>
      </c>
      <c r="G9" s="196">
        <v>20.940881296526701</v>
      </c>
      <c r="H9" s="196">
        <v>20.6787428181146</v>
      </c>
    </row>
    <row r="10" spans="1:9">
      <c r="B10" s="195" t="s">
        <v>144</v>
      </c>
      <c r="C10" s="195">
        <v>94.838932628162794</v>
      </c>
      <c r="D10" s="195">
        <v>0.82068286557024295</v>
      </c>
      <c r="E10" s="196">
        <v>17.095617316134099</v>
      </c>
      <c r="F10" s="196">
        <v>16.883721073636501</v>
      </c>
      <c r="G10" s="196">
        <v>20.8309665442514</v>
      </c>
      <c r="H10" s="196">
        <v>20.572771507670101</v>
      </c>
    </row>
    <row r="11" spans="1:9">
      <c r="B11" s="195" t="s">
        <v>145</v>
      </c>
      <c r="C11" s="195">
        <v>94.725494320572096</v>
      </c>
      <c r="D11" s="195">
        <v>0.81970123415834095</v>
      </c>
      <c r="E11" s="196">
        <v>16.9757140270933</v>
      </c>
      <c r="F11" s="196">
        <v>16.7661412693482</v>
      </c>
      <c r="G11" s="196">
        <v>20.709635803493398</v>
      </c>
      <c r="H11" s="196">
        <v>20.453966116768701</v>
      </c>
    </row>
    <row r="12" spans="1:9">
      <c r="B12" s="195" t="s">
        <v>146</v>
      </c>
      <c r="C12" s="195">
        <v>94.963639641805401</v>
      </c>
      <c r="D12" s="195">
        <v>0.821762010036305</v>
      </c>
      <c r="E12" s="196">
        <v>16.796238753919098</v>
      </c>
      <c r="F12" s="196">
        <v>16.590894011054701</v>
      </c>
      <c r="G12" s="196">
        <v>20.439298177311699</v>
      </c>
      <c r="H12" s="196">
        <v>20.189414706968201</v>
      </c>
    </row>
    <row r="13" spans="1:9">
      <c r="B13" s="195" t="s">
        <v>147</v>
      </c>
      <c r="C13" s="195">
        <v>95.322735741330604</v>
      </c>
      <c r="D13" s="195">
        <v>0.82486942602894198</v>
      </c>
      <c r="E13" s="196">
        <v>16.670035932285199</v>
      </c>
      <c r="F13" s="196">
        <v>16.4629208193249</v>
      </c>
      <c r="G13" s="196">
        <v>20.209302716597801</v>
      </c>
      <c r="H13" s="196">
        <v>19.958214354701099</v>
      </c>
    </row>
    <row r="14" spans="1:9">
      <c r="B14" s="195" t="s">
        <v>148</v>
      </c>
      <c r="C14" s="195">
        <v>95.793767654306095</v>
      </c>
      <c r="D14" s="195">
        <v>0.82894547169292498</v>
      </c>
      <c r="E14" s="196">
        <v>16.723212340993602</v>
      </c>
      <c r="F14" s="196">
        <v>16.5154317053887</v>
      </c>
      <c r="G14" s="196">
        <v>20.174080095811799</v>
      </c>
      <c r="H14" s="196">
        <v>19.9234235174237</v>
      </c>
    </row>
    <row r="15" spans="1:9">
      <c r="B15" s="195" t="s">
        <v>149</v>
      </c>
      <c r="C15" s="195">
        <v>96.093515235290596</v>
      </c>
      <c r="D15" s="195">
        <v>0.83153931893364197</v>
      </c>
      <c r="E15" s="196">
        <v>16.974701176247599</v>
      </c>
      <c r="F15" s="196">
        <v>16.768190704804798</v>
      </c>
      <c r="G15" s="196">
        <v>20.4135881367772</v>
      </c>
      <c r="H15" s="196">
        <v>20.165240924876802</v>
      </c>
    </row>
    <row r="16" spans="1:9">
      <c r="B16" s="195" t="s">
        <v>150</v>
      </c>
      <c r="C16" s="195">
        <v>96.698269126750404</v>
      </c>
      <c r="D16" s="195">
        <v>0.83677251950701703</v>
      </c>
      <c r="E16" s="196">
        <v>17.166011289959801</v>
      </c>
      <c r="F16" s="196">
        <v>16.9593770088327</v>
      </c>
      <c r="G16" s="196">
        <v>20.514549521861799</v>
      </c>
      <c r="H16" s="196">
        <v>20.267607519931801</v>
      </c>
    </row>
    <row r="17" spans="1:8">
      <c r="B17" s="195" t="s">
        <v>151</v>
      </c>
      <c r="C17" s="195">
        <v>97.695173988821495</v>
      </c>
      <c r="D17" s="195">
        <v>0.84539917436524004</v>
      </c>
      <c r="E17" s="196">
        <v>17.286427085808</v>
      </c>
      <c r="F17" s="196">
        <v>17.083504831977798</v>
      </c>
      <c r="G17" s="196">
        <v>20.447650778447102</v>
      </c>
      <c r="H17" s="196">
        <v>20.207619489106801</v>
      </c>
    </row>
    <row r="18" spans="1:8">
      <c r="B18" s="195" t="s">
        <v>152</v>
      </c>
      <c r="C18" s="195">
        <v>98.272882985756297</v>
      </c>
      <c r="D18" s="195">
        <v>0.85039834360862498</v>
      </c>
      <c r="E18" s="196">
        <v>17.4418023401089</v>
      </c>
      <c r="F18" s="196">
        <v>17.241641537202</v>
      </c>
      <c r="G18" s="196">
        <v>20.51015558908</v>
      </c>
      <c r="H18" s="196">
        <v>20.274782596633401</v>
      </c>
    </row>
    <row r="19" spans="1:8">
      <c r="A19" s="195" t="s">
        <v>78</v>
      </c>
      <c r="B19" s="195" t="s">
        <v>141</v>
      </c>
      <c r="C19" s="195">
        <v>98.794999699501204</v>
      </c>
      <c r="D19" s="195">
        <v>0.85491644845147796</v>
      </c>
      <c r="E19" s="196">
        <v>18.026870105317599</v>
      </c>
      <c r="F19" s="196">
        <v>17.783892527658899</v>
      </c>
      <c r="G19" s="196">
        <v>21.0861191616677</v>
      </c>
      <c r="H19" s="196">
        <v>20.8019070867933</v>
      </c>
    </row>
    <row r="20" spans="1:8">
      <c r="B20" s="195" t="s">
        <v>142</v>
      </c>
      <c r="C20" s="195">
        <v>99.171374481639504</v>
      </c>
      <c r="D20" s="195">
        <v>0.85817338446049696</v>
      </c>
      <c r="E20" s="196">
        <v>18.783817413091501</v>
      </c>
      <c r="F20" s="196">
        <v>18.447064021845001</v>
      </c>
      <c r="G20" s="196">
        <v>21.888137937184101</v>
      </c>
      <c r="H20" s="196">
        <v>21.495730764759099</v>
      </c>
    </row>
    <row r="21" spans="1:8">
      <c r="B21" s="195" t="s">
        <v>143</v>
      </c>
      <c r="C21" s="195">
        <v>99.492156980587794</v>
      </c>
      <c r="D21" s="195">
        <v>0.86094925606898298</v>
      </c>
      <c r="E21" s="196">
        <v>19.043688534307101</v>
      </c>
      <c r="F21" s="196">
        <v>18.689965982853</v>
      </c>
      <c r="G21" s="196">
        <v>22.119408780558</v>
      </c>
      <c r="H21" s="196">
        <v>21.7085569806863</v>
      </c>
    </row>
    <row r="22" spans="1:8">
      <c r="B22" s="195" t="s">
        <v>144</v>
      </c>
      <c r="C22" s="195">
        <v>99.154847046096506</v>
      </c>
      <c r="D22" s="195">
        <v>0.85803036531439203</v>
      </c>
      <c r="E22" s="196">
        <v>19.121714415335099</v>
      </c>
      <c r="F22" s="196">
        <v>18.780545247240202</v>
      </c>
      <c r="G22" s="196">
        <v>22.285591732326001</v>
      </c>
      <c r="H22" s="196">
        <v>21.887972741336199</v>
      </c>
    </row>
    <row r="23" spans="1:8">
      <c r="B23" s="195" t="s">
        <v>145</v>
      </c>
      <c r="C23" s="195">
        <v>98.994080173087298</v>
      </c>
      <c r="D23" s="195">
        <v>0.85663917907501097</v>
      </c>
      <c r="E23" s="196">
        <v>19.3331360333347</v>
      </c>
      <c r="F23" s="196">
        <v>18.938496349444002</v>
      </c>
      <c r="G23" s="196">
        <v>22.568587225032701</v>
      </c>
      <c r="H23" s="196">
        <v>22.107903551520401</v>
      </c>
    </row>
    <row r="24" spans="1:8">
      <c r="B24" s="195" t="s">
        <v>146</v>
      </c>
      <c r="C24" s="195">
        <v>99.376464931786799</v>
      </c>
      <c r="D24" s="195">
        <v>0.85994812204625104</v>
      </c>
      <c r="E24" s="196">
        <v>19.6214311331807</v>
      </c>
      <c r="F24" s="196">
        <v>19.174175412531898</v>
      </c>
      <c r="G24" s="196">
        <v>22.816993990860102</v>
      </c>
      <c r="H24" s="196">
        <v>22.296897825541901</v>
      </c>
    </row>
    <row r="25" spans="1:8">
      <c r="B25" s="195" t="s">
        <v>147</v>
      </c>
      <c r="C25" s="195">
        <v>99.909099104513501</v>
      </c>
      <c r="D25" s="195">
        <v>0.86455723907298698</v>
      </c>
      <c r="E25" s="196">
        <v>19.913286092365801</v>
      </c>
      <c r="F25" s="196">
        <v>19.532149325649101</v>
      </c>
      <c r="G25" s="196">
        <v>23.0329296805353</v>
      </c>
      <c r="H25" s="196">
        <v>22.592083488413401</v>
      </c>
    </row>
    <row r="26" spans="1:8">
      <c r="B26" s="195" t="s">
        <v>148</v>
      </c>
      <c r="C26" s="195">
        <v>100.492</v>
      </c>
      <c r="D26" s="195">
        <v>0.86960133609089596</v>
      </c>
      <c r="E26" s="196">
        <v>20.344545886245399</v>
      </c>
      <c r="F26" s="196">
        <v>20.045081185363902</v>
      </c>
      <c r="G26" s="196">
        <v>23.395256012024799</v>
      </c>
      <c r="H26" s="196">
        <v>23.050885909941499</v>
      </c>
    </row>
    <row r="27" spans="1:8">
      <c r="B27" s="195" t="s">
        <v>149</v>
      </c>
      <c r="C27" s="195">
        <v>100.917</v>
      </c>
      <c r="D27" s="195">
        <v>0.87327904742949602</v>
      </c>
      <c r="E27" s="196">
        <v>20.591370578587899</v>
      </c>
      <c r="F27" s="196">
        <v>20.3218888119059</v>
      </c>
      <c r="G27" s="196">
        <v>23.5793709229585</v>
      </c>
      <c r="H27" s="196">
        <v>23.270784833007902</v>
      </c>
    </row>
    <row r="28" spans="1:8">
      <c r="B28" s="195" t="s">
        <v>150</v>
      </c>
      <c r="C28" s="195">
        <v>101.44</v>
      </c>
      <c r="D28" s="195">
        <v>0.87780479573558501</v>
      </c>
      <c r="E28" s="196">
        <v>20.875385654755299</v>
      </c>
      <c r="F28" s="196">
        <v>20.6111327612014</v>
      </c>
      <c r="G28" s="196">
        <v>23.7813529342388</v>
      </c>
      <c r="H28" s="196">
        <v>23.480314599932999</v>
      </c>
    </row>
    <row r="29" spans="1:8">
      <c r="B29" s="195" t="s">
        <v>151</v>
      </c>
      <c r="C29" s="195">
        <v>102.303</v>
      </c>
      <c r="D29" s="195">
        <v>0.88527271311255495</v>
      </c>
      <c r="E29" s="196">
        <v>21.044528167723399</v>
      </c>
      <c r="F29" s="196">
        <v>20.782250757103199</v>
      </c>
      <c r="G29" s="196">
        <v>23.771802582429501</v>
      </c>
      <c r="H29" s="196">
        <v>23.475535221270199</v>
      </c>
    </row>
    <row r="30" spans="1:8">
      <c r="B30" s="195" t="s">
        <v>152</v>
      </c>
      <c r="C30" s="195">
        <v>103.02</v>
      </c>
      <c r="D30" s="195">
        <v>0.89147722847673505</v>
      </c>
      <c r="E30" s="196">
        <v>20.9323412669665</v>
      </c>
      <c r="F30" s="196">
        <v>20.661376207358298</v>
      </c>
      <c r="G30" s="196">
        <v>23.4805114458544</v>
      </c>
      <c r="H30" s="196">
        <v>23.176560822156201</v>
      </c>
    </row>
    <row r="31" spans="1:8">
      <c r="A31" s="195" t="s">
        <v>79</v>
      </c>
      <c r="B31" s="195" t="s">
        <v>141</v>
      </c>
      <c r="C31" s="195">
        <v>103.108</v>
      </c>
      <c r="D31" s="195">
        <v>0.89223873105978702</v>
      </c>
      <c r="E31" s="196">
        <v>20.943174345428801</v>
      </c>
      <c r="F31" s="196">
        <v>20.5835196329617</v>
      </c>
      <c r="G31" s="196">
        <v>23.4726128964978</v>
      </c>
      <c r="H31" s="196">
        <v>23.069520428140301</v>
      </c>
    </row>
    <row r="32" spans="1:8">
      <c r="B32" s="195" t="s">
        <v>142</v>
      </c>
      <c r="C32" s="195">
        <v>103.07899999999999</v>
      </c>
      <c r="D32" s="195">
        <v>0.89198778134491696</v>
      </c>
      <c r="E32" s="196">
        <v>21.801021079720801</v>
      </c>
      <c r="F32" s="196">
        <v>21.417091525834099</v>
      </c>
      <c r="G32" s="196">
        <v>24.440941384701201</v>
      </c>
      <c r="H32" s="196">
        <v>24.010521190707301</v>
      </c>
    </row>
    <row r="33" spans="1:8">
      <c r="B33" s="195" t="s">
        <v>143</v>
      </c>
      <c r="C33" s="195">
        <v>103.476</v>
      </c>
      <c r="D33" s="195">
        <v>0.895423196407092</v>
      </c>
      <c r="E33" s="196">
        <v>21.927467088610001</v>
      </c>
      <c r="F33" s="196">
        <v>21.529641308428399</v>
      </c>
      <c r="G33" s="196">
        <v>24.4883840139439</v>
      </c>
      <c r="H33" s="196">
        <v>24.044096014953102</v>
      </c>
    </row>
    <row r="34" spans="1:8">
      <c r="B34" s="195" t="s">
        <v>144</v>
      </c>
      <c r="C34" s="195">
        <v>103.53100000000001</v>
      </c>
      <c r="D34" s="195">
        <v>0.89589913552149902</v>
      </c>
      <c r="E34" s="196">
        <v>21.7386803341271</v>
      </c>
      <c r="F34" s="196">
        <v>21.3335600073774</v>
      </c>
      <c r="G34" s="196">
        <v>24.264651535212199</v>
      </c>
      <c r="H34" s="196">
        <v>23.812457409013099</v>
      </c>
    </row>
    <row r="35" spans="1:8">
      <c r="B35" s="195" t="s">
        <v>145</v>
      </c>
      <c r="C35" s="195">
        <v>103.233</v>
      </c>
      <c r="D35" s="195">
        <v>0.89332041086525704</v>
      </c>
      <c r="E35" s="196">
        <v>21.6602215772959</v>
      </c>
      <c r="F35" s="196">
        <v>21.246148929556298</v>
      </c>
      <c r="G35" s="196">
        <v>24.246867432835302</v>
      </c>
      <c r="H35" s="196">
        <v>23.783346569880401</v>
      </c>
    </row>
    <row r="36" spans="1:8">
      <c r="B36" s="195" t="s">
        <v>146</v>
      </c>
      <c r="C36" s="195">
        <v>103.29900000000001</v>
      </c>
      <c r="D36" s="195">
        <v>0.89389153780254604</v>
      </c>
      <c r="E36" s="196">
        <v>21.456055401163201</v>
      </c>
      <c r="F36" s="196">
        <v>21.041225877984001</v>
      </c>
      <c r="G36" s="196">
        <v>24.002974067646502</v>
      </c>
      <c r="H36" s="196">
        <v>23.538902638802899</v>
      </c>
    </row>
    <row r="37" spans="1:8">
      <c r="B37" s="195" t="s">
        <v>147</v>
      </c>
      <c r="C37" s="195">
        <v>103.687</v>
      </c>
      <c r="D37" s="195">
        <v>0.89724907191872705</v>
      </c>
      <c r="E37" s="196">
        <v>21.497953235815</v>
      </c>
      <c r="F37" s="196">
        <v>21.126071217349299</v>
      </c>
      <c r="G37" s="196">
        <v>23.959850066874498</v>
      </c>
      <c r="H37" s="196">
        <v>23.5453809633619</v>
      </c>
    </row>
    <row r="38" spans="1:8">
      <c r="B38" s="195" t="s">
        <v>148</v>
      </c>
      <c r="C38" s="195">
        <v>103.67</v>
      </c>
      <c r="D38" s="195">
        <v>0.89710196346518301</v>
      </c>
      <c r="E38" s="196">
        <v>21.424309671244501</v>
      </c>
      <c r="F38" s="196">
        <v>21.0993802885604</v>
      </c>
      <c r="G38" s="196">
        <v>23.881688530131001</v>
      </c>
      <c r="H38" s="196">
        <v>23.519489587405499</v>
      </c>
    </row>
    <row r="39" spans="1:8">
      <c r="B39" s="195" t="s">
        <v>149</v>
      </c>
      <c r="C39" s="195">
        <v>103.94199999999999</v>
      </c>
      <c r="D39" s="195">
        <v>0.89945569872188702</v>
      </c>
      <c r="E39" s="196">
        <v>21.414000606360901</v>
      </c>
      <c r="F39" s="196">
        <v>21.1508491680876</v>
      </c>
      <c r="G39" s="196">
        <v>23.807732428389599</v>
      </c>
      <c r="H39" s="196">
        <v>23.515165002726299</v>
      </c>
    </row>
    <row r="40" spans="1:8">
      <c r="B40" s="195" t="s">
        <v>150</v>
      </c>
      <c r="C40" s="195">
        <v>104.503</v>
      </c>
      <c r="D40" s="195">
        <v>0.90431027768883998</v>
      </c>
      <c r="E40" s="196">
        <v>21.359036249125101</v>
      </c>
      <c r="F40" s="196">
        <v>21.0837162974059</v>
      </c>
      <c r="G40" s="196">
        <v>23.619145746869901</v>
      </c>
      <c r="H40" s="196">
        <v>23.3146927747962</v>
      </c>
    </row>
    <row r="41" spans="1:8">
      <c r="B41" s="195" t="s">
        <v>151</v>
      </c>
      <c r="C41" s="195">
        <v>105.346</v>
      </c>
      <c r="D41" s="195">
        <v>0.91160512629693402</v>
      </c>
      <c r="E41" s="196">
        <v>21.320472978319302</v>
      </c>
      <c r="F41" s="196">
        <v>21.069014924409899</v>
      </c>
      <c r="G41" s="196">
        <v>23.387837961076499</v>
      </c>
      <c r="H41" s="196">
        <v>23.111996978335601</v>
      </c>
    </row>
    <row r="42" spans="1:8">
      <c r="B42" s="195" t="s">
        <v>152</v>
      </c>
      <c r="C42" s="195">
        <v>105.934</v>
      </c>
      <c r="D42" s="195">
        <v>0.91669334810186798</v>
      </c>
      <c r="E42" s="196">
        <v>21.440107489046699</v>
      </c>
      <c r="F42" s="196">
        <v>21.2124560152897</v>
      </c>
      <c r="G42" s="196">
        <v>23.388527399529199</v>
      </c>
      <c r="H42" s="196">
        <v>23.140187565681401</v>
      </c>
    </row>
    <row r="43" spans="1:8">
      <c r="A43" s="195" t="s">
        <v>80</v>
      </c>
      <c r="B43" s="195" t="s">
        <v>141</v>
      </c>
      <c r="C43" s="195">
        <v>106.447</v>
      </c>
      <c r="D43" s="195">
        <v>0.92113256202352001</v>
      </c>
      <c r="E43" s="196">
        <v>21.5055793335004</v>
      </c>
      <c r="F43" s="196">
        <v>21.279110135076699</v>
      </c>
      <c r="G43" s="196">
        <v>23.346888623997302</v>
      </c>
      <c r="H43" s="196">
        <v>23.101029116082099</v>
      </c>
    </row>
    <row r="44" spans="1:8">
      <c r="B44" s="195" t="s">
        <v>142</v>
      </c>
      <c r="C44" s="195">
        <v>106.889</v>
      </c>
      <c r="D44" s="195">
        <v>0.924957381815664</v>
      </c>
      <c r="E44" s="196">
        <v>21.310375608076701</v>
      </c>
      <c r="F44" s="196">
        <v>21.020797909078901</v>
      </c>
      <c r="G44" s="196">
        <v>23.039305406963798</v>
      </c>
      <c r="H44" s="196">
        <v>22.726234010712702</v>
      </c>
    </row>
    <row r="45" spans="1:8">
      <c r="B45" s="195" t="s">
        <v>143</v>
      </c>
      <c r="C45" s="195">
        <v>106.83799999999999</v>
      </c>
      <c r="D45" s="195">
        <v>0.92451605645503199</v>
      </c>
      <c r="E45" s="196">
        <v>20.450780596460799</v>
      </c>
      <c r="F45" s="196">
        <v>20.177345112897999</v>
      </c>
      <c r="G45" s="196">
        <v>22.120525061378899</v>
      </c>
      <c r="H45" s="196">
        <v>21.824764396484401</v>
      </c>
    </row>
    <row r="46" spans="1:8">
      <c r="B46" s="195" t="s">
        <v>144</v>
      </c>
      <c r="C46" s="195">
        <v>105.755</v>
      </c>
      <c r="D46" s="195">
        <v>0.91514438262043396</v>
      </c>
      <c r="E46" s="196">
        <v>19.202514951924702</v>
      </c>
      <c r="F46" s="196">
        <v>19.025367992045599</v>
      </c>
      <c r="G46" s="196">
        <v>20.983044114787699</v>
      </c>
      <c r="H46" s="196">
        <v>20.789471424791099</v>
      </c>
    </row>
    <row r="47" spans="1:8">
      <c r="B47" s="195" t="s">
        <v>145</v>
      </c>
      <c r="C47" s="195">
        <v>106.16200000000001</v>
      </c>
      <c r="D47" s="195">
        <v>0.91866633206704695</v>
      </c>
      <c r="E47" s="196">
        <v>18.702259494549899</v>
      </c>
      <c r="F47" s="196">
        <v>18.5671217783141</v>
      </c>
      <c r="G47" s="196">
        <v>20.358054760174898</v>
      </c>
      <c r="H47" s="196">
        <v>20.2109526932778</v>
      </c>
    </row>
    <row r="48" spans="1:8">
      <c r="B48" s="195" t="s">
        <v>146</v>
      </c>
      <c r="C48" s="195">
        <v>106.74299999999999</v>
      </c>
      <c r="D48" s="195">
        <v>0.92369397980287504</v>
      </c>
      <c r="E48" s="196">
        <v>19.226384754789098</v>
      </c>
      <c r="F48" s="196">
        <v>19.125712297907299</v>
      </c>
      <c r="G48" s="196">
        <v>20.8146693333351</v>
      </c>
      <c r="H48" s="196">
        <v>20.705680361789302</v>
      </c>
    </row>
    <row r="49" spans="1:8">
      <c r="B49" s="195" t="s">
        <v>147</v>
      </c>
      <c r="C49" s="195">
        <v>107.444</v>
      </c>
      <c r="D49" s="195">
        <v>0.92976004015195401</v>
      </c>
      <c r="E49" s="196">
        <v>19.867464365827502</v>
      </c>
      <c r="F49" s="196">
        <v>19.695218368898601</v>
      </c>
      <c r="G49" s="196">
        <v>21.368378407164499</v>
      </c>
      <c r="H49" s="196">
        <v>21.183119857118999</v>
      </c>
    </row>
    <row r="50" spans="1:8">
      <c r="B50" s="195" t="s">
        <v>148</v>
      </c>
      <c r="C50" s="195">
        <v>107.867</v>
      </c>
      <c r="D50" s="195">
        <v>0.93342044461366702</v>
      </c>
      <c r="E50" s="196">
        <v>19.915712668195301</v>
      </c>
      <c r="F50" s="196">
        <v>19.7027314217781</v>
      </c>
      <c r="G50" s="196">
        <v>21.336272183794001</v>
      </c>
      <c r="H50" s="196">
        <v>21.108099287382601</v>
      </c>
    </row>
    <row r="51" spans="1:8">
      <c r="B51" s="195" t="s">
        <v>149</v>
      </c>
      <c r="C51" s="195">
        <v>108.114</v>
      </c>
      <c r="D51" s="195">
        <v>0.93555784390927699</v>
      </c>
      <c r="E51" s="196">
        <v>19.653683905842001</v>
      </c>
      <c r="F51" s="196">
        <v>19.400065610753298</v>
      </c>
      <c r="G51" s="196">
        <v>21.0074492280649</v>
      </c>
      <c r="H51" s="196">
        <v>20.7363614522103</v>
      </c>
    </row>
    <row r="52" spans="1:8">
      <c r="B52" s="195" t="s">
        <v>150</v>
      </c>
      <c r="C52" s="195">
        <v>108.774</v>
      </c>
      <c r="D52" s="195">
        <v>0.94126911328216301</v>
      </c>
      <c r="E52" s="196">
        <v>19.278611743625198</v>
      </c>
      <c r="F52" s="196">
        <v>19.060155858244901</v>
      </c>
      <c r="G52" s="196">
        <v>20.4815089240542</v>
      </c>
      <c r="H52" s="196">
        <v>20.249422390779401</v>
      </c>
    </row>
    <row r="53" spans="1:8">
      <c r="B53" s="195" t="s">
        <v>151</v>
      </c>
      <c r="C53" s="195">
        <v>108.85599999999999</v>
      </c>
      <c r="D53" s="195">
        <v>0.94197869523455102</v>
      </c>
      <c r="E53" s="196">
        <v>18.938829060048199</v>
      </c>
      <c r="F53" s="196">
        <v>18.8019315650339</v>
      </c>
      <c r="G53" s="196">
        <v>20.1053687900367</v>
      </c>
      <c r="H53" s="196">
        <v>19.9600390753554</v>
      </c>
    </row>
    <row r="54" spans="1:8">
      <c r="B54" s="195" t="s">
        <v>152</v>
      </c>
      <c r="C54" s="195">
        <v>109.271</v>
      </c>
      <c r="D54" s="195">
        <v>0.94556987218871402</v>
      </c>
      <c r="E54" s="196">
        <v>19.242656463608899</v>
      </c>
      <c r="F54" s="196">
        <v>19.152073843451699</v>
      </c>
      <c r="G54" s="196">
        <v>20.350327384128601</v>
      </c>
      <c r="H54" s="196">
        <v>20.254530528897199</v>
      </c>
    </row>
    <row r="55" spans="1:8">
      <c r="A55" s="195" t="s">
        <v>560</v>
      </c>
      <c r="B55" s="195" t="s">
        <v>141</v>
      </c>
      <c r="C55" s="195">
        <v>110.21</v>
      </c>
      <c r="D55" s="195">
        <v>0.95369545088741003</v>
      </c>
      <c r="E55" s="196">
        <v>19.9139582142334</v>
      </c>
      <c r="F55" s="196">
        <v>19.870742849603701</v>
      </c>
      <c r="G55" s="196">
        <v>20.880835905952502</v>
      </c>
      <c r="H55" s="196">
        <v>20.83552231597</v>
      </c>
    </row>
    <row r="56" spans="1:8">
      <c r="B56" s="195" t="s">
        <v>142</v>
      </c>
      <c r="C56" s="195">
        <v>110.907</v>
      </c>
      <c r="D56" s="195">
        <v>0.959726897482715</v>
      </c>
      <c r="E56" s="196">
        <v>20.715949328495199</v>
      </c>
      <c r="F56" s="196">
        <v>20.745151394540901</v>
      </c>
      <c r="G56" s="196">
        <v>21.585254495660699</v>
      </c>
      <c r="H56" s="196">
        <v>21.615681970520701</v>
      </c>
    </row>
    <row r="57" spans="1:8">
      <c r="B57" s="195" t="s">
        <v>143</v>
      </c>
      <c r="C57" s="195">
        <v>111.824</v>
      </c>
      <c r="D57" s="195">
        <v>0.96766210053564805</v>
      </c>
      <c r="E57" s="196">
        <v>21.483003992284601</v>
      </c>
      <c r="F57" s="196">
        <v>21.427620911797899</v>
      </c>
      <c r="G57" s="196">
        <v>22.200935616257599</v>
      </c>
      <c r="H57" s="196">
        <v>22.143701711513501</v>
      </c>
    </row>
    <row r="58" spans="1:8">
      <c r="B58" s="195" t="s">
        <v>144</v>
      </c>
      <c r="C58" s="195">
        <v>112.19</v>
      </c>
      <c r="D58" s="195">
        <v>0.97082925900606598</v>
      </c>
      <c r="E58" s="196">
        <v>21.6496451613442</v>
      </c>
      <c r="F58" s="196">
        <v>21.549174451317501</v>
      </c>
      <c r="G58" s="196">
        <v>22.300157273287201</v>
      </c>
      <c r="H58" s="196">
        <v>22.196667695594101</v>
      </c>
    </row>
    <row r="59" spans="1:8">
      <c r="B59" s="195" t="s">
        <v>145</v>
      </c>
      <c r="C59" s="195">
        <v>112.419</v>
      </c>
      <c r="D59" s="195">
        <v>0.97281089640968799</v>
      </c>
      <c r="E59" s="196">
        <v>21.817251381957099</v>
      </c>
      <c r="F59" s="196">
        <v>21.685154052528201</v>
      </c>
      <c r="G59" s="196">
        <v>22.427022006514399</v>
      </c>
      <c r="H59" s="196">
        <v>22.291232687216699</v>
      </c>
    </row>
    <row r="60" spans="1:8">
      <c r="B60" s="195" t="s">
        <v>146</v>
      </c>
      <c r="C60" s="195">
        <v>113.018</v>
      </c>
      <c r="D60" s="195">
        <v>0.97799430603750404</v>
      </c>
      <c r="E60" s="196">
        <v>21.805548520361501</v>
      </c>
      <c r="F60" s="196">
        <v>21.732751381016001</v>
      </c>
      <c r="G60" s="196">
        <v>22.2961916912483</v>
      </c>
      <c r="H60" s="196">
        <v>22.221756555076102</v>
      </c>
    </row>
    <row r="61" spans="1:8">
      <c r="B61" s="195" t="s">
        <v>147</v>
      </c>
      <c r="C61" s="195">
        <v>113.682</v>
      </c>
      <c r="D61" s="195">
        <v>0.98374018916416395</v>
      </c>
      <c r="E61" s="196">
        <v>21.801951594903802</v>
      </c>
      <c r="F61" s="196">
        <v>21.735496353358901</v>
      </c>
      <c r="G61" s="196">
        <v>22.162306506383398</v>
      </c>
      <c r="H61" s="196">
        <v>22.094752855249801</v>
      </c>
    </row>
    <row r="62" spans="1:8">
      <c r="B62" s="195" t="s">
        <v>148</v>
      </c>
      <c r="C62" s="195">
        <v>113.899</v>
      </c>
      <c r="D62" s="195">
        <v>0.98561798530646105</v>
      </c>
      <c r="E62" s="196">
        <v>21.796883780698401</v>
      </c>
      <c r="F62" s="196">
        <v>21.7870390921737</v>
      </c>
      <c r="G62" s="196">
        <v>22.1149411898373</v>
      </c>
      <c r="H62" s="196">
        <v>22.104952848845802</v>
      </c>
    </row>
    <row r="63" spans="1:8">
      <c r="B63" s="195" t="s">
        <v>149</v>
      </c>
      <c r="C63" s="195">
        <v>114.601</v>
      </c>
      <c r="D63" s="195">
        <v>0.99169269909398505</v>
      </c>
      <c r="E63" s="196">
        <v>21.753087666921701</v>
      </c>
      <c r="F63" s="196">
        <v>21.725235413032099</v>
      </c>
      <c r="G63" s="196">
        <v>21.9353108949934</v>
      </c>
      <c r="H63" s="196">
        <v>21.9072253258297</v>
      </c>
    </row>
    <row r="64" spans="1:8">
      <c r="B64" s="195" t="s">
        <v>150</v>
      </c>
      <c r="C64" s="195">
        <v>115.56100000000001</v>
      </c>
      <c r="D64" s="195">
        <v>1</v>
      </c>
      <c r="E64" s="196">
        <v>21.6736414388951</v>
      </c>
      <c r="F64" s="196">
        <v>21.708185384478099</v>
      </c>
      <c r="G64" s="196">
        <v>21.6736414388951</v>
      </c>
      <c r="H64" s="196">
        <v>21.708185384478099</v>
      </c>
    </row>
  </sheetData>
  <mergeCells count="1">
    <mergeCell ref="H1:I1"/>
  </mergeCells>
  <hyperlinks>
    <hyperlink ref="H1:I1" location="Index!A1" display="Regresar al Índice" xr:uid="{F4AAE44A-96D2-4534-8BCD-6D1D611AEDB2}"/>
  </hyperlinks>
  <pageMargins left="0.7" right="0.7" top="0.75" bottom="0.75" header="0.3" footer="0.3"/>
  <pageSetup paperSize="9" orientation="portrait" horizontalDpi="300" verticalDpi="300"/>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641FA-32A2-45C5-9EC2-088120978979}">
  <sheetPr codeName="Hoja184"/>
  <dimension ref="A1:I1"/>
  <sheetViews>
    <sheetView workbookViewId="0"/>
  </sheetViews>
  <sheetFormatPr baseColWidth="10" defaultRowHeight="14.25"/>
  <cols>
    <col min="1" max="16384" width="11.42578125" style="20"/>
  </cols>
  <sheetData>
    <row r="1" spans="1:9">
      <c r="A1" s="20" t="s">
        <v>1619</v>
      </c>
      <c r="H1" s="554" t="s">
        <v>38</v>
      </c>
      <c r="I1" s="554"/>
    </row>
  </sheetData>
  <mergeCells count="1">
    <mergeCell ref="H1:I1"/>
  </mergeCells>
  <hyperlinks>
    <hyperlink ref="H1:I1" location="Index!A1" display="Regresar al Índice" xr:uid="{81F9FA0E-D8ED-4536-AEDB-89093EA67C38}"/>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94644-8500-4AB6-AB23-BC26EA540EAF}">
  <sheetPr codeName="Hoja185"/>
  <dimension ref="A1:I39"/>
  <sheetViews>
    <sheetView workbookViewId="0"/>
  </sheetViews>
  <sheetFormatPr baseColWidth="10" defaultRowHeight="14.25"/>
  <cols>
    <col min="1" max="1" width="90.7109375" style="195" customWidth="1"/>
    <col min="2" max="4" width="11.7109375" style="195" customWidth="1"/>
    <col min="5" max="16384" width="11.42578125" style="195"/>
  </cols>
  <sheetData>
    <row r="1" spans="1:9">
      <c r="A1" s="20" t="s">
        <v>1620</v>
      </c>
      <c r="B1" s="195" t="s">
        <v>54</v>
      </c>
      <c r="C1" s="195" t="s">
        <v>54</v>
      </c>
      <c r="D1" s="195" t="s">
        <v>54</v>
      </c>
      <c r="E1" s="195" t="s">
        <v>54</v>
      </c>
      <c r="F1" s="195" t="s">
        <v>54</v>
      </c>
      <c r="G1" s="195" t="s">
        <v>54</v>
      </c>
      <c r="H1" s="545" t="s">
        <v>38</v>
      </c>
      <c r="I1" s="545"/>
    </row>
    <row r="2" spans="1:9">
      <c r="A2" s="195" t="s">
        <v>153</v>
      </c>
      <c r="B2" s="195" t="s">
        <v>54</v>
      </c>
      <c r="C2" s="195" t="s">
        <v>54</v>
      </c>
      <c r="D2" s="195" t="s">
        <v>54</v>
      </c>
      <c r="E2" s="195" t="s">
        <v>54</v>
      </c>
      <c r="F2" s="195" t="s">
        <v>54</v>
      </c>
      <c r="G2" s="195" t="s">
        <v>54</v>
      </c>
      <c r="H2" s="195" t="s">
        <v>54</v>
      </c>
    </row>
    <row r="6" spans="1:9">
      <c r="A6" s="195" t="s">
        <v>2</v>
      </c>
      <c r="B6" s="195" t="s">
        <v>680</v>
      </c>
      <c r="C6" s="195" t="s">
        <v>681</v>
      </c>
      <c r="D6" s="195" t="s">
        <v>682</v>
      </c>
    </row>
    <row r="7" spans="1:9">
      <c r="A7" s="195" t="s">
        <v>29</v>
      </c>
      <c r="B7" s="196">
        <v>17.830408611185799</v>
      </c>
      <c r="C7" s="196">
        <v>20.449532711037801</v>
      </c>
      <c r="D7" s="196">
        <v>21.2141532866791</v>
      </c>
    </row>
    <row r="8" spans="1:9">
      <c r="A8" s="195" t="s">
        <v>8</v>
      </c>
      <c r="B8" s="196">
        <v>18.301867374128001</v>
      </c>
      <c r="C8" s="196">
        <v>20.4593859881847</v>
      </c>
      <c r="D8" s="196">
        <v>21.4123892597466</v>
      </c>
    </row>
    <row r="9" spans="1:9">
      <c r="A9" s="195" t="s">
        <v>4</v>
      </c>
      <c r="B9" s="196">
        <v>19.398397558215098</v>
      </c>
      <c r="C9" s="196">
        <v>21.621742301982401</v>
      </c>
      <c r="D9" s="196">
        <v>20.763689317668199</v>
      </c>
    </row>
    <row r="10" spans="1:9">
      <c r="A10" s="195" t="s">
        <v>30</v>
      </c>
      <c r="B10" s="196">
        <v>19.589622959834301</v>
      </c>
      <c r="C10" s="196">
        <v>21.817421247053499</v>
      </c>
      <c r="D10" s="196">
        <v>21.078541161807401</v>
      </c>
    </row>
    <row r="11" spans="1:9">
      <c r="A11" s="195" t="s">
        <v>23</v>
      </c>
      <c r="B11" s="196">
        <v>19.639991825394201</v>
      </c>
      <c r="C11" s="196">
        <v>22.1222217152608</v>
      </c>
      <c r="D11" s="196">
        <v>21.068147389242899</v>
      </c>
    </row>
    <row r="12" spans="1:9">
      <c r="A12" s="195" t="s">
        <v>22</v>
      </c>
      <c r="B12" s="196">
        <v>19.714824917653399</v>
      </c>
      <c r="C12" s="196">
        <v>21.9180704586838</v>
      </c>
      <c r="D12" s="196">
        <v>21.224824725399198</v>
      </c>
    </row>
    <row r="13" spans="1:9">
      <c r="A13" s="195" t="s">
        <v>16</v>
      </c>
      <c r="B13" s="196">
        <v>19.769014197400999</v>
      </c>
      <c r="C13" s="196">
        <v>21.9028940648687</v>
      </c>
      <c r="D13" s="196">
        <v>21.455254848805399</v>
      </c>
    </row>
    <row r="14" spans="1:9">
      <c r="A14" s="195" t="s">
        <v>27</v>
      </c>
      <c r="B14" s="196">
        <v>19.845253658914199</v>
      </c>
      <c r="C14" s="196">
        <v>22.209251686749798</v>
      </c>
      <c r="D14" s="196">
        <v>22.033716595397699</v>
      </c>
    </row>
    <row r="15" spans="1:9">
      <c r="A15" s="195" t="s">
        <v>28</v>
      </c>
      <c r="B15" s="196">
        <v>19.8891853240514</v>
      </c>
      <c r="C15" s="196">
        <v>21.765953360378901</v>
      </c>
      <c r="D15" s="196">
        <v>21.6396636100127</v>
      </c>
    </row>
    <row r="16" spans="1:9">
      <c r="A16" s="195" t="s">
        <v>51</v>
      </c>
      <c r="B16" s="196">
        <v>20.013003011985202</v>
      </c>
      <c r="C16" s="196">
        <v>22.262797437976701</v>
      </c>
      <c r="D16" s="196">
        <v>21.492638606449901</v>
      </c>
    </row>
    <row r="17" spans="1:4">
      <c r="A17" s="195" t="s">
        <v>14</v>
      </c>
      <c r="B17" s="196">
        <v>20.0592141250455</v>
      </c>
      <c r="C17" s="196">
        <v>22.564021933014001</v>
      </c>
      <c r="D17" s="196">
        <v>21.424439415514598</v>
      </c>
    </row>
    <row r="18" spans="1:4">
      <c r="A18" s="195" t="s">
        <v>18</v>
      </c>
      <c r="B18" s="196">
        <v>20.082674256985101</v>
      </c>
      <c r="C18" s="196">
        <v>22.0603274381182</v>
      </c>
      <c r="D18" s="196">
        <v>21.612264781264098</v>
      </c>
    </row>
    <row r="19" spans="1:4">
      <c r="A19" s="195" t="s">
        <v>11</v>
      </c>
      <c r="B19" s="196">
        <v>20.120145773792899</v>
      </c>
      <c r="C19" s="196">
        <v>22.2228375089914</v>
      </c>
      <c r="D19" s="196">
        <v>21.8520243862116</v>
      </c>
    </row>
    <row r="20" spans="1:4">
      <c r="A20" s="195" t="s">
        <v>1</v>
      </c>
      <c r="B20" s="196">
        <v>20.127537314709301</v>
      </c>
      <c r="C20" s="196">
        <v>22.3590220572557</v>
      </c>
      <c r="D20" s="196">
        <v>21.708185384478099</v>
      </c>
    </row>
    <row r="21" spans="1:4">
      <c r="A21" s="195" t="s">
        <v>10</v>
      </c>
      <c r="B21" s="196">
        <v>20.142906961947499</v>
      </c>
      <c r="C21" s="196">
        <v>22.3765019337147</v>
      </c>
      <c r="D21" s="196">
        <v>21.683388315117099</v>
      </c>
    </row>
    <row r="22" spans="1:4">
      <c r="A22" s="195" t="s">
        <v>3</v>
      </c>
      <c r="B22" s="196">
        <v>20.193794920175101</v>
      </c>
      <c r="C22" s="196">
        <v>22.6169971705988</v>
      </c>
      <c r="D22" s="196">
        <v>21.5114974075018</v>
      </c>
    </row>
    <row r="23" spans="1:4">
      <c r="A23" s="195" t="s">
        <v>31</v>
      </c>
      <c r="B23" s="196">
        <v>20.2641784085762</v>
      </c>
      <c r="C23" s="196">
        <v>21.992752152529199</v>
      </c>
      <c r="D23" s="196">
        <v>21.936003757818401</v>
      </c>
    </row>
    <row r="24" spans="1:4">
      <c r="A24" s="195" t="s">
        <v>0</v>
      </c>
      <c r="B24" s="196">
        <v>20.459216329717201</v>
      </c>
      <c r="C24" s="196">
        <v>22.677796853980698</v>
      </c>
      <c r="D24" s="196">
        <v>21.6736414388951</v>
      </c>
    </row>
    <row r="25" spans="1:4">
      <c r="A25" s="195" t="s">
        <v>12</v>
      </c>
      <c r="B25" s="196">
        <v>20.475274321430099</v>
      </c>
      <c r="C25" s="196">
        <v>22.783432794506201</v>
      </c>
      <c r="D25" s="196">
        <v>21.755219766454299</v>
      </c>
    </row>
    <row r="26" spans="1:4">
      <c r="A26" s="195" t="s">
        <v>26</v>
      </c>
      <c r="B26" s="196">
        <v>20.486817712591201</v>
      </c>
      <c r="C26" s="196">
        <v>23.0963254861073</v>
      </c>
      <c r="D26" s="196">
        <v>21.367520026253299</v>
      </c>
    </row>
    <row r="27" spans="1:4">
      <c r="A27" s="195" t="s">
        <v>25</v>
      </c>
      <c r="B27" s="196">
        <v>20.554912875387199</v>
      </c>
      <c r="C27" s="196">
        <v>22.712634761964701</v>
      </c>
      <c r="D27" s="196">
        <v>21.820337713698802</v>
      </c>
    </row>
    <row r="28" spans="1:4">
      <c r="A28" s="195" t="s">
        <v>9</v>
      </c>
      <c r="B28" s="196">
        <v>20.574694565916801</v>
      </c>
      <c r="C28" s="196">
        <v>22.894427319873699</v>
      </c>
      <c r="D28" s="196">
        <v>21.846322718454399</v>
      </c>
    </row>
    <row r="29" spans="1:4">
      <c r="A29" s="195" t="s">
        <v>7</v>
      </c>
      <c r="B29" s="196">
        <v>20.605832768573599</v>
      </c>
      <c r="C29" s="196">
        <v>22.157995997299398</v>
      </c>
      <c r="D29" s="196">
        <v>22.205006485460601</v>
      </c>
    </row>
    <row r="30" spans="1:4">
      <c r="A30" s="195" t="s">
        <v>19</v>
      </c>
      <c r="B30" s="196">
        <v>20.6860644760886</v>
      </c>
      <c r="C30" s="196">
        <v>22.875180834998201</v>
      </c>
      <c r="D30" s="196">
        <v>22.050616102612501</v>
      </c>
    </row>
    <row r="31" spans="1:4">
      <c r="A31" s="195" t="s">
        <v>33</v>
      </c>
      <c r="B31" s="196">
        <v>20.715126061883101</v>
      </c>
      <c r="C31" s="196">
        <v>22.5443762659594</v>
      </c>
      <c r="D31" s="196">
        <v>21.592070781201802</v>
      </c>
    </row>
    <row r="32" spans="1:4">
      <c r="A32" s="195" t="s">
        <v>17</v>
      </c>
      <c r="B32" s="196">
        <v>20.7916152420743</v>
      </c>
      <c r="C32" s="196">
        <v>22.914384012036901</v>
      </c>
      <c r="D32" s="196">
        <v>22.2020137055293</v>
      </c>
    </row>
    <row r="33" spans="1:4">
      <c r="A33" s="195" t="s">
        <v>32</v>
      </c>
      <c r="B33" s="196">
        <v>20.8379372870636</v>
      </c>
      <c r="C33" s="196">
        <v>22.520460055774901</v>
      </c>
      <c r="D33" s="196">
        <v>22.433054066850701</v>
      </c>
    </row>
    <row r="34" spans="1:4">
      <c r="A34" s="195" t="s">
        <v>5</v>
      </c>
      <c r="B34" s="196">
        <v>20.8452223178341</v>
      </c>
      <c r="C34" s="196">
        <v>22.7065734018861</v>
      </c>
      <c r="D34" s="196">
        <v>22.179886812654399</v>
      </c>
    </row>
    <row r="35" spans="1:4">
      <c r="A35" s="195" t="s">
        <v>20</v>
      </c>
      <c r="B35" s="196">
        <v>21.092268808935899</v>
      </c>
      <c r="C35" s="196">
        <v>23.495447723720002</v>
      </c>
      <c r="D35" s="196">
        <v>21.702462260010201</v>
      </c>
    </row>
    <row r="36" spans="1:4">
      <c r="A36" s="195" t="s">
        <v>21</v>
      </c>
      <c r="B36" s="196">
        <v>21.284521346020298</v>
      </c>
      <c r="C36" s="196">
        <v>22.960005529587399</v>
      </c>
      <c r="D36" s="196">
        <v>22.797386142324299</v>
      </c>
    </row>
    <row r="37" spans="1:4">
      <c r="A37" s="195" t="s">
        <v>24</v>
      </c>
      <c r="B37" s="196">
        <v>21.331480209299698</v>
      </c>
      <c r="C37" s="196">
        <v>22.736062968190399</v>
      </c>
      <c r="D37" s="196">
        <v>22.7977854450919</v>
      </c>
    </row>
    <row r="38" spans="1:4">
      <c r="A38" s="195" t="s">
        <v>6</v>
      </c>
      <c r="B38" s="196">
        <v>21.6224493160238</v>
      </c>
      <c r="C38" s="196">
        <v>23.001271855759299</v>
      </c>
      <c r="D38" s="196">
        <v>22.995867331963002</v>
      </c>
    </row>
    <row r="39" spans="1:4">
      <c r="A39" s="195" t="s">
        <v>15</v>
      </c>
      <c r="B39" s="196">
        <v>21.702544234931501</v>
      </c>
      <c r="C39" s="196">
        <v>23.175827753337899</v>
      </c>
      <c r="D39" s="196">
        <v>23.126678206089998</v>
      </c>
    </row>
  </sheetData>
  <autoFilter ref="A6:D39" xr:uid="{C5576483-EE7C-423C-9DED-5794F44022BF}"/>
  <mergeCells count="1">
    <mergeCell ref="H1:I1"/>
  </mergeCells>
  <hyperlinks>
    <hyperlink ref="H1:I1" location="Index!A1" display="Regresar al Índice" xr:uid="{ADD7414F-C25C-4F97-ADF9-E54A56255FC4}"/>
  </hyperlinks>
  <pageMargins left="0.7" right="0.7" top="0.75" bottom="0.75" header="0.3" footer="0.3"/>
  <pageSetup paperSize="9" orientation="portrait" horizontalDpi="300" verticalDpi="300"/>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27"/>
  <dimension ref="A1:I24"/>
  <sheetViews>
    <sheetView topLeftCell="A10" workbookViewId="0"/>
  </sheetViews>
  <sheetFormatPr baseColWidth="10" defaultRowHeight="14.25"/>
  <cols>
    <col min="1" max="1" width="23.7109375" style="167" customWidth="1"/>
    <col min="2" max="16384" width="11.42578125" style="167"/>
  </cols>
  <sheetData>
    <row r="1" spans="1:9">
      <c r="A1" s="20" t="s">
        <v>1621</v>
      </c>
      <c r="H1" s="545" t="s">
        <v>38</v>
      </c>
      <c r="I1" s="545"/>
    </row>
    <row r="2" spans="1:9">
      <c r="A2" s="20" t="s">
        <v>1069</v>
      </c>
    </row>
    <row r="3" spans="1:9">
      <c r="B3" s="193"/>
      <c r="D3" s="193"/>
      <c r="E3" s="193"/>
      <c r="F3" s="193"/>
      <c r="G3" s="193"/>
    </row>
    <row r="8" spans="1:9" ht="15">
      <c r="A8" s="594" t="s">
        <v>35</v>
      </c>
      <c r="B8" s="406" t="s">
        <v>1</v>
      </c>
      <c r="C8" s="407" t="s">
        <v>0</v>
      </c>
      <c r="D8" s="406" t="s">
        <v>1</v>
      </c>
      <c r="E8" s="407" t="s">
        <v>0</v>
      </c>
      <c r="G8" s="193"/>
      <c r="H8" s="189"/>
    </row>
    <row r="9" spans="1:9" ht="15">
      <c r="A9" s="595"/>
      <c r="B9" s="408" t="s">
        <v>47</v>
      </c>
      <c r="C9" s="409" t="s">
        <v>47</v>
      </c>
      <c r="D9" s="408" t="s">
        <v>48</v>
      </c>
      <c r="E9" s="409" t="s">
        <v>48</v>
      </c>
      <c r="G9" s="193"/>
      <c r="H9" s="189"/>
    </row>
    <row r="10" spans="1:9">
      <c r="A10" s="410" t="s">
        <v>491</v>
      </c>
      <c r="B10" s="411">
        <v>20594919</v>
      </c>
      <c r="C10" s="215">
        <v>1847731</v>
      </c>
      <c r="D10" s="191">
        <v>20767587</v>
      </c>
      <c r="E10" s="412">
        <v>1858235</v>
      </c>
      <c r="H10" s="189"/>
    </row>
    <row r="11" spans="1:9">
      <c r="A11" s="410" t="s">
        <v>853</v>
      </c>
      <c r="B11" s="411">
        <v>1992097</v>
      </c>
      <c r="C11" s="191">
        <v>165380</v>
      </c>
      <c r="D11" s="411">
        <v>1587186</v>
      </c>
      <c r="E11" s="191">
        <v>136368</v>
      </c>
      <c r="H11" s="189"/>
    </row>
    <row r="12" spans="1:9">
      <c r="A12" s="413" t="s">
        <v>855</v>
      </c>
      <c r="B12" s="414">
        <v>1818001</v>
      </c>
      <c r="C12" s="415">
        <v>155624</v>
      </c>
      <c r="D12" s="414">
        <v>1414518</v>
      </c>
      <c r="E12" s="416">
        <v>125864</v>
      </c>
      <c r="H12" s="189"/>
    </row>
    <row r="13" spans="1:9">
      <c r="B13" s="193"/>
      <c r="C13" s="193"/>
      <c r="G13" s="193"/>
      <c r="H13" s="189"/>
    </row>
    <row r="14" spans="1:9">
      <c r="B14" s="193"/>
      <c r="C14" s="193"/>
      <c r="G14" s="193"/>
      <c r="H14" s="189"/>
    </row>
    <row r="23" spans="2:7">
      <c r="B23" s="596"/>
      <c r="C23" s="596"/>
      <c r="D23" s="596"/>
      <c r="E23" s="596"/>
      <c r="F23" s="596"/>
      <c r="G23" s="596"/>
    </row>
    <row r="24" spans="2:7">
      <c r="B24" s="194"/>
      <c r="C24" s="194"/>
      <c r="D24" s="194"/>
      <c r="E24" s="194"/>
      <c r="F24" s="194"/>
      <c r="G24" s="194"/>
    </row>
  </sheetData>
  <mergeCells count="5">
    <mergeCell ref="A8:A9"/>
    <mergeCell ref="B23:C23"/>
    <mergeCell ref="D23:E23"/>
    <mergeCell ref="F23:G23"/>
    <mergeCell ref="H1:I1"/>
  </mergeCells>
  <hyperlinks>
    <hyperlink ref="H1:I1" location="Index!A1" display="Regresar al Índice" xr:uid="{00000000-0004-0000-3E00-000000000000}"/>
  </hyperlinks>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28"/>
  <dimension ref="A1:I17"/>
  <sheetViews>
    <sheetView workbookViewId="0"/>
  </sheetViews>
  <sheetFormatPr baseColWidth="10" defaultRowHeight="14.25"/>
  <cols>
    <col min="1" max="1" width="24" style="167" customWidth="1"/>
    <col min="2" max="2" width="14.42578125" style="167" customWidth="1"/>
    <col min="3" max="3" width="13.140625" style="167" customWidth="1"/>
    <col min="4" max="16384" width="11.42578125" style="167"/>
  </cols>
  <sheetData>
    <row r="1" spans="1:9">
      <c r="A1" s="20" t="s">
        <v>1622</v>
      </c>
      <c r="H1" s="545" t="s">
        <v>38</v>
      </c>
      <c r="I1" s="545"/>
    </row>
    <row r="3" spans="1:9" ht="15">
      <c r="H3" s="190"/>
    </row>
    <row r="4" spans="1:9">
      <c r="A4" s="20" t="s">
        <v>853</v>
      </c>
      <c r="B4" s="20"/>
      <c r="C4" s="20"/>
      <c r="D4" s="20"/>
      <c r="E4" s="20"/>
    </row>
    <row r="5" spans="1:9">
      <c r="A5" s="20"/>
      <c r="B5" s="19" t="s">
        <v>48</v>
      </c>
      <c r="C5" s="19" t="s">
        <v>47</v>
      </c>
      <c r="D5" s="20"/>
      <c r="E5" s="20"/>
    </row>
    <row r="6" spans="1:9">
      <c r="A6" s="20" t="s">
        <v>0</v>
      </c>
      <c r="B6" s="191">
        <v>136368</v>
      </c>
      <c r="C6" s="191">
        <v>165380</v>
      </c>
      <c r="D6" s="191">
        <f>B6-C6</f>
        <v>-29012</v>
      </c>
      <c r="E6" s="192">
        <f>B6/C6-1</f>
        <v>-0.1754262909662595</v>
      </c>
    </row>
    <row r="7" spans="1:9">
      <c r="A7" s="20" t="s">
        <v>1</v>
      </c>
      <c r="B7" s="191">
        <v>1587186</v>
      </c>
      <c r="C7" s="191">
        <v>1992097</v>
      </c>
      <c r="D7" s="191">
        <f>B7-C7</f>
        <v>-404911</v>
      </c>
      <c r="E7" s="192">
        <f>B7/C7-1</f>
        <v>-0.2032586766608252</v>
      </c>
    </row>
    <row r="8" spans="1:9">
      <c r="A8" s="20"/>
      <c r="B8" s="20"/>
      <c r="C8" s="20"/>
      <c r="D8" s="20"/>
      <c r="E8" s="192"/>
    </row>
    <row r="9" spans="1:9">
      <c r="A9" s="20" t="s">
        <v>855</v>
      </c>
      <c r="B9" s="20"/>
      <c r="C9" s="20"/>
      <c r="D9" s="20"/>
      <c r="E9" s="192"/>
    </row>
    <row r="10" spans="1:9">
      <c r="A10" s="20"/>
      <c r="B10" s="19" t="s">
        <v>48</v>
      </c>
      <c r="C10" s="19" t="s">
        <v>47</v>
      </c>
      <c r="D10" s="20"/>
      <c r="E10" s="192"/>
    </row>
    <row r="11" spans="1:9">
      <c r="A11" s="20" t="s">
        <v>0</v>
      </c>
      <c r="B11" s="191">
        <v>237627</v>
      </c>
      <c r="C11" s="191">
        <v>155624</v>
      </c>
      <c r="D11" s="191">
        <f>B11-C11</f>
        <v>82003</v>
      </c>
      <c r="E11" s="192">
        <f>B11/C11-1</f>
        <v>0.52693029352799048</v>
      </c>
    </row>
    <row r="12" spans="1:9">
      <c r="A12" s="20" t="s">
        <v>1</v>
      </c>
      <c r="B12" s="191">
        <v>1414518</v>
      </c>
      <c r="C12" s="191">
        <v>1818001</v>
      </c>
      <c r="D12" s="191">
        <f>B12-C12</f>
        <v>-403483</v>
      </c>
      <c r="E12" s="192">
        <f>B12/C12-1</f>
        <v>-0.22193772170642367</v>
      </c>
    </row>
    <row r="13" spans="1:9">
      <c r="A13" s="20"/>
      <c r="B13" s="20"/>
      <c r="C13" s="20"/>
      <c r="D13" s="20"/>
      <c r="E13" s="20"/>
    </row>
    <row r="14" spans="1:9">
      <c r="A14" s="20"/>
      <c r="B14" s="19" t="s">
        <v>853</v>
      </c>
      <c r="C14" s="19" t="s">
        <v>855</v>
      </c>
      <c r="D14" s="20"/>
      <c r="E14" s="20"/>
    </row>
    <row r="15" spans="1:9">
      <c r="A15" s="20" t="s">
        <v>0</v>
      </c>
      <c r="B15" s="185">
        <f>E6</f>
        <v>-0.1754262909662595</v>
      </c>
      <c r="C15" s="185">
        <f>E11</f>
        <v>0.52693029352799048</v>
      </c>
      <c r="D15" s="20"/>
      <c r="E15" s="20"/>
    </row>
    <row r="16" spans="1:9">
      <c r="A16" s="20" t="s">
        <v>1</v>
      </c>
      <c r="B16" s="185">
        <f>E7</f>
        <v>-0.2032586766608252</v>
      </c>
      <c r="C16" s="185">
        <f>E12</f>
        <v>-0.22193772170642367</v>
      </c>
      <c r="D16" s="20"/>
      <c r="E16" s="20"/>
    </row>
    <row r="17" spans="1:5">
      <c r="A17" s="20"/>
      <c r="B17" s="20"/>
      <c r="C17" s="20"/>
      <c r="D17" s="20"/>
      <c r="E17" s="20"/>
    </row>
  </sheetData>
  <mergeCells count="1">
    <mergeCell ref="H1:I1"/>
  </mergeCells>
  <hyperlinks>
    <hyperlink ref="H1:I1" location="Index!A1" display="Regresar al Índice" xr:uid="{00000000-0004-0000-3F00-000000000000}"/>
  </hyperlinks>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29"/>
  <dimension ref="A1:K56"/>
  <sheetViews>
    <sheetView topLeftCell="F1" workbookViewId="0"/>
  </sheetViews>
  <sheetFormatPr baseColWidth="10" defaultRowHeight="14.25"/>
  <cols>
    <col min="1" max="1" width="11.42578125" style="167"/>
    <col min="2" max="2" width="15" style="167" customWidth="1"/>
    <col min="3" max="3" width="17.140625" style="167" customWidth="1"/>
    <col min="4" max="7" width="11.42578125" style="167"/>
    <col min="8" max="8" width="16.5703125" style="167" customWidth="1"/>
    <col min="9" max="16384" width="11.42578125" style="167"/>
  </cols>
  <sheetData>
    <row r="1" spans="1:11">
      <c r="A1" s="20" t="s">
        <v>1623</v>
      </c>
      <c r="F1" s="182"/>
      <c r="H1" s="545" t="s">
        <v>38</v>
      </c>
      <c r="I1" s="545"/>
    </row>
    <row r="2" spans="1:11" ht="15">
      <c r="F2" s="167" t="s">
        <v>852</v>
      </c>
      <c r="K2" s="168" t="s">
        <v>1091</v>
      </c>
    </row>
    <row r="3" spans="1:11" ht="30">
      <c r="A3" s="169" t="s">
        <v>833</v>
      </c>
      <c r="B3" s="170" t="s">
        <v>853</v>
      </c>
      <c r="C3" s="171" t="s">
        <v>854</v>
      </c>
      <c r="D3" s="172" t="s">
        <v>314</v>
      </c>
      <c r="G3" s="167" t="s">
        <v>833</v>
      </c>
      <c r="H3" s="167" t="s">
        <v>853</v>
      </c>
      <c r="I3" s="167" t="s">
        <v>855</v>
      </c>
    </row>
    <row r="4" spans="1:11">
      <c r="A4" s="178" t="s">
        <v>1070</v>
      </c>
      <c r="B4" s="183">
        <v>82555</v>
      </c>
      <c r="C4" s="184">
        <v>1046247</v>
      </c>
      <c r="D4" s="185">
        <v>7.8905841546021163E-2</v>
      </c>
      <c r="G4" s="167" t="s">
        <v>1070</v>
      </c>
      <c r="H4" s="155">
        <v>7.8905841546021163E-2</v>
      </c>
      <c r="I4" s="155">
        <v>6.8286934156083598E-2</v>
      </c>
    </row>
    <row r="5" spans="1:11">
      <c r="A5" s="178" t="s">
        <v>1071</v>
      </c>
      <c r="B5" s="183">
        <v>74772</v>
      </c>
      <c r="C5" s="184">
        <v>1023232</v>
      </c>
      <c r="D5" s="185">
        <v>7.3074337002752066E-2</v>
      </c>
      <c r="G5" s="167" t="s">
        <v>1071</v>
      </c>
      <c r="H5" s="155">
        <v>7.3074337002752066E-2</v>
      </c>
      <c r="I5" s="155">
        <v>6.5706506442331752E-2</v>
      </c>
    </row>
    <row r="6" spans="1:11">
      <c r="A6" s="178" t="s">
        <v>1072</v>
      </c>
      <c r="B6" s="183">
        <v>73933</v>
      </c>
      <c r="C6" s="184">
        <v>1038774</v>
      </c>
      <c r="D6" s="185">
        <v>7.1173325477919158E-2</v>
      </c>
      <c r="G6" s="167" t="s">
        <v>1072</v>
      </c>
      <c r="H6" s="155">
        <v>7.1173325477919158E-2</v>
      </c>
      <c r="I6" s="155">
        <v>6.2560287415742016E-2</v>
      </c>
    </row>
    <row r="7" spans="1:11">
      <c r="A7" s="178" t="s">
        <v>1073</v>
      </c>
      <c r="B7" s="183">
        <v>74305</v>
      </c>
      <c r="C7" s="184">
        <v>1044767</v>
      </c>
      <c r="D7" s="185">
        <v>7.1121120785782865E-2</v>
      </c>
      <c r="G7" s="167" t="s">
        <v>1073</v>
      </c>
      <c r="H7" s="155">
        <v>7.1121120785782865E-2</v>
      </c>
      <c r="I7" s="155">
        <v>6.2145913873619667E-2</v>
      </c>
    </row>
    <row r="8" spans="1:11">
      <c r="A8" s="178" t="s">
        <v>1074</v>
      </c>
      <c r="B8" s="183">
        <v>67023</v>
      </c>
      <c r="C8" s="184">
        <v>1064156</v>
      </c>
      <c r="D8" s="185">
        <v>6.2982307105349217E-2</v>
      </c>
      <c r="G8" s="167" t="s">
        <v>1074</v>
      </c>
      <c r="H8" s="155">
        <v>6.2982307105349217E-2</v>
      </c>
      <c r="I8" s="155">
        <v>5.9974289483872664E-2</v>
      </c>
    </row>
    <row r="9" spans="1:11">
      <c r="A9" s="178" t="s">
        <v>1075</v>
      </c>
      <c r="B9" s="183">
        <v>74328</v>
      </c>
      <c r="C9" s="184">
        <v>1099330</v>
      </c>
      <c r="D9" s="185">
        <v>6.7612091000882349E-2</v>
      </c>
      <c r="G9" s="167" t="s">
        <v>1075</v>
      </c>
      <c r="H9" s="155">
        <v>6.7612091000882349E-2</v>
      </c>
      <c r="I9" s="155">
        <v>5.782158223645311E-2</v>
      </c>
    </row>
    <row r="10" spans="1:11">
      <c r="A10" s="167" t="s">
        <v>1076</v>
      </c>
      <c r="B10" s="167">
        <v>81529</v>
      </c>
      <c r="C10" s="167">
        <v>1157739</v>
      </c>
      <c r="D10" s="185">
        <v>7.0420880699363156E-2</v>
      </c>
      <c r="G10" s="20" t="s">
        <v>1076</v>
      </c>
      <c r="H10" s="186">
        <v>7.0420880699363156E-2</v>
      </c>
      <c r="I10" s="186">
        <v>6.1507818256100903E-2</v>
      </c>
    </row>
    <row r="11" spans="1:11">
      <c r="A11" s="167" t="s">
        <v>1077</v>
      </c>
      <c r="B11" s="167">
        <v>87582</v>
      </c>
      <c r="C11" s="167">
        <v>1210081</v>
      </c>
      <c r="D11" s="185">
        <v>7.2376973111717313E-2</v>
      </c>
      <c r="G11" s="20" t="s">
        <v>1077</v>
      </c>
      <c r="H11" s="186">
        <v>7.2376973111717313E-2</v>
      </c>
      <c r="I11" s="186">
        <v>6.105376416950601E-2</v>
      </c>
    </row>
    <row r="12" spans="1:11">
      <c r="A12" s="167" t="s">
        <v>1078</v>
      </c>
      <c r="B12" s="167">
        <v>82379</v>
      </c>
      <c r="C12" s="167">
        <v>1228030</v>
      </c>
      <c r="D12" s="185">
        <v>6.7082237404623671E-2</v>
      </c>
      <c r="G12" s="20" t="s">
        <v>1078</v>
      </c>
      <c r="H12" s="186">
        <v>6.7082237404623671E-2</v>
      </c>
      <c r="I12" s="186">
        <v>6.6001644910954949E-2</v>
      </c>
    </row>
    <row r="13" spans="1:11">
      <c r="A13" s="167" t="s">
        <v>1079</v>
      </c>
      <c r="B13" s="167">
        <v>79291</v>
      </c>
      <c r="C13" s="167">
        <v>1210664</v>
      </c>
      <c r="D13" s="185">
        <v>6.5493811660378112E-2</v>
      </c>
      <c r="G13" s="20" t="s">
        <v>1079</v>
      </c>
      <c r="H13" s="186">
        <v>6.5493811660378112E-2</v>
      </c>
      <c r="I13" s="186">
        <v>5.4809592091612534E-2</v>
      </c>
    </row>
    <row r="14" spans="1:11">
      <c r="A14" s="167" t="s">
        <v>1080</v>
      </c>
      <c r="B14" s="167">
        <v>81284</v>
      </c>
      <c r="C14" s="167">
        <v>1268034</v>
      </c>
      <c r="D14" s="185">
        <v>6.4102382112782463E-2</v>
      </c>
      <c r="G14" s="20" t="s">
        <v>1080</v>
      </c>
      <c r="H14" s="186">
        <v>6.4102382112782463E-2</v>
      </c>
      <c r="I14" s="186">
        <v>5.5078176137232912E-2</v>
      </c>
    </row>
    <row r="15" spans="1:11">
      <c r="A15" s="167" t="s">
        <v>1081</v>
      </c>
      <c r="B15" s="167">
        <v>77904</v>
      </c>
      <c r="C15" s="167">
        <v>1317875</v>
      </c>
      <c r="D15" s="185">
        <v>5.9113345347624018E-2</v>
      </c>
      <c r="G15" s="20" t="s">
        <v>1081</v>
      </c>
      <c r="H15" s="186">
        <v>5.9113345347624018E-2</v>
      </c>
      <c r="I15" s="186">
        <v>5.1593664042492646E-2</v>
      </c>
    </row>
    <row r="16" spans="1:11">
      <c r="A16" s="167" t="s">
        <v>1082</v>
      </c>
      <c r="B16" s="167">
        <v>86646</v>
      </c>
      <c r="C16" s="167">
        <v>1349654</v>
      </c>
      <c r="D16" s="185">
        <v>6.4198676105135091E-2</v>
      </c>
      <c r="G16" s="20" t="s">
        <v>1082</v>
      </c>
      <c r="H16" s="186">
        <v>6.4198676105135091E-2</v>
      </c>
      <c r="I16" s="186">
        <v>5.72124411145375E-2</v>
      </c>
    </row>
    <row r="17" spans="1:9">
      <c r="A17" s="167" t="s">
        <v>1083</v>
      </c>
      <c r="B17" s="167">
        <v>92214</v>
      </c>
      <c r="C17" s="167">
        <v>1403518</v>
      </c>
      <c r="D17" s="185">
        <v>6.5702043009067221E-2</v>
      </c>
      <c r="G17" s="20" t="s">
        <v>1083</v>
      </c>
      <c r="H17" s="186">
        <v>6.5702043009067221E-2</v>
      </c>
      <c r="I17" s="186">
        <v>5.7117899449811119E-2</v>
      </c>
    </row>
    <row r="18" spans="1:9">
      <c r="A18" s="167" t="s">
        <v>1084</v>
      </c>
      <c r="B18" s="167">
        <v>96537</v>
      </c>
      <c r="C18" s="167">
        <v>1463050</v>
      </c>
      <c r="D18" s="185">
        <v>6.5983390861556343E-2</v>
      </c>
      <c r="G18" s="20" t="s">
        <v>1084</v>
      </c>
      <c r="H18" s="186">
        <v>6.5983390861556343E-2</v>
      </c>
      <c r="I18" s="186">
        <v>5.5094494378182562E-2</v>
      </c>
    </row>
    <row r="19" spans="1:9">
      <c r="A19" s="167" t="s">
        <v>1085</v>
      </c>
      <c r="B19" s="167">
        <v>107791</v>
      </c>
      <c r="C19" s="167">
        <v>1530447</v>
      </c>
      <c r="D19" s="185">
        <v>7.0431057070254641E-2</v>
      </c>
      <c r="G19" s="20" t="s">
        <v>1085</v>
      </c>
      <c r="H19" s="186">
        <v>7.0431057070254641E-2</v>
      </c>
      <c r="I19" s="186">
        <v>6.2108651916727597E-2</v>
      </c>
    </row>
    <row r="20" spans="1:9">
      <c r="A20" s="167" t="s">
        <v>1086</v>
      </c>
      <c r="B20" s="167">
        <v>116227</v>
      </c>
      <c r="C20" s="167">
        <v>1627392</v>
      </c>
      <c r="D20" s="185">
        <v>7.1419178661318236E-2</v>
      </c>
      <c r="G20" s="20" t="s">
        <v>1086</v>
      </c>
      <c r="H20" s="186">
        <v>7.1419178661318236E-2</v>
      </c>
      <c r="I20" s="186">
        <v>5.988600165172251E-2</v>
      </c>
    </row>
    <row r="21" spans="1:9">
      <c r="A21" s="167" t="s">
        <v>1087</v>
      </c>
      <c r="B21" s="167">
        <v>126027</v>
      </c>
      <c r="C21" s="167">
        <v>1728026</v>
      </c>
      <c r="D21" s="185">
        <v>7.2931194322307644E-2</v>
      </c>
      <c r="G21" s="20" t="s">
        <v>1087</v>
      </c>
      <c r="H21" s="186">
        <v>7.2931194322307644E-2</v>
      </c>
      <c r="I21" s="186">
        <v>6.1910526809203101E-2</v>
      </c>
    </row>
    <row r="22" spans="1:9">
      <c r="A22" s="167" t="s">
        <v>1088</v>
      </c>
      <c r="B22" s="167">
        <v>136085</v>
      </c>
      <c r="C22" s="167">
        <v>1782918</v>
      </c>
      <c r="D22" s="185">
        <v>7.6327122167143976E-2</v>
      </c>
      <c r="G22" s="20" t="s">
        <v>1088</v>
      </c>
      <c r="H22" s="186">
        <v>7.6327122167143976E-2</v>
      </c>
      <c r="I22" s="186">
        <v>7.1365592809091619E-2</v>
      </c>
    </row>
    <row r="23" spans="1:9">
      <c r="A23" s="167" t="s">
        <v>1089</v>
      </c>
      <c r="B23" s="167">
        <v>135323</v>
      </c>
      <c r="C23" s="167">
        <v>1828691</v>
      </c>
      <c r="D23" s="185">
        <v>7.3999926723541595E-2</v>
      </c>
      <c r="G23" s="20" t="s">
        <v>1089</v>
      </c>
      <c r="H23" s="186">
        <v>7.3999926723541595E-2</v>
      </c>
      <c r="I23" s="186">
        <v>6.6849456797239123E-2</v>
      </c>
    </row>
    <row r="24" spans="1:9">
      <c r="A24" s="167" t="s">
        <v>875</v>
      </c>
      <c r="B24" s="167">
        <v>120974</v>
      </c>
      <c r="C24" s="167">
        <v>1788334</v>
      </c>
      <c r="D24" s="185">
        <v>6.7646200318285069E-2</v>
      </c>
      <c r="G24" s="20" t="s">
        <v>875</v>
      </c>
      <c r="H24" s="186">
        <v>6.7646200318285069E-2</v>
      </c>
      <c r="I24" s="186">
        <v>5.7204638507124511E-2</v>
      </c>
    </row>
    <row r="25" spans="1:9">
      <c r="A25" s="167" t="s">
        <v>1090</v>
      </c>
      <c r="B25" s="167">
        <v>136368</v>
      </c>
      <c r="C25" s="167">
        <v>1858235</v>
      </c>
      <c r="D25" s="185">
        <v>7.3385766601102659E-2</v>
      </c>
      <c r="G25" s="20" t="s">
        <v>1090</v>
      </c>
      <c r="H25" s="186">
        <v>7.3385766601102659E-2</v>
      </c>
      <c r="I25" s="186">
        <v>6.7733090809289465E-2</v>
      </c>
    </row>
    <row r="27" spans="1:9" ht="15">
      <c r="A27" s="168"/>
    </row>
    <row r="28" spans="1:9" ht="30">
      <c r="A28" s="180" t="s">
        <v>833</v>
      </c>
      <c r="B28" s="181" t="s">
        <v>855</v>
      </c>
      <c r="C28" s="181" t="s">
        <v>854</v>
      </c>
      <c r="D28" s="181" t="s">
        <v>314</v>
      </c>
    </row>
    <row r="29" spans="1:9">
      <c r="A29" s="187" t="s">
        <v>1070</v>
      </c>
      <c r="B29" s="188">
        <v>71445</v>
      </c>
      <c r="C29" s="188">
        <v>1046247</v>
      </c>
      <c r="D29" s="185">
        <v>6.8286934156083598E-2</v>
      </c>
    </row>
    <row r="30" spans="1:9">
      <c r="A30" s="187" t="s">
        <v>1071</v>
      </c>
      <c r="B30" s="188">
        <v>67233</v>
      </c>
      <c r="C30" s="188">
        <v>1023232</v>
      </c>
      <c r="D30" s="185">
        <v>6.5706506442331752E-2</v>
      </c>
    </row>
    <row r="31" spans="1:9">
      <c r="A31" s="187" t="s">
        <v>1072</v>
      </c>
      <c r="B31" s="188">
        <v>64986</v>
      </c>
      <c r="C31" s="188">
        <v>1038774</v>
      </c>
      <c r="D31" s="185">
        <v>6.2560287415742016E-2</v>
      </c>
    </row>
    <row r="32" spans="1:9">
      <c r="A32" s="187" t="s">
        <v>1073</v>
      </c>
      <c r="B32" s="188">
        <v>64928</v>
      </c>
      <c r="C32" s="188">
        <v>1044767</v>
      </c>
      <c r="D32" s="185">
        <v>6.2145913873619667E-2</v>
      </c>
    </row>
    <row r="33" spans="1:9">
      <c r="A33" s="187" t="s">
        <v>1074</v>
      </c>
      <c r="B33" s="188">
        <v>63822</v>
      </c>
      <c r="C33" s="188">
        <v>1064156</v>
      </c>
      <c r="D33" s="185">
        <v>5.9974289483872664E-2</v>
      </c>
    </row>
    <row r="34" spans="1:9">
      <c r="A34" s="187" t="s">
        <v>1075</v>
      </c>
      <c r="B34" s="188">
        <v>63565</v>
      </c>
      <c r="C34" s="188">
        <v>1099330</v>
      </c>
      <c r="D34" s="185">
        <v>5.782158223645311E-2</v>
      </c>
    </row>
    <row r="35" spans="1:9">
      <c r="A35" s="20" t="s">
        <v>1076</v>
      </c>
      <c r="B35" s="20">
        <v>71210</v>
      </c>
      <c r="C35" s="20">
        <v>1157739</v>
      </c>
      <c r="D35" s="185">
        <v>6.1507818256100903E-2</v>
      </c>
      <c r="H35" s="189"/>
      <c r="I35" s="189"/>
    </row>
    <row r="36" spans="1:9">
      <c r="A36" s="20" t="s">
        <v>1077</v>
      </c>
      <c r="B36" s="20">
        <v>73880</v>
      </c>
      <c r="C36" s="20">
        <v>1210081</v>
      </c>
      <c r="D36" s="185">
        <v>6.105376416950601E-2</v>
      </c>
      <c r="H36" s="189"/>
      <c r="I36" s="189"/>
    </row>
    <row r="37" spans="1:9">
      <c r="A37" s="20" t="s">
        <v>1078</v>
      </c>
      <c r="B37" s="20">
        <v>81052</v>
      </c>
      <c r="C37" s="20">
        <v>1228030</v>
      </c>
      <c r="D37" s="185">
        <v>6.6001644910954949E-2</v>
      </c>
      <c r="H37" s="189"/>
      <c r="I37" s="189"/>
    </row>
    <row r="38" spans="1:9">
      <c r="A38" s="20" t="s">
        <v>1079</v>
      </c>
      <c r="B38" s="20">
        <v>66356</v>
      </c>
      <c r="C38" s="20">
        <v>1210664</v>
      </c>
      <c r="D38" s="185">
        <v>5.4809592091612534E-2</v>
      </c>
      <c r="H38" s="189"/>
      <c r="I38" s="189"/>
    </row>
    <row r="39" spans="1:9">
      <c r="A39" s="20" t="s">
        <v>1080</v>
      </c>
      <c r="B39" s="20">
        <v>69841</v>
      </c>
      <c r="C39" s="20">
        <v>1268034</v>
      </c>
      <c r="D39" s="185">
        <v>5.5078176137232912E-2</v>
      </c>
      <c r="H39" s="189"/>
      <c r="I39" s="189"/>
    </row>
    <row r="40" spans="1:9">
      <c r="A40" s="20" t="s">
        <v>1081</v>
      </c>
      <c r="B40" s="20">
        <v>67994</v>
      </c>
      <c r="C40" s="20">
        <v>1317875</v>
      </c>
      <c r="D40" s="185">
        <v>5.1593664042492646E-2</v>
      </c>
      <c r="H40" s="189"/>
      <c r="I40" s="189"/>
    </row>
    <row r="41" spans="1:9">
      <c r="A41" s="20" t="s">
        <v>1082</v>
      </c>
      <c r="B41" s="20">
        <v>77217</v>
      </c>
      <c r="C41" s="20">
        <v>1349654</v>
      </c>
      <c r="D41" s="185">
        <v>5.72124411145375E-2</v>
      </c>
      <c r="H41" s="189"/>
      <c r="I41" s="189"/>
    </row>
    <row r="42" spans="1:9">
      <c r="A42" s="20" t="s">
        <v>1083</v>
      </c>
      <c r="B42" s="20">
        <v>80166</v>
      </c>
      <c r="C42" s="20">
        <v>1403518</v>
      </c>
      <c r="D42" s="185">
        <v>5.7117899449811119E-2</v>
      </c>
      <c r="H42" s="189"/>
      <c r="I42" s="189"/>
    </row>
    <row r="43" spans="1:9">
      <c r="A43" s="20" t="s">
        <v>1084</v>
      </c>
      <c r="B43" s="20">
        <v>80606</v>
      </c>
      <c r="C43" s="20">
        <v>1463050</v>
      </c>
      <c r="D43" s="185">
        <v>5.5094494378182562E-2</v>
      </c>
      <c r="H43" s="189"/>
      <c r="I43" s="189"/>
    </row>
    <row r="44" spans="1:9">
      <c r="A44" s="20" t="s">
        <v>1085</v>
      </c>
      <c r="B44" s="20">
        <v>95054</v>
      </c>
      <c r="C44" s="20">
        <v>1530447</v>
      </c>
      <c r="D44" s="185">
        <v>6.2108651916727597E-2</v>
      </c>
      <c r="H44" s="189"/>
      <c r="I44" s="189"/>
    </row>
    <row r="45" spans="1:9">
      <c r="A45" s="20" t="s">
        <v>1086</v>
      </c>
      <c r="B45" s="20">
        <v>97458</v>
      </c>
      <c r="C45" s="20">
        <v>1627392</v>
      </c>
      <c r="D45" s="185">
        <v>5.988600165172251E-2</v>
      </c>
      <c r="H45" s="189"/>
      <c r="I45" s="189"/>
    </row>
    <row r="46" spans="1:9">
      <c r="A46" s="20" t="s">
        <v>1087</v>
      </c>
      <c r="B46" s="20">
        <v>106983</v>
      </c>
      <c r="C46" s="20">
        <v>1728026</v>
      </c>
      <c r="D46" s="185">
        <v>6.1910526809203101E-2</v>
      </c>
      <c r="H46" s="189"/>
      <c r="I46" s="189"/>
    </row>
    <row r="47" spans="1:9">
      <c r="A47" s="20" t="s">
        <v>1088</v>
      </c>
      <c r="B47" s="20">
        <v>127239</v>
      </c>
      <c r="C47" s="20">
        <v>1782918</v>
      </c>
      <c r="D47" s="185">
        <v>7.1365592809091619E-2</v>
      </c>
      <c r="H47" s="189"/>
      <c r="I47" s="189"/>
    </row>
    <row r="48" spans="1:9">
      <c r="A48" s="20" t="s">
        <v>1089</v>
      </c>
      <c r="B48" s="20">
        <v>122247</v>
      </c>
      <c r="C48" s="20">
        <v>1828691</v>
      </c>
      <c r="D48" s="185">
        <v>6.6849456797239123E-2</v>
      </c>
      <c r="H48" s="189"/>
      <c r="I48" s="189"/>
    </row>
    <row r="49" spans="1:9">
      <c r="A49" s="20" t="s">
        <v>875</v>
      </c>
      <c r="B49" s="20">
        <v>102301</v>
      </c>
      <c r="C49" s="20">
        <v>1788334</v>
      </c>
      <c r="D49" s="185">
        <v>5.7204638507124511E-2</v>
      </c>
      <c r="H49" s="189"/>
      <c r="I49" s="189"/>
    </row>
    <row r="50" spans="1:9">
      <c r="A50" s="20" t="s">
        <v>1090</v>
      </c>
      <c r="B50" s="20">
        <v>125864</v>
      </c>
      <c r="C50" s="20">
        <v>1858235</v>
      </c>
      <c r="D50" s="185">
        <v>6.7733090809289465E-2</v>
      </c>
      <c r="H50" s="189"/>
      <c r="I50" s="189"/>
    </row>
    <row r="51" spans="1:9">
      <c r="H51" s="189"/>
      <c r="I51" s="189"/>
    </row>
    <row r="52" spans="1:9">
      <c r="H52" s="189"/>
      <c r="I52" s="189"/>
    </row>
    <row r="53" spans="1:9">
      <c r="H53" s="189"/>
      <c r="I53" s="189"/>
    </row>
    <row r="54" spans="1:9">
      <c r="H54" s="189"/>
      <c r="I54" s="189"/>
    </row>
    <row r="55" spans="1:9">
      <c r="H55" s="189"/>
      <c r="I55" s="189"/>
    </row>
    <row r="56" spans="1:9">
      <c r="H56" s="189"/>
      <c r="I56" s="189"/>
    </row>
  </sheetData>
  <mergeCells count="1">
    <mergeCell ref="H1:I1"/>
  </mergeCells>
  <hyperlinks>
    <hyperlink ref="H1:I1" location="Index!A1" display="Regresar al Índice" xr:uid="{00000000-0004-0000-4000-000000000000}"/>
  </hyperlinks>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72"/>
  <dimension ref="A1:I52"/>
  <sheetViews>
    <sheetView workbookViewId="0"/>
  </sheetViews>
  <sheetFormatPr baseColWidth="10" defaultRowHeight="14.25"/>
  <cols>
    <col min="1" max="1" width="11.42578125" style="167"/>
    <col min="2" max="2" width="15" style="167" customWidth="1"/>
    <col min="3" max="3" width="17.140625" style="167" customWidth="1"/>
    <col min="4" max="7" width="11.42578125" style="167"/>
    <col min="8" max="8" width="16.5703125" style="167" customWidth="1"/>
    <col min="9" max="9" width="12.5703125" style="167" bestFit="1" customWidth="1"/>
    <col min="10" max="16384" width="11.42578125" style="167"/>
  </cols>
  <sheetData>
    <row r="1" spans="1:9">
      <c r="A1" s="20" t="s">
        <v>1624</v>
      </c>
      <c r="H1" s="545" t="s">
        <v>38</v>
      </c>
      <c r="I1" s="545"/>
    </row>
    <row r="2" spans="1:9" ht="15">
      <c r="A2" s="168"/>
    </row>
    <row r="4" spans="1:9" ht="15">
      <c r="A4" s="167" t="s">
        <v>833</v>
      </c>
      <c r="B4" s="167" t="s">
        <v>853</v>
      </c>
      <c r="C4" s="167" t="s">
        <v>855</v>
      </c>
      <c r="D4" s="172"/>
    </row>
    <row r="5" spans="1:9">
      <c r="A5" s="167" t="s">
        <v>1070</v>
      </c>
      <c r="B5" s="177">
        <v>8.2587730607419876E-2</v>
      </c>
      <c r="C5" s="177">
        <v>7.3248497995165696E-2</v>
      </c>
      <c r="D5" s="176"/>
    </row>
    <row r="6" spans="1:9">
      <c r="A6" s="167" t="s">
        <v>1071</v>
      </c>
      <c r="B6" s="177">
        <v>7.52756928210115E-2</v>
      </c>
      <c r="C6" s="177">
        <v>7.0055432764259462E-2</v>
      </c>
      <c r="D6" s="176"/>
    </row>
    <row r="7" spans="1:9">
      <c r="A7" s="167" t="s">
        <v>1072</v>
      </c>
      <c r="B7" s="177">
        <v>7.0282365331419641E-2</v>
      </c>
      <c r="C7" s="177">
        <v>6.5699226658061494E-2</v>
      </c>
      <c r="D7" s="176"/>
    </row>
    <row r="8" spans="1:9">
      <c r="A8" s="167" t="s">
        <v>1073</v>
      </c>
      <c r="B8" s="177">
        <v>7.1020894121532216E-2</v>
      </c>
      <c r="C8" s="177">
        <v>6.2649855709626764E-2</v>
      </c>
      <c r="D8" s="176"/>
    </row>
    <row r="9" spans="1:9">
      <c r="A9" s="167" t="s">
        <v>1074</v>
      </c>
      <c r="B9" s="177">
        <v>6.6971998519634854E-2</v>
      </c>
      <c r="C9" s="177">
        <v>6.2758343580062423E-2</v>
      </c>
      <c r="D9" s="176"/>
    </row>
    <row r="10" spans="1:9">
      <c r="A10" s="167" t="s">
        <v>1075</v>
      </c>
      <c r="B10" s="177">
        <v>7.2138345072473825E-2</v>
      </c>
      <c r="C10" s="177">
        <v>6.3052396157588411E-2</v>
      </c>
      <c r="D10" s="176"/>
    </row>
    <row r="11" spans="1:9">
      <c r="A11" s="167" t="s">
        <v>1076</v>
      </c>
      <c r="B11" s="177">
        <v>7.4911431484847635E-2</v>
      </c>
      <c r="C11" s="177">
        <v>6.5005158939676677E-2</v>
      </c>
      <c r="D11" s="176"/>
    </row>
    <row r="12" spans="1:9">
      <c r="A12" s="167" t="s">
        <v>1077</v>
      </c>
      <c r="B12" s="177">
        <v>7.7103920537980347E-2</v>
      </c>
      <c r="C12" s="177">
        <v>6.6139850268496461E-2</v>
      </c>
      <c r="D12" s="176"/>
    </row>
    <row r="13" spans="1:9">
      <c r="A13" s="167" t="s">
        <v>1078</v>
      </c>
      <c r="B13" s="177">
        <v>7.116893941942673E-2</v>
      </c>
      <c r="C13" s="177">
        <v>6.8544557099866316E-2</v>
      </c>
      <c r="D13" s="176"/>
    </row>
    <row r="14" spans="1:9">
      <c r="A14" s="167" t="s">
        <v>1079</v>
      </c>
      <c r="B14" s="177">
        <v>6.9059779309692107E-2</v>
      </c>
      <c r="C14" s="177">
        <v>6.3286264377743276E-2</v>
      </c>
      <c r="D14" s="176"/>
    </row>
    <row r="15" spans="1:9">
      <c r="A15" s="167" t="s">
        <v>1080</v>
      </c>
      <c r="B15" s="177">
        <v>6.7629284218233318E-2</v>
      </c>
      <c r="C15" s="177">
        <v>5.8964809192945021E-2</v>
      </c>
      <c r="D15" s="176"/>
    </row>
    <row r="16" spans="1:9">
      <c r="A16" s="167" t="s">
        <v>1081</v>
      </c>
      <c r="B16" s="177">
        <v>6.5645413070075237E-2</v>
      </c>
      <c r="C16" s="177">
        <v>5.7236765051784898E-2</v>
      </c>
      <c r="D16" s="176"/>
    </row>
    <row r="17" spans="1:4">
      <c r="A17" s="167" t="s">
        <v>1082</v>
      </c>
      <c r="B17" s="177">
        <v>7.0501806653249621E-2</v>
      </c>
      <c r="C17" s="177">
        <v>6.127493510236548E-2</v>
      </c>
      <c r="D17" s="176"/>
    </row>
    <row r="18" spans="1:4">
      <c r="A18" s="167" t="s">
        <v>1083</v>
      </c>
      <c r="B18" s="177">
        <v>7.0476535685229477E-2</v>
      </c>
      <c r="C18" s="177">
        <v>6.1853713174456877E-2</v>
      </c>
      <c r="D18" s="176"/>
    </row>
    <row r="19" spans="1:4">
      <c r="A19" s="167" t="s">
        <v>1084</v>
      </c>
      <c r="B19" s="177">
        <v>7.2596560660484671E-2</v>
      </c>
      <c r="C19" s="177">
        <v>6.2676565953177082E-2</v>
      </c>
      <c r="D19" s="176"/>
    </row>
    <row r="20" spans="1:4">
      <c r="A20" s="167" t="s">
        <v>1085</v>
      </c>
      <c r="B20" s="177">
        <v>7.5338728411803002E-2</v>
      </c>
      <c r="C20" s="177">
        <v>6.7226005994416763E-2</v>
      </c>
      <c r="D20" s="176"/>
    </row>
    <row r="21" spans="1:4">
      <c r="A21" s="167" t="s">
        <v>1086</v>
      </c>
      <c r="B21" s="177">
        <v>7.4974170061273687E-2</v>
      </c>
      <c r="C21" s="177">
        <v>6.5848070486819996E-2</v>
      </c>
      <c r="D21" s="176"/>
    </row>
    <row r="22" spans="1:4">
      <c r="A22" s="167" t="s">
        <v>1087</v>
      </c>
      <c r="B22" s="177">
        <v>7.6280924764649066E-2</v>
      </c>
      <c r="C22" s="177">
        <v>6.6356279665061704E-2</v>
      </c>
      <c r="D22" s="176"/>
    </row>
    <row r="23" spans="1:4">
      <c r="A23" s="167" t="s">
        <v>1088</v>
      </c>
      <c r="B23" s="177">
        <v>7.9771159410614342E-2</v>
      </c>
      <c r="C23" s="177">
        <v>7.1753004333475354E-2</v>
      </c>
      <c r="D23" s="176"/>
    </row>
    <row r="24" spans="1:4">
      <c r="A24" s="167" t="s">
        <v>1089</v>
      </c>
      <c r="B24" s="177">
        <v>7.703837196556601E-2</v>
      </c>
      <c r="C24" s="177">
        <v>6.9319226547399235E-2</v>
      </c>
      <c r="D24" s="176"/>
    </row>
    <row r="25" spans="1:4">
      <c r="A25" s="178" t="s">
        <v>875</v>
      </c>
      <c r="B25" s="177">
        <v>7.1355268870517075E-2</v>
      </c>
      <c r="C25" s="179">
        <v>6.127424171222258E-2</v>
      </c>
    </row>
    <row r="26" spans="1:4">
      <c r="A26" s="167" t="s">
        <v>1090</v>
      </c>
      <c r="B26" s="177">
        <v>7.6426115369108608E-2</v>
      </c>
      <c r="C26" s="177">
        <v>6.8111812893813808E-2</v>
      </c>
    </row>
    <row r="28" spans="1:4" ht="15">
      <c r="A28" s="168"/>
    </row>
    <row r="29" spans="1:4" ht="15">
      <c r="A29" s="180"/>
      <c r="B29" s="181"/>
      <c r="C29" s="181"/>
      <c r="D29" s="181"/>
    </row>
    <row r="30" spans="1:4">
      <c r="D30" s="179"/>
    </row>
    <row r="31" spans="1:4">
      <c r="D31" s="179"/>
    </row>
    <row r="32" spans="1:4">
      <c r="D32" s="179"/>
    </row>
    <row r="33" spans="4:9">
      <c r="D33" s="179"/>
    </row>
    <row r="34" spans="4:9">
      <c r="D34" s="179"/>
      <c r="H34" s="179"/>
      <c r="I34" s="179"/>
    </row>
    <row r="35" spans="4:9">
      <c r="D35" s="179"/>
      <c r="H35" s="179"/>
      <c r="I35" s="179"/>
    </row>
    <row r="36" spans="4:9">
      <c r="D36" s="179"/>
      <c r="H36" s="179"/>
      <c r="I36" s="179"/>
    </row>
    <row r="37" spans="4:9">
      <c r="D37" s="179"/>
      <c r="H37" s="179"/>
      <c r="I37" s="179"/>
    </row>
    <row r="38" spans="4:9">
      <c r="D38" s="179"/>
      <c r="H38" s="179"/>
      <c r="I38" s="179"/>
    </row>
    <row r="39" spans="4:9">
      <c r="D39" s="179"/>
      <c r="H39" s="179"/>
      <c r="I39" s="179"/>
    </row>
    <row r="40" spans="4:9">
      <c r="D40" s="179"/>
      <c r="H40" s="179"/>
      <c r="I40" s="179"/>
    </row>
    <row r="41" spans="4:9">
      <c r="D41" s="179"/>
      <c r="H41" s="179"/>
      <c r="I41" s="179"/>
    </row>
    <row r="42" spans="4:9">
      <c r="D42" s="179"/>
      <c r="H42" s="179"/>
      <c r="I42" s="179"/>
    </row>
    <row r="43" spans="4:9">
      <c r="D43" s="179"/>
      <c r="H43" s="179"/>
      <c r="I43" s="179"/>
    </row>
    <row r="44" spans="4:9">
      <c r="D44" s="179"/>
      <c r="H44" s="179"/>
      <c r="I44" s="179"/>
    </row>
    <row r="45" spans="4:9">
      <c r="D45" s="179"/>
      <c r="H45" s="179"/>
      <c r="I45" s="179"/>
    </row>
    <row r="46" spans="4:9">
      <c r="D46" s="179"/>
      <c r="H46" s="179"/>
      <c r="I46" s="179"/>
    </row>
    <row r="47" spans="4:9">
      <c r="D47" s="179"/>
      <c r="H47" s="179"/>
      <c r="I47" s="179"/>
    </row>
    <row r="48" spans="4:9">
      <c r="D48" s="179"/>
      <c r="H48" s="179"/>
      <c r="I48" s="179"/>
    </row>
    <row r="49" spans="4:9">
      <c r="D49" s="179"/>
      <c r="H49" s="179"/>
      <c r="I49" s="179"/>
    </row>
    <row r="50" spans="4:9">
      <c r="D50" s="179"/>
      <c r="H50" s="179"/>
      <c r="I50" s="179"/>
    </row>
    <row r="51" spans="4:9">
      <c r="D51" s="179"/>
      <c r="H51" s="179"/>
      <c r="I51" s="179"/>
    </row>
    <row r="52" spans="4:9">
      <c r="H52" s="179"/>
      <c r="I52" s="179"/>
    </row>
  </sheetData>
  <mergeCells count="1">
    <mergeCell ref="H1:I1"/>
  </mergeCells>
  <hyperlinks>
    <hyperlink ref="H1:I1" location="Index!A1" display="Regresar al Índice" xr:uid="{00000000-0004-0000-4100-000000000000}"/>
  </hyperlinks>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33"/>
  <dimension ref="A1:I53"/>
  <sheetViews>
    <sheetView topLeftCell="F1" workbookViewId="0"/>
  </sheetViews>
  <sheetFormatPr baseColWidth="10" defaultRowHeight="14.25"/>
  <cols>
    <col min="1" max="1" width="11.42578125" style="167"/>
    <col min="2" max="2" width="15" style="167" customWidth="1"/>
    <col min="3" max="3" width="17.140625" style="167" customWidth="1"/>
    <col min="4" max="7" width="11.42578125" style="167"/>
    <col min="8" max="8" width="16.5703125" style="167" customWidth="1"/>
    <col min="9" max="9" width="12.5703125" style="167" bestFit="1" customWidth="1"/>
    <col min="10" max="16384" width="11.42578125" style="167"/>
  </cols>
  <sheetData>
    <row r="1" spans="1:9">
      <c r="A1" s="20" t="s">
        <v>1625</v>
      </c>
      <c r="H1" s="545" t="s">
        <v>38</v>
      </c>
      <c r="I1" s="545"/>
    </row>
    <row r="2" spans="1:9" ht="15">
      <c r="A2" s="168" t="s">
        <v>858</v>
      </c>
    </row>
    <row r="4" spans="1:9" ht="30">
      <c r="A4" s="169" t="s">
        <v>833</v>
      </c>
      <c r="B4" s="170" t="s">
        <v>853</v>
      </c>
      <c r="C4" s="171" t="s">
        <v>854</v>
      </c>
      <c r="D4" s="172" t="s">
        <v>314</v>
      </c>
      <c r="G4" s="167" t="s">
        <v>833</v>
      </c>
      <c r="H4" s="167" t="s">
        <v>853</v>
      </c>
      <c r="I4" s="167" t="s">
        <v>855</v>
      </c>
    </row>
    <row r="5" spans="1:9" ht="15">
      <c r="A5" s="173" t="s">
        <v>1090</v>
      </c>
      <c r="B5" s="170">
        <v>136368</v>
      </c>
      <c r="C5" s="174">
        <v>1858235</v>
      </c>
      <c r="D5" s="175">
        <v>7.3385766601102659E-2</v>
      </c>
      <c r="G5" s="167" t="s">
        <v>859</v>
      </c>
      <c r="H5" s="155">
        <v>9.1796983251321268E-2</v>
      </c>
      <c r="I5" s="155">
        <v>8.6532187743683375E-2</v>
      </c>
    </row>
    <row r="6" spans="1:9">
      <c r="A6" s="167" t="s">
        <v>989</v>
      </c>
      <c r="B6" s="167">
        <v>165380</v>
      </c>
      <c r="C6" s="167">
        <v>1847731</v>
      </c>
      <c r="D6" s="176">
        <v>8.9504370495488789E-2</v>
      </c>
      <c r="G6" s="167" t="s">
        <v>861</v>
      </c>
      <c r="H6" s="177">
        <v>7.4060673592438592E-2</v>
      </c>
      <c r="I6" s="177">
        <v>6.5533312368128677E-2</v>
      </c>
    </row>
    <row r="7" spans="1:9">
      <c r="A7" s="167" t="s">
        <v>901</v>
      </c>
      <c r="B7" s="167">
        <v>169738</v>
      </c>
      <c r="C7" s="167">
        <v>1837975</v>
      </c>
      <c r="D7" s="176">
        <v>9.2350548837715415E-2</v>
      </c>
      <c r="G7" s="167" t="s">
        <v>863</v>
      </c>
      <c r="H7" s="177">
        <v>6.7605380088867545E-2</v>
      </c>
      <c r="I7" s="177">
        <v>7.0894789130648381E-2</v>
      </c>
    </row>
    <row r="8" spans="1:9">
      <c r="A8" s="167" t="s">
        <v>856</v>
      </c>
      <c r="B8" s="167">
        <v>340723</v>
      </c>
      <c r="C8" s="167">
        <v>1826575</v>
      </c>
      <c r="D8" s="176">
        <v>0.18653655064807084</v>
      </c>
      <c r="G8" s="167" t="s">
        <v>865</v>
      </c>
      <c r="H8" s="177">
        <v>4.7226132306088485E-2</v>
      </c>
      <c r="I8" s="177">
        <v>6.8491104055926122E-2</v>
      </c>
    </row>
    <row r="9" spans="1:9">
      <c r="A9" s="167" t="s">
        <v>860</v>
      </c>
      <c r="B9" s="167">
        <v>151788</v>
      </c>
      <c r="C9" s="167">
        <v>1820785</v>
      </c>
      <c r="D9" s="176">
        <v>8.3364043530674961E-2</v>
      </c>
      <c r="G9" s="167" t="s">
        <v>867</v>
      </c>
      <c r="H9" s="177">
        <v>4.4762427668607552E-2</v>
      </c>
      <c r="I9" s="177">
        <v>5.8020452753281319E-2</v>
      </c>
    </row>
    <row r="10" spans="1:9">
      <c r="A10" s="167" t="s">
        <v>862</v>
      </c>
      <c r="B10" s="167">
        <v>124408</v>
      </c>
      <c r="C10" s="167">
        <v>1815607</v>
      </c>
      <c r="D10" s="176">
        <v>6.8521436632487095E-2</v>
      </c>
      <c r="G10" s="167" t="s">
        <v>869</v>
      </c>
      <c r="H10" s="177">
        <v>5.6896566453938882E-2</v>
      </c>
      <c r="I10" s="177">
        <v>6.518867843931278E-2</v>
      </c>
    </row>
    <row r="11" spans="1:9">
      <c r="A11" s="167" t="s">
        <v>864</v>
      </c>
      <c r="B11" s="167">
        <v>116549</v>
      </c>
      <c r="C11" s="167">
        <v>1810884</v>
      </c>
      <c r="D11" s="176">
        <v>6.4360279289010225E-2</v>
      </c>
      <c r="G11" s="167" t="s">
        <v>857</v>
      </c>
      <c r="H11" s="177">
        <v>6.1836816085984729E-2</v>
      </c>
      <c r="I11" s="177">
        <v>6.9371382991848557E-2</v>
      </c>
    </row>
    <row r="12" spans="1:9">
      <c r="A12" s="167" t="s">
        <v>866</v>
      </c>
      <c r="B12" s="167">
        <v>123649</v>
      </c>
      <c r="C12" s="167">
        <v>1803619</v>
      </c>
      <c r="D12" s="176">
        <v>6.8556053135390566E-2</v>
      </c>
      <c r="G12" s="167" t="s">
        <v>872</v>
      </c>
      <c r="H12" s="177">
        <v>6.5533273888595714E-2</v>
      </c>
      <c r="I12" s="177">
        <v>5.6513634378468874E-2</v>
      </c>
    </row>
    <row r="13" spans="1:9">
      <c r="A13" s="167" t="s">
        <v>868</v>
      </c>
      <c r="B13" s="167">
        <v>114768</v>
      </c>
      <c r="C13" s="167">
        <v>1800733</v>
      </c>
      <c r="D13" s="176">
        <v>6.3734046080124035E-2</v>
      </c>
      <c r="G13" s="167" t="s">
        <v>874</v>
      </c>
      <c r="H13" s="177">
        <v>6.7376746167768856E-2</v>
      </c>
      <c r="I13" s="177">
        <v>6.1067628206758241E-2</v>
      </c>
    </row>
    <row r="14" spans="1:9">
      <c r="A14" s="167" t="s">
        <v>870</v>
      </c>
      <c r="B14" s="167">
        <v>127631</v>
      </c>
      <c r="C14" s="167">
        <v>1787122</v>
      </c>
      <c r="D14" s="176">
        <v>7.141706050286438E-2</v>
      </c>
      <c r="G14" s="167" t="s">
        <v>875</v>
      </c>
      <c r="H14" s="177">
        <v>6.7646200318285069E-2</v>
      </c>
      <c r="I14" s="177">
        <v>5.7204638507124511E-2</v>
      </c>
    </row>
    <row r="15" spans="1:9">
      <c r="A15" s="167" t="s">
        <v>871</v>
      </c>
      <c r="B15" s="167">
        <v>84756</v>
      </c>
      <c r="C15" s="167">
        <v>1780367</v>
      </c>
      <c r="D15" s="176">
        <v>4.760591496023011E-2</v>
      </c>
      <c r="G15" s="167" t="s">
        <v>873</v>
      </c>
      <c r="H15" s="177">
        <v>6.0786508825000599E-2</v>
      </c>
      <c r="I15" s="177">
        <v>5.140563539284173E-2</v>
      </c>
    </row>
    <row r="16" spans="1:9">
      <c r="A16" s="167" t="s">
        <v>873</v>
      </c>
      <c r="B16" s="167">
        <v>109736</v>
      </c>
      <c r="C16" s="167">
        <v>1805269</v>
      </c>
      <c r="D16" s="176">
        <v>6.0786508825000599E-2</v>
      </c>
      <c r="G16" s="167" t="s">
        <v>877</v>
      </c>
      <c r="H16" s="177">
        <v>4.760591496023011E-2</v>
      </c>
      <c r="I16" s="177">
        <v>6.1592918763378565E-2</v>
      </c>
    </row>
    <row r="17" spans="1:9">
      <c r="A17" s="167" t="s">
        <v>875</v>
      </c>
      <c r="B17" s="167">
        <v>120974</v>
      </c>
      <c r="C17" s="167">
        <v>1788334</v>
      </c>
      <c r="D17" s="176">
        <v>6.7646200318285069E-2</v>
      </c>
      <c r="G17" s="167" t="s">
        <v>878</v>
      </c>
      <c r="H17" s="177">
        <v>7.141706050286438E-2</v>
      </c>
      <c r="I17" s="177">
        <v>6.7633882857465799E-2</v>
      </c>
    </row>
    <row r="18" spans="1:9">
      <c r="A18" s="167" t="s">
        <v>874</v>
      </c>
      <c r="B18" s="167">
        <v>119234</v>
      </c>
      <c r="C18" s="167">
        <v>1769661</v>
      </c>
      <c r="D18" s="176">
        <v>6.7376746167768856E-2</v>
      </c>
      <c r="G18" s="167" t="s">
        <v>868</v>
      </c>
      <c r="H18" s="177">
        <v>6.3734046080124035E-2</v>
      </c>
      <c r="I18" s="177">
        <v>5.6175457438720787E-2</v>
      </c>
    </row>
    <row r="19" spans="1:9">
      <c r="A19" s="167" t="s">
        <v>876</v>
      </c>
      <c r="B19" s="167">
        <v>115240</v>
      </c>
      <c r="C19" s="167">
        <v>1758496</v>
      </c>
      <c r="D19" s="176">
        <v>6.5533273888595714E-2</v>
      </c>
      <c r="G19" s="167" t="s">
        <v>866</v>
      </c>
      <c r="H19" s="177">
        <v>6.8556053135390566E-2</v>
      </c>
      <c r="I19" s="177">
        <v>6.6959263569523281E-2</v>
      </c>
    </row>
    <row r="20" spans="1:9">
      <c r="A20" s="167" t="s">
        <v>857</v>
      </c>
      <c r="B20" s="167">
        <v>107759</v>
      </c>
      <c r="C20" s="167">
        <v>1742635</v>
      </c>
      <c r="D20" s="176">
        <v>6.1836816085984729E-2</v>
      </c>
      <c r="G20" s="167" t="s">
        <v>880</v>
      </c>
      <c r="H20" s="177">
        <v>6.4360279289010225E-2</v>
      </c>
      <c r="I20" s="177">
        <v>6.0348426514343273E-2</v>
      </c>
    </row>
    <row r="21" spans="1:9">
      <c r="A21" s="167" t="s">
        <v>869</v>
      </c>
      <c r="B21" s="167">
        <v>99897</v>
      </c>
      <c r="C21" s="167">
        <v>1755765</v>
      </c>
      <c r="D21" s="176">
        <v>5.6896566453938882E-2</v>
      </c>
      <c r="G21" s="167" t="s">
        <v>862</v>
      </c>
      <c r="H21" s="177">
        <v>6.8521436632487095E-2</v>
      </c>
      <c r="I21" s="177">
        <v>6.5920102753514384E-2</v>
      </c>
    </row>
    <row r="22" spans="1:9">
      <c r="A22" s="167" t="s">
        <v>867</v>
      </c>
      <c r="B22" s="167">
        <v>79244</v>
      </c>
      <c r="C22" s="167">
        <v>1770324</v>
      </c>
      <c r="D22" s="176">
        <v>4.4762427668607552E-2</v>
      </c>
      <c r="G22" s="167" t="s">
        <v>860</v>
      </c>
      <c r="H22" s="177">
        <v>8.3364043530674961E-2</v>
      </c>
      <c r="I22" s="177">
        <v>8.0520215181913296E-2</v>
      </c>
    </row>
    <row r="23" spans="1:9">
      <c r="A23" s="167" t="s">
        <v>879</v>
      </c>
      <c r="B23" s="167">
        <v>84714</v>
      </c>
      <c r="C23" s="167">
        <v>1793795</v>
      </c>
      <c r="D23" s="176">
        <v>4.7226132306088485E-2</v>
      </c>
      <c r="G23" s="167" t="s">
        <v>856</v>
      </c>
      <c r="H23" s="177">
        <v>0.18653655064807084</v>
      </c>
      <c r="I23" s="177">
        <v>0.18336558860161778</v>
      </c>
    </row>
    <row r="24" spans="1:9">
      <c r="A24" s="167" t="s">
        <v>863</v>
      </c>
      <c r="B24" s="167">
        <v>123849</v>
      </c>
      <c r="C24" s="167">
        <v>1831940</v>
      </c>
      <c r="D24" s="176">
        <v>6.7605380088867545E-2</v>
      </c>
      <c r="G24" s="167" t="s">
        <v>901</v>
      </c>
      <c r="H24" s="177">
        <v>9.2350548837715415E-2</v>
      </c>
      <c r="I24" s="177">
        <v>8.6148070566792259E-2</v>
      </c>
    </row>
    <row r="25" spans="1:9">
      <c r="A25" s="167" t="s">
        <v>861</v>
      </c>
      <c r="B25" s="167">
        <v>136121</v>
      </c>
      <c r="C25" s="167">
        <v>1837966</v>
      </c>
      <c r="D25" s="176">
        <v>7.4060673592438592E-2</v>
      </c>
      <c r="G25" s="167" t="s">
        <v>989</v>
      </c>
      <c r="H25" s="177">
        <v>8.9504370495488789E-2</v>
      </c>
      <c r="I25" s="177">
        <v>8.4224381146389818E-2</v>
      </c>
    </row>
    <row r="26" spans="1:9">
      <c r="A26" s="167" t="s">
        <v>881</v>
      </c>
      <c r="B26" s="167">
        <v>167281</v>
      </c>
      <c r="C26" s="167">
        <v>1822293</v>
      </c>
      <c r="D26" s="155">
        <v>9.1796983251321268E-2</v>
      </c>
      <c r="G26" s="178" t="s">
        <v>1090</v>
      </c>
      <c r="H26" s="177">
        <v>7.3385766601102659E-2</v>
      </c>
      <c r="I26" s="179">
        <v>6.7733090809289465E-2</v>
      </c>
    </row>
    <row r="27" spans="1:9" ht="15">
      <c r="G27" s="173"/>
      <c r="H27" s="177"/>
      <c r="I27" s="177"/>
    </row>
    <row r="29" spans="1:9" ht="15">
      <c r="A29" s="168"/>
    </row>
    <row r="30" spans="1:9" ht="15">
      <c r="A30" s="180"/>
      <c r="B30" s="181"/>
      <c r="C30" s="181"/>
      <c r="D30" s="181"/>
    </row>
    <row r="31" spans="1:9">
      <c r="A31" s="167" t="s">
        <v>833</v>
      </c>
      <c r="B31" s="167" t="s">
        <v>855</v>
      </c>
      <c r="C31" s="167" t="s">
        <v>854</v>
      </c>
      <c r="D31" s="179" t="s">
        <v>314</v>
      </c>
    </row>
    <row r="32" spans="1:9">
      <c r="A32" s="167" t="s">
        <v>1090</v>
      </c>
      <c r="B32" s="167">
        <v>125864</v>
      </c>
      <c r="C32" s="167">
        <v>1858235</v>
      </c>
      <c r="D32" s="179">
        <v>6.7733090809289465E-2</v>
      </c>
    </row>
    <row r="33" spans="1:9">
      <c r="A33" s="167" t="s">
        <v>989</v>
      </c>
      <c r="B33" s="167">
        <v>155624</v>
      </c>
      <c r="C33" s="167">
        <v>1847731</v>
      </c>
      <c r="D33" s="179">
        <v>8.4224381146389818E-2</v>
      </c>
    </row>
    <row r="34" spans="1:9">
      <c r="A34" s="167" t="s">
        <v>901</v>
      </c>
      <c r="B34" s="167">
        <v>158338</v>
      </c>
      <c r="C34" s="167">
        <v>1837975</v>
      </c>
      <c r="D34" s="179">
        <v>8.6148070566792259E-2</v>
      </c>
    </row>
    <row r="35" spans="1:9">
      <c r="A35" s="167" t="s">
        <v>856</v>
      </c>
      <c r="B35" s="167">
        <v>334931</v>
      </c>
      <c r="C35" s="167">
        <v>1826575</v>
      </c>
      <c r="D35" s="179">
        <v>0.18336558860161778</v>
      </c>
      <c r="H35" s="179"/>
      <c r="I35" s="179"/>
    </row>
    <row r="36" spans="1:9">
      <c r="A36" s="167" t="s">
        <v>860</v>
      </c>
      <c r="B36" s="167">
        <v>146610</v>
      </c>
      <c r="C36" s="167">
        <v>1820785</v>
      </c>
      <c r="D36" s="179">
        <v>8.0520215181913296E-2</v>
      </c>
      <c r="H36" s="179"/>
      <c r="I36" s="179"/>
    </row>
    <row r="37" spans="1:9">
      <c r="A37" s="167" t="s">
        <v>862</v>
      </c>
      <c r="B37" s="167">
        <v>119685</v>
      </c>
      <c r="C37" s="167">
        <v>1815607</v>
      </c>
      <c r="D37" s="179">
        <v>6.5920102753514384E-2</v>
      </c>
      <c r="H37" s="179"/>
      <c r="I37" s="179"/>
    </row>
    <row r="38" spans="1:9">
      <c r="A38" s="167" t="s">
        <v>864</v>
      </c>
      <c r="B38" s="167">
        <v>109284</v>
      </c>
      <c r="C38" s="167">
        <v>1810884</v>
      </c>
      <c r="D38" s="179">
        <v>6.0348426514343273E-2</v>
      </c>
      <c r="H38" s="179"/>
      <c r="I38" s="179"/>
    </row>
    <row r="39" spans="1:9">
      <c r="A39" s="167" t="s">
        <v>866</v>
      </c>
      <c r="B39" s="167">
        <v>120769</v>
      </c>
      <c r="C39" s="167">
        <v>1803619</v>
      </c>
      <c r="D39" s="179">
        <v>6.6959263569523281E-2</v>
      </c>
      <c r="H39" s="179"/>
      <c r="I39" s="179"/>
    </row>
    <row r="40" spans="1:9">
      <c r="A40" s="167" t="s">
        <v>868</v>
      </c>
      <c r="B40" s="167">
        <v>101157</v>
      </c>
      <c r="C40" s="167">
        <v>1800733</v>
      </c>
      <c r="D40" s="179">
        <v>5.6175457438720787E-2</v>
      </c>
      <c r="H40" s="179"/>
      <c r="I40" s="179"/>
    </row>
    <row r="41" spans="1:9">
      <c r="A41" s="167" t="s">
        <v>870</v>
      </c>
      <c r="B41" s="167">
        <v>120870</v>
      </c>
      <c r="C41" s="167">
        <v>1787122</v>
      </c>
      <c r="D41" s="179">
        <v>6.7633882857465799E-2</v>
      </c>
      <c r="H41" s="179"/>
      <c r="I41" s="179"/>
    </row>
    <row r="42" spans="1:9">
      <c r="A42" s="167" t="s">
        <v>871</v>
      </c>
      <c r="B42" s="167">
        <v>109658</v>
      </c>
      <c r="C42" s="167">
        <v>1780367</v>
      </c>
      <c r="D42" s="179">
        <v>6.1592918763378565E-2</v>
      </c>
      <c r="H42" s="179"/>
      <c r="I42" s="179"/>
    </row>
    <row r="43" spans="1:9">
      <c r="A43" s="167" t="s">
        <v>873</v>
      </c>
      <c r="B43" s="167">
        <v>92801</v>
      </c>
      <c r="C43" s="167">
        <v>1805269</v>
      </c>
      <c r="D43" s="179">
        <v>5.140563539284173E-2</v>
      </c>
      <c r="H43" s="179"/>
      <c r="I43" s="179"/>
    </row>
    <row r="44" spans="1:9">
      <c r="A44" s="167" t="s">
        <v>875</v>
      </c>
      <c r="B44" s="167">
        <v>102301</v>
      </c>
      <c r="C44" s="167">
        <v>1788334</v>
      </c>
      <c r="D44" s="179">
        <v>5.7204638507124511E-2</v>
      </c>
      <c r="H44" s="179"/>
      <c r="I44" s="179"/>
    </row>
    <row r="45" spans="1:9">
      <c r="A45" s="167" t="s">
        <v>874</v>
      </c>
      <c r="B45" s="167">
        <v>108069</v>
      </c>
      <c r="C45" s="167">
        <v>1769661</v>
      </c>
      <c r="D45" s="179">
        <v>6.1067628206758241E-2</v>
      </c>
      <c r="H45" s="179"/>
      <c r="I45" s="179"/>
    </row>
    <row r="46" spans="1:9">
      <c r="A46" s="167" t="s">
        <v>876</v>
      </c>
      <c r="B46" s="167">
        <v>99379</v>
      </c>
      <c r="C46" s="167">
        <v>1758496</v>
      </c>
      <c r="D46" s="179">
        <v>5.6513634378468874E-2</v>
      </c>
      <c r="H46" s="179"/>
      <c r="I46" s="179"/>
    </row>
    <row r="47" spans="1:9">
      <c r="A47" s="167" t="s">
        <v>857</v>
      </c>
      <c r="B47" s="167">
        <v>120889</v>
      </c>
      <c r="C47" s="167">
        <v>1742635</v>
      </c>
      <c r="D47" s="179">
        <v>6.9371382991848557E-2</v>
      </c>
      <c r="H47" s="179"/>
      <c r="I47" s="179"/>
    </row>
    <row r="48" spans="1:9">
      <c r="A48" s="167" t="s">
        <v>869</v>
      </c>
      <c r="B48" s="167">
        <v>114456</v>
      </c>
      <c r="C48" s="167">
        <v>1755765</v>
      </c>
      <c r="D48" s="179">
        <v>6.518867843931278E-2</v>
      </c>
      <c r="H48" s="179"/>
      <c r="I48" s="179"/>
    </row>
    <row r="49" spans="1:9">
      <c r="A49" s="167" t="s">
        <v>867</v>
      </c>
      <c r="B49" s="167">
        <v>102715</v>
      </c>
      <c r="C49" s="167">
        <v>1770324</v>
      </c>
      <c r="D49" s="179">
        <v>5.8020452753281319E-2</v>
      </c>
      <c r="H49" s="179"/>
      <c r="I49" s="179"/>
    </row>
    <row r="50" spans="1:9">
      <c r="A50" s="167" t="s">
        <v>879</v>
      </c>
      <c r="B50" s="167">
        <v>122859</v>
      </c>
      <c r="C50" s="167">
        <v>1793795</v>
      </c>
      <c r="D50" s="179">
        <v>6.8491104055926122E-2</v>
      </c>
      <c r="H50" s="179"/>
      <c r="I50" s="179"/>
    </row>
    <row r="51" spans="1:9">
      <c r="A51" s="167" t="s">
        <v>863</v>
      </c>
      <c r="B51" s="167">
        <v>129875</v>
      </c>
      <c r="C51" s="167">
        <v>1831940</v>
      </c>
      <c r="D51" s="179">
        <v>7.0894789130648381E-2</v>
      </c>
      <c r="H51" s="179"/>
      <c r="I51" s="179"/>
    </row>
    <row r="52" spans="1:9">
      <c r="A52" s="167" t="s">
        <v>861</v>
      </c>
      <c r="B52" s="167">
        <v>120448</v>
      </c>
      <c r="C52" s="167">
        <v>1837966</v>
      </c>
      <c r="D52" s="179">
        <v>6.5533312368128677E-2</v>
      </c>
      <c r="H52" s="179"/>
      <c r="I52" s="179"/>
    </row>
    <row r="53" spans="1:9">
      <c r="A53" s="167" t="s">
        <v>881</v>
      </c>
      <c r="B53" s="167">
        <v>157687</v>
      </c>
      <c r="C53" s="167">
        <v>1822293</v>
      </c>
      <c r="D53" s="155">
        <v>8.6532187743683375E-2</v>
      </c>
      <c r="H53" s="179"/>
      <c r="I53" s="179"/>
    </row>
  </sheetData>
  <mergeCells count="1">
    <mergeCell ref="H1:I1"/>
  </mergeCells>
  <hyperlinks>
    <hyperlink ref="H1:I1" location="Index!A1" display="Regresar al Índice" xr:uid="{00000000-0004-0000-4200-000000000000}"/>
  </hyperlinks>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37"/>
  <dimension ref="A1:I40"/>
  <sheetViews>
    <sheetView workbookViewId="0"/>
  </sheetViews>
  <sheetFormatPr baseColWidth="10" defaultRowHeight="14.25"/>
  <cols>
    <col min="1" max="1" width="20.5703125" style="159" bestFit="1" customWidth="1"/>
    <col min="2" max="16384" width="11.42578125" style="159"/>
  </cols>
  <sheetData>
    <row r="1" spans="1:9">
      <c r="A1" s="20" t="s">
        <v>1626</v>
      </c>
      <c r="G1" s="545" t="s">
        <v>38</v>
      </c>
      <c r="H1" s="545"/>
      <c r="I1" s="545"/>
    </row>
    <row r="6" spans="1:9">
      <c r="A6" s="159" t="s">
        <v>895</v>
      </c>
      <c r="B6" s="163" t="s">
        <v>896</v>
      </c>
      <c r="C6" s="163" t="s">
        <v>896</v>
      </c>
      <c r="D6" s="159" t="s">
        <v>897</v>
      </c>
      <c r="E6" s="159" t="s">
        <v>897</v>
      </c>
    </row>
    <row r="7" spans="1:9">
      <c r="A7" s="159" t="s">
        <v>2</v>
      </c>
      <c r="B7" s="164">
        <v>44440</v>
      </c>
      <c r="C7" s="164">
        <v>44470</v>
      </c>
      <c r="D7" s="164">
        <v>44440</v>
      </c>
      <c r="E7" s="164">
        <v>44470</v>
      </c>
      <c r="F7" s="159" t="s">
        <v>899</v>
      </c>
    </row>
    <row r="8" spans="1:9">
      <c r="A8" s="159" t="s">
        <v>30</v>
      </c>
      <c r="B8" s="165">
        <v>5.6759723216416098E-2</v>
      </c>
      <c r="C8" s="165">
        <v>5.39232926191721E-2</v>
      </c>
      <c r="D8" s="165">
        <v>5.8744929611071299E-2</v>
      </c>
      <c r="E8" s="165">
        <v>4.9836034409011E-2</v>
      </c>
      <c r="F8" s="166">
        <v>4.0872582101611002E-3</v>
      </c>
    </row>
    <row r="9" spans="1:9">
      <c r="A9" s="159" t="s">
        <v>21</v>
      </c>
      <c r="B9" s="165">
        <v>7.4019368839686003E-2</v>
      </c>
      <c r="C9" s="165">
        <v>5.5797352520990502E-2</v>
      </c>
      <c r="D9" s="165">
        <v>6.9406602231336198E-2</v>
      </c>
      <c r="E9" s="165">
        <v>4.8730130855138602E-2</v>
      </c>
      <c r="F9" s="166">
        <v>7.0672216658518999E-3</v>
      </c>
    </row>
    <row r="10" spans="1:9">
      <c r="A10" s="159" t="s">
        <v>25</v>
      </c>
      <c r="B10" s="165">
        <v>7.0100575089939901E-2</v>
      </c>
      <c r="C10" s="165">
        <v>5.7960221955687903E-2</v>
      </c>
      <c r="D10" s="165">
        <v>6.5625465017550302E-2</v>
      </c>
      <c r="E10" s="165">
        <v>6.1795679508639699E-2</v>
      </c>
      <c r="F10" s="166">
        <v>-3.8354575529517959E-3</v>
      </c>
    </row>
    <row r="11" spans="1:9">
      <c r="A11" s="159" t="s">
        <v>7</v>
      </c>
      <c r="B11" s="165">
        <v>6.9273521238586697E-2</v>
      </c>
      <c r="C11" s="165">
        <v>5.8363095874591001E-2</v>
      </c>
      <c r="D11" s="165">
        <v>6.6166698310233502E-2</v>
      </c>
      <c r="E11" s="165">
        <v>4.9607562180542797E-2</v>
      </c>
      <c r="F11" s="166">
        <v>8.7555336940482037E-3</v>
      </c>
    </row>
    <row r="12" spans="1:9">
      <c r="A12" s="159" t="s">
        <v>18</v>
      </c>
      <c r="B12" s="165">
        <v>7.1469035479832202E-2</v>
      </c>
      <c r="C12" s="165">
        <v>6.0296990092485798E-2</v>
      </c>
      <c r="D12" s="165">
        <v>5.8891856252647999E-2</v>
      </c>
      <c r="E12" s="165">
        <v>4.89915986162427E-2</v>
      </c>
      <c r="F12" s="166">
        <v>1.1305391476243098E-2</v>
      </c>
    </row>
    <row r="13" spans="1:9">
      <c r="A13" s="159" t="s">
        <v>3</v>
      </c>
      <c r="B13" s="165">
        <v>8.0616129127445493E-2</v>
      </c>
      <c r="C13" s="165">
        <v>6.11147571861195E-2</v>
      </c>
      <c r="D13" s="165">
        <v>7.3103366874207001E-2</v>
      </c>
      <c r="E13" s="165">
        <v>5.8251198544970802E-2</v>
      </c>
      <c r="F13" s="166">
        <v>2.8635586411486988E-3</v>
      </c>
    </row>
    <row r="14" spans="1:9">
      <c r="A14" s="159" t="s">
        <v>31</v>
      </c>
      <c r="B14" s="165">
        <v>6.8025462129875799E-2</v>
      </c>
      <c r="C14" s="165">
        <v>6.2077826573738601E-2</v>
      </c>
      <c r="D14" s="165">
        <v>6.1609905830138499E-2</v>
      </c>
      <c r="E14" s="165">
        <v>5.31320534377741E-2</v>
      </c>
      <c r="F14" s="166">
        <v>8.9457731359645007E-3</v>
      </c>
    </row>
    <row r="15" spans="1:9">
      <c r="A15" s="159" t="s">
        <v>22</v>
      </c>
      <c r="B15" s="165">
        <v>8.3590185759639002E-2</v>
      </c>
      <c r="C15" s="165">
        <v>6.4685469944905802E-2</v>
      </c>
      <c r="D15" s="165">
        <v>7.7303495505495506E-2</v>
      </c>
      <c r="E15" s="165">
        <v>6.0337143327028997E-2</v>
      </c>
      <c r="F15" s="166">
        <v>4.3483266178768049E-3</v>
      </c>
    </row>
    <row r="16" spans="1:9">
      <c r="A16" s="159" t="s">
        <v>29</v>
      </c>
      <c r="B16" s="165">
        <v>7.7904737012562703E-2</v>
      </c>
      <c r="C16" s="165">
        <v>6.6031650833705796E-2</v>
      </c>
      <c r="D16" s="165">
        <v>6.5138894412973006E-2</v>
      </c>
      <c r="E16" s="165">
        <v>6.1822101266825497E-2</v>
      </c>
      <c r="F16" s="166">
        <v>4.2095495668802996E-3</v>
      </c>
    </row>
    <row r="17" spans="1:6">
      <c r="A17" s="159" t="s">
        <v>17</v>
      </c>
      <c r="B17" s="165">
        <v>8.7043994302215003E-2</v>
      </c>
      <c r="C17" s="165">
        <v>6.6932810184272995E-2</v>
      </c>
      <c r="D17" s="165">
        <v>8.0388688777859499E-2</v>
      </c>
      <c r="E17" s="165">
        <v>6.2439496611810301E-2</v>
      </c>
      <c r="F17" s="166">
        <v>4.4933135724626941E-3</v>
      </c>
    </row>
    <row r="18" spans="1:6">
      <c r="A18" s="159" t="s">
        <v>12</v>
      </c>
      <c r="B18" s="165">
        <v>8.7289590527873703E-2</v>
      </c>
      <c r="C18" s="165">
        <v>6.7690261505662402E-2</v>
      </c>
      <c r="D18" s="165">
        <v>8.0868278243709901E-2</v>
      </c>
      <c r="E18" s="165">
        <v>5.8849531558667602E-2</v>
      </c>
      <c r="F18" s="166">
        <v>8.8407299469948006E-3</v>
      </c>
    </row>
    <row r="19" spans="1:6">
      <c r="A19" s="159" t="s">
        <v>32</v>
      </c>
      <c r="B19" s="165">
        <v>8.1247715302197904E-2</v>
      </c>
      <c r="C19" s="165">
        <v>6.8100276572530496E-2</v>
      </c>
      <c r="D19" s="165">
        <v>6.4357684564967793E-2</v>
      </c>
      <c r="E19" s="165">
        <v>5.3748953337900598E-2</v>
      </c>
      <c r="F19" s="166">
        <v>1.4351323234629898E-2</v>
      </c>
    </row>
    <row r="20" spans="1:6">
      <c r="A20" s="159" t="s">
        <v>10</v>
      </c>
      <c r="B20" s="165">
        <v>9.0820018844095199E-2</v>
      </c>
      <c r="C20" s="165">
        <v>6.8249877515922902E-2</v>
      </c>
      <c r="D20" s="165">
        <v>8.5136719924623599E-2</v>
      </c>
      <c r="E20" s="165">
        <v>6.5780198574185406E-2</v>
      </c>
      <c r="F20" s="166">
        <v>2.4696789417374965E-3</v>
      </c>
    </row>
    <row r="21" spans="1:6">
      <c r="A21" s="159" t="s">
        <v>16</v>
      </c>
      <c r="B21" s="165">
        <v>8.0054348053995805E-2</v>
      </c>
      <c r="C21" s="165">
        <v>6.8399889016345194E-2</v>
      </c>
      <c r="D21" s="165">
        <v>6.8660546919228599E-2</v>
      </c>
      <c r="E21" s="165">
        <v>5.5918369037216802E-2</v>
      </c>
      <c r="F21" s="166">
        <v>1.2481519979128393E-2</v>
      </c>
    </row>
    <row r="22" spans="1:6">
      <c r="A22" s="159" t="s">
        <v>11</v>
      </c>
      <c r="B22" s="165">
        <v>8.4671686958969705E-2</v>
      </c>
      <c r="C22" s="165">
        <v>6.8622333822367695E-2</v>
      </c>
      <c r="D22" s="165">
        <v>7.7218664226898506E-2</v>
      </c>
      <c r="E22" s="165">
        <v>7.0837095135989195E-2</v>
      </c>
      <c r="F22" s="166">
        <v>-2.2147613136214994E-3</v>
      </c>
    </row>
    <row r="23" spans="1:6">
      <c r="A23" s="159" t="s">
        <v>33</v>
      </c>
      <c r="B23" s="165">
        <v>7.62454701950466E-2</v>
      </c>
      <c r="C23" s="165">
        <v>6.9323218937074396E-2</v>
      </c>
      <c r="D23" s="165">
        <v>6.9406175526387906E-2</v>
      </c>
      <c r="E23" s="165">
        <v>5.1521475320771601E-2</v>
      </c>
      <c r="F23" s="166">
        <v>1.7801743616302795E-2</v>
      </c>
    </row>
    <row r="24" spans="1:6">
      <c r="A24" s="159" t="s">
        <v>14</v>
      </c>
      <c r="B24" s="165">
        <v>7.9769414535865002E-2</v>
      </c>
      <c r="C24" s="165">
        <v>7.0943598750975806E-2</v>
      </c>
      <c r="D24" s="165">
        <v>7.0423298033878798E-2</v>
      </c>
      <c r="E24" s="165">
        <v>6.1796448087431698E-2</v>
      </c>
      <c r="F24" s="166">
        <v>9.1471506635441083E-3</v>
      </c>
    </row>
    <row r="25" spans="1:6">
      <c r="A25" s="159" t="s">
        <v>0</v>
      </c>
      <c r="B25" s="165">
        <v>8.9504370495488803E-2</v>
      </c>
      <c r="C25" s="165">
        <v>7.33857666011027E-2</v>
      </c>
      <c r="D25" s="165">
        <v>8.4224381146389804E-2</v>
      </c>
      <c r="E25" s="165">
        <v>6.7733090809289506E-2</v>
      </c>
      <c r="F25" s="166">
        <v>5.6526757918131942E-3</v>
      </c>
    </row>
    <row r="26" spans="1:6">
      <c r="A26" s="159" t="s">
        <v>8</v>
      </c>
      <c r="B26" s="165">
        <v>8.6277451481103204E-2</v>
      </c>
      <c r="C26" s="165">
        <v>7.3561936367311301E-2</v>
      </c>
      <c r="D26" s="165">
        <v>7.9332652366360196E-2</v>
      </c>
      <c r="E26" s="165">
        <v>6.8116353046500197E-2</v>
      </c>
      <c r="F26" s="166">
        <v>5.4455833208111037E-3</v>
      </c>
    </row>
    <row r="27" spans="1:6">
      <c r="A27" s="159" t="s">
        <v>1</v>
      </c>
      <c r="B27" s="165">
        <v>9.6727595772530095E-2</v>
      </c>
      <c r="C27" s="165">
        <v>7.6426115369108594E-2</v>
      </c>
      <c r="D27" s="165">
        <v>8.8274248614427703E-2</v>
      </c>
      <c r="E27" s="165">
        <v>6.8111812893813795E-2</v>
      </c>
      <c r="F27" s="166">
        <v>8.3143024752947992E-3</v>
      </c>
    </row>
    <row r="28" spans="1:6">
      <c r="A28" s="159" t="s">
        <v>23</v>
      </c>
      <c r="B28" s="165">
        <v>0.10326621156615901</v>
      </c>
      <c r="C28" s="165">
        <v>7.6475430777528594E-2</v>
      </c>
      <c r="D28" s="165">
        <v>9.8858120114140399E-2</v>
      </c>
      <c r="E28" s="165">
        <v>6.9638818709134104E-2</v>
      </c>
      <c r="F28" s="166">
        <v>6.8366120683944903E-3</v>
      </c>
    </row>
    <row r="29" spans="1:6">
      <c r="A29" s="159" t="s">
        <v>9</v>
      </c>
      <c r="B29" s="165">
        <v>0.113689896024025</v>
      </c>
      <c r="C29" s="165">
        <v>7.9743087628920503E-2</v>
      </c>
      <c r="D29" s="165">
        <v>0.106730159851113</v>
      </c>
      <c r="E29" s="165">
        <v>7.1755190411986802E-2</v>
      </c>
      <c r="F29" s="166">
        <v>7.9878972169337009E-3</v>
      </c>
    </row>
    <row r="30" spans="1:6">
      <c r="A30" s="159" t="s">
        <v>13</v>
      </c>
      <c r="B30" s="165">
        <v>9.7115562321265295E-2</v>
      </c>
      <c r="C30" s="165">
        <v>8.0439158016666304E-2</v>
      </c>
      <c r="D30" s="165">
        <v>8.6148303600957099E-2</v>
      </c>
      <c r="E30" s="165">
        <v>6.6635729912543698E-2</v>
      </c>
      <c r="F30" s="166">
        <v>1.3803428104122606E-2</v>
      </c>
    </row>
    <row r="31" spans="1:6">
      <c r="A31" s="159" t="s">
        <v>15</v>
      </c>
      <c r="B31" s="165">
        <v>8.4980856484950906E-2</v>
      </c>
      <c r="C31" s="165">
        <v>8.1717756971871905E-2</v>
      </c>
      <c r="D31" s="165">
        <v>9.5145313585764293E-2</v>
      </c>
      <c r="E31" s="165">
        <v>6.2664982591204094E-2</v>
      </c>
      <c r="F31" s="166">
        <v>1.9052774380667811E-2</v>
      </c>
    </row>
    <row r="32" spans="1:6">
      <c r="A32" s="159" t="s">
        <v>20</v>
      </c>
      <c r="B32" s="165">
        <v>0.107780193440654</v>
      </c>
      <c r="C32" s="165">
        <v>8.1895459333024903E-2</v>
      </c>
      <c r="D32" s="165">
        <v>9.7870698712897303E-2</v>
      </c>
      <c r="E32" s="165">
        <v>7.3276353143869599E-2</v>
      </c>
      <c r="F32" s="166">
        <v>8.6191061891553039E-3</v>
      </c>
    </row>
    <row r="33" spans="1:6">
      <c r="A33" s="159" t="s">
        <v>27</v>
      </c>
      <c r="B33" s="165">
        <v>0.105897053037424</v>
      </c>
      <c r="C33" s="165">
        <v>8.2688310757543196E-2</v>
      </c>
      <c r="D33" s="165">
        <v>8.9154631164610795E-2</v>
      </c>
      <c r="E33" s="165">
        <v>7.21122208974284E-2</v>
      </c>
      <c r="F33" s="166">
        <v>1.0576089860114796E-2</v>
      </c>
    </row>
    <row r="34" spans="1:6">
      <c r="A34" s="159" t="s">
        <v>6</v>
      </c>
      <c r="B34" s="165">
        <v>0.102059704889428</v>
      </c>
      <c r="C34" s="165">
        <v>8.3249665959582997E-2</v>
      </c>
      <c r="D34" s="165">
        <v>0.107817774911808</v>
      </c>
      <c r="E34" s="165">
        <v>7.8312661830315003E-2</v>
      </c>
      <c r="F34" s="166">
        <v>4.9370041292679939E-3</v>
      </c>
    </row>
    <row r="35" spans="1:6">
      <c r="A35" s="159" t="s">
        <v>19</v>
      </c>
      <c r="B35" s="165">
        <v>9.8043130990415298E-2</v>
      </c>
      <c r="C35" s="165">
        <v>8.5046123468978496E-2</v>
      </c>
      <c r="D35" s="165">
        <v>8.76347843450479E-2</v>
      </c>
      <c r="E35" s="165">
        <v>7.3883935457995306E-2</v>
      </c>
      <c r="F35" s="166">
        <v>1.116218801098319E-2</v>
      </c>
    </row>
    <row r="36" spans="1:6">
      <c r="A36" s="159" t="s">
        <v>4</v>
      </c>
      <c r="B36" s="165">
        <v>0.10664454545985901</v>
      </c>
      <c r="C36" s="165">
        <v>8.6577686283458702E-2</v>
      </c>
      <c r="D36" s="165">
        <v>9.65107465809876E-2</v>
      </c>
      <c r="E36" s="165">
        <v>8.3325645868432704E-2</v>
      </c>
      <c r="F36" s="166">
        <v>3.2520404150259974E-3</v>
      </c>
    </row>
    <row r="37" spans="1:6">
      <c r="A37" s="159" t="s">
        <v>26</v>
      </c>
      <c r="B37" s="165">
        <v>0.130635741727643</v>
      </c>
      <c r="C37" s="165">
        <v>9.7677384283753305E-2</v>
      </c>
      <c r="D37" s="165">
        <v>0.108823442530943</v>
      </c>
      <c r="E37" s="165">
        <v>8.1461639318480605E-2</v>
      </c>
      <c r="F37" s="166">
        <v>1.6215744965272699E-2</v>
      </c>
    </row>
    <row r="38" spans="1:6">
      <c r="A38" s="159" t="s">
        <v>28</v>
      </c>
      <c r="B38" s="165">
        <v>0.127330706818536</v>
      </c>
      <c r="C38" s="165">
        <v>9.9440488301118998E-2</v>
      </c>
      <c r="D38" s="165">
        <v>0.11093286784209699</v>
      </c>
      <c r="E38" s="165">
        <v>8.3566863087583307E-2</v>
      </c>
      <c r="F38" s="166">
        <v>1.5873625213535691E-2</v>
      </c>
    </row>
    <row r="39" spans="1:6">
      <c r="A39" s="159" t="s">
        <v>24</v>
      </c>
      <c r="B39" s="165">
        <v>0.13833710144515399</v>
      </c>
      <c r="C39" s="165">
        <v>0.117701010990029</v>
      </c>
      <c r="D39" s="165">
        <v>0.143181139533892</v>
      </c>
      <c r="E39" s="165">
        <v>9.5019165962177604E-2</v>
      </c>
      <c r="F39" s="166">
        <v>2.2681845027851394E-2</v>
      </c>
    </row>
    <row r="40" spans="1:6">
      <c r="A40" s="159" t="s">
        <v>5</v>
      </c>
      <c r="B40" s="165">
        <v>0.149587535328042</v>
      </c>
      <c r="C40" s="165">
        <v>0.11814609163053701</v>
      </c>
      <c r="D40" s="165">
        <v>0.113899694431988</v>
      </c>
      <c r="E40" s="165">
        <v>9.0991607717857095E-2</v>
      </c>
      <c r="F40" s="166">
        <v>2.7154483912679911E-2</v>
      </c>
    </row>
  </sheetData>
  <autoFilter ref="A7:F40" xr:uid="{00000000-0009-0000-0000-000043000000}">
    <sortState ref="A8:F40">
      <sortCondition ref="C7:C40"/>
    </sortState>
  </autoFilter>
  <mergeCells count="1">
    <mergeCell ref="G1:I1"/>
  </mergeCells>
  <hyperlinks>
    <hyperlink ref="G1:H1" location="Index!A1" display="Regresar al Índice" xr:uid="{00000000-0004-0000-4300-000000000000}"/>
    <hyperlink ref="H1:I1" location="Index!A1" display="Regresar al Índice" xr:uid="{57002368-6813-48D5-B272-D56E9DE87BAF}"/>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F74A9-0C8C-4246-9B30-C4437B79FEC3}">
  <sheetPr codeName="Hoja15"/>
  <dimension ref="A1:I12"/>
  <sheetViews>
    <sheetView workbookViewId="0"/>
  </sheetViews>
  <sheetFormatPr baseColWidth="10" defaultRowHeight="14.25"/>
  <cols>
    <col min="1" max="1" width="26.28515625" style="16" customWidth="1"/>
    <col min="2" max="2" width="11.42578125" style="16"/>
    <col min="3" max="3" width="16.85546875" style="16" customWidth="1"/>
    <col min="4" max="16384" width="11.42578125" style="16"/>
  </cols>
  <sheetData>
    <row r="1" spans="1:9">
      <c r="A1" s="20" t="s">
        <v>1735</v>
      </c>
      <c r="H1" s="545" t="s">
        <v>38</v>
      </c>
      <c r="I1" s="545"/>
    </row>
    <row r="6" spans="1:9" ht="15">
      <c r="A6" s="504" t="s">
        <v>1420</v>
      </c>
      <c r="B6" s="505" t="s">
        <v>1421</v>
      </c>
      <c r="C6" s="505" t="s">
        <v>1422</v>
      </c>
    </row>
    <row r="7" spans="1:9" ht="15">
      <c r="A7" s="506" t="s">
        <v>1423</v>
      </c>
      <c r="B7" s="509">
        <v>408</v>
      </c>
      <c r="C7" s="510">
        <f>B7/$B$12</f>
        <v>0.45484949832775917</v>
      </c>
    </row>
    <row r="8" spans="1:9" ht="15">
      <c r="A8" s="506" t="s">
        <v>1424</v>
      </c>
      <c r="B8" s="511">
        <v>257</v>
      </c>
      <c r="C8" s="512">
        <f t="shared" ref="C8:C12" si="0">B8/$B$12</f>
        <v>0.28651059085841696</v>
      </c>
    </row>
    <row r="9" spans="1:9" ht="15">
      <c r="A9" s="506" t="s">
        <v>1425</v>
      </c>
      <c r="B9" s="513">
        <v>113</v>
      </c>
      <c r="C9" s="510">
        <f t="shared" si="0"/>
        <v>0.12597547380156077</v>
      </c>
    </row>
    <row r="10" spans="1:9" ht="15">
      <c r="A10" s="506" t="s">
        <v>1426</v>
      </c>
      <c r="B10" s="511">
        <v>75</v>
      </c>
      <c r="C10" s="512">
        <f t="shared" si="0"/>
        <v>8.3612040133779264E-2</v>
      </c>
    </row>
    <row r="11" spans="1:9" ht="15">
      <c r="A11" s="506" t="s">
        <v>1427</v>
      </c>
      <c r="B11" s="513">
        <v>44</v>
      </c>
      <c r="C11" s="510">
        <f t="shared" si="0"/>
        <v>4.9052396878483832E-2</v>
      </c>
    </row>
    <row r="12" spans="1:9" ht="15">
      <c r="A12" s="506" t="s">
        <v>53</v>
      </c>
      <c r="B12" s="514">
        <v>897</v>
      </c>
      <c r="C12" s="515">
        <f t="shared" si="0"/>
        <v>1</v>
      </c>
    </row>
  </sheetData>
  <mergeCells count="1">
    <mergeCell ref="H1:I1"/>
  </mergeCells>
  <hyperlinks>
    <hyperlink ref="H1:I1" location="Index!A1" display="Regresar al Índice" xr:uid="{33BBF8A1-5251-4B84-88AA-924575C22E13}"/>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38"/>
  <dimension ref="A1:AD40"/>
  <sheetViews>
    <sheetView workbookViewId="0"/>
  </sheetViews>
  <sheetFormatPr baseColWidth="10" defaultRowHeight="14.25"/>
  <cols>
    <col min="1" max="1" width="20.5703125" style="159" bestFit="1" customWidth="1"/>
    <col min="2" max="16384" width="11.42578125" style="159"/>
  </cols>
  <sheetData>
    <row r="1" spans="1:30">
      <c r="A1" s="20" t="s">
        <v>1627</v>
      </c>
      <c r="G1" s="545" t="s">
        <v>38</v>
      </c>
      <c r="H1" s="545"/>
      <c r="I1" s="545"/>
    </row>
    <row r="6" spans="1:30">
      <c r="A6" s="159" t="s">
        <v>895</v>
      </c>
      <c r="B6" s="163" t="s">
        <v>896</v>
      </c>
      <c r="C6" s="163" t="s">
        <v>896</v>
      </c>
      <c r="D6" s="159" t="s">
        <v>897</v>
      </c>
      <c r="E6" s="159" t="s">
        <v>897</v>
      </c>
      <c r="AD6" s="159" t="s">
        <v>898</v>
      </c>
    </row>
    <row r="7" spans="1:30">
      <c r="A7" s="159" t="s">
        <v>2</v>
      </c>
      <c r="B7" s="164">
        <v>44440</v>
      </c>
      <c r="C7" s="164">
        <v>44470</v>
      </c>
      <c r="D7" s="164">
        <v>44440</v>
      </c>
      <c r="E7" s="164">
        <v>44470</v>
      </c>
      <c r="F7" s="159" t="s">
        <v>899</v>
      </c>
    </row>
    <row r="8" spans="1:30">
      <c r="A8" s="159" t="s">
        <v>30</v>
      </c>
      <c r="B8" s="165">
        <v>5.6759723216416098E-2</v>
      </c>
      <c r="C8" s="165">
        <v>5.39232926191721E-2</v>
      </c>
      <c r="D8" s="165">
        <v>5.8744929611071299E-2</v>
      </c>
      <c r="E8" s="165">
        <v>4.9836034409011E-2</v>
      </c>
      <c r="F8" s="166">
        <v>4.0872582101611002E-3</v>
      </c>
    </row>
    <row r="9" spans="1:30">
      <c r="A9" s="159" t="s">
        <v>21</v>
      </c>
      <c r="B9" s="165">
        <v>7.4019368839686003E-2</v>
      </c>
      <c r="C9" s="165">
        <v>5.5797352520990502E-2</v>
      </c>
      <c r="D9" s="165">
        <v>6.9406602231336198E-2</v>
      </c>
      <c r="E9" s="165">
        <v>4.8730130855138602E-2</v>
      </c>
      <c r="F9" s="166">
        <v>7.0672216658518999E-3</v>
      </c>
    </row>
    <row r="10" spans="1:30">
      <c r="A10" s="159" t="s">
        <v>25</v>
      </c>
      <c r="B10" s="165">
        <v>7.0100575089939901E-2</v>
      </c>
      <c r="C10" s="165">
        <v>5.7960221955687903E-2</v>
      </c>
      <c r="D10" s="165">
        <v>6.5625465017550302E-2</v>
      </c>
      <c r="E10" s="165">
        <v>6.1795679508639699E-2</v>
      </c>
      <c r="F10" s="166">
        <v>-3.8354575529517959E-3</v>
      </c>
    </row>
    <row r="11" spans="1:30">
      <c r="A11" s="159" t="s">
        <v>7</v>
      </c>
      <c r="B11" s="165">
        <v>6.9273521238586697E-2</v>
      </c>
      <c r="C11" s="165">
        <v>5.8363095874591001E-2</v>
      </c>
      <c r="D11" s="165">
        <v>6.6166698310233502E-2</v>
      </c>
      <c r="E11" s="165">
        <v>4.9607562180542797E-2</v>
      </c>
      <c r="F11" s="166">
        <v>8.7555336940482037E-3</v>
      </c>
    </row>
    <row r="12" spans="1:30">
      <c r="A12" s="159" t="s">
        <v>18</v>
      </c>
      <c r="B12" s="165">
        <v>7.1469035479832202E-2</v>
      </c>
      <c r="C12" s="165">
        <v>6.0296990092485798E-2</v>
      </c>
      <c r="D12" s="165">
        <v>5.8891856252647999E-2</v>
      </c>
      <c r="E12" s="165">
        <v>4.89915986162427E-2</v>
      </c>
      <c r="F12" s="166">
        <v>1.1305391476243098E-2</v>
      </c>
    </row>
    <row r="13" spans="1:30">
      <c r="A13" s="159" t="s">
        <v>3</v>
      </c>
      <c r="B13" s="165">
        <v>8.0616129127445493E-2</v>
      </c>
      <c r="C13" s="165">
        <v>6.11147571861195E-2</v>
      </c>
      <c r="D13" s="165">
        <v>7.3103366874207001E-2</v>
      </c>
      <c r="E13" s="165">
        <v>5.8251198544970802E-2</v>
      </c>
      <c r="F13" s="166">
        <v>2.8635586411486988E-3</v>
      </c>
    </row>
    <row r="14" spans="1:30">
      <c r="A14" s="159" t="s">
        <v>31</v>
      </c>
      <c r="B14" s="165">
        <v>6.8025462129875799E-2</v>
      </c>
      <c r="C14" s="165">
        <v>6.2077826573738601E-2</v>
      </c>
      <c r="D14" s="165">
        <v>6.1609905830138499E-2</v>
      </c>
      <c r="E14" s="165">
        <v>5.31320534377741E-2</v>
      </c>
      <c r="F14" s="166">
        <v>8.9457731359645007E-3</v>
      </c>
    </row>
    <row r="15" spans="1:30">
      <c r="A15" s="159" t="s">
        <v>22</v>
      </c>
      <c r="B15" s="165">
        <v>8.3590185759639002E-2</v>
      </c>
      <c r="C15" s="165">
        <v>6.4685469944905802E-2</v>
      </c>
      <c r="D15" s="165">
        <v>7.7303495505495506E-2</v>
      </c>
      <c r="E15" s="165">
        <v>6.0337143327028997E-2</v>
      </c>
      <c r="F15" s="166">
        <v>4.3483266178768049E-3</v>
      </c>
    </row>
    <row r="16" spans="1:30">
      <c r="A16" s="159" t="s">
        <v>29</v>
      </c>
      <c r="B16" s="165">
        <v>7.7904737012562703E-2</v>
      </c>
      <c r="C16" s="165">
        <v>6.6031650833705796E-2</v>
      </c>
      <c r="D16" s="165">
        <v>6.5138894412973006E-2</v>
      </c>
      <c r="E16" s="165">
        <v>6.1822101266825497E-2</v>
      </c>
      <c r="F16" s="166">
        <v>4.2095495668802996E-3</v>
      </c>
    </row>
    <row r="17" spans="1:6">
      <c r="A17" s="159" t="s">
        <v>17</v>
      </c>
      <c r="B17" s="165">
        <v>8.7043994302215003E-2</v>
      </c>
      <c r="C17" s="165">
        <v>6.6932810184272995E-2</v>
      </c>
      <c r="D17" s="165">
        <v>8.0388688777859499E-2</v>
      </c>
      <c r="E17" s="165">
        <v>6.2439496611810301E-2</v>
      </c>
      <c r="F17" s="166">
        <v>4.4933135724626941E-3</v>
      </c>
    </row>
    <row r="18" spans="1:6">
      <c r="A18" s="159" t="s">
        <v>12</v>
      </c>
      <c r="B18" s="165">
        <v>8.7289590527873703E-2</v>
      </c>
      <c r="C18" s="165">
        <v>6.7690261505662402E-2</v>
      </c>
      <c r="D18" s="165">
        <v>8.0868278243709901E-2</v>
      </c>
      <c r="E18" s="165">
        <v>5.8849531558667602E-2</v>
      </c>
      <c r="F18" s="166">
        <v>8.8407299469948006E-3</v>
      </c>
    </row>
    <row r="19" spans="1:6">
      <c r="A19" s="159" t="s">
        <v>32</v>
      </c>
      <c r="B19" s="165">
        <v>8.1247715302197904E-2</v>
      </c>
      <c r="C19" s="165">
        <v>6.8100276572530496E-2</v>
      </c>
      <c r="D19" s="165">
        <v>6.4357684564967793E-2</v>
      </c>
      <c r="E19" s="165">
        <v>5.3748953337900598E-2</v>
      </c>
      <c r="F19" s="166">
        <v>1.4351323234629898E-2</v>
      </c>
    </row>
    <row r="20" spans="1:6">
      <c r="A20" s="159" t="s">
        <v>10</v>
      </c>
      <c r="B20" s="165">
        <v>9.0820018844095199E-2</v>
      </c>
      <c r="C20" s="165">
        <v>6.8249877515922902E-2</v>
      </c>
      <c r="D20" s="165">
        <v>8.5136719924623599E-2</v>
      </c>
      <c r="E20" s="165">
        <v>6.5780198574185406E-2</v>
      </c>
      <c r="F20" s="166">
        <v>2.4696789417374965E-3</v>
      </c>
    </row>
    <row r="21" spans="1:6">
      <c r="A21" s="159" t="s">
        <v>16</v>
      </c>
      <c r="B21" s="165">
        <v>8.0054348053995805E-2</v>
      </c>
      <c r="C21" s="165">
        <v>6.8399889016345194E-2</v>
      </c>
      <c r="D21" s="165">
        <v>6.8660546919228599E-2</v>
      </c>
      <c r="E21" s="165">
        <v>5.5918369037216802E-2</v>
      </c>
      <c r="F21" s="166">
        <v>1.2481519979128393E-2</v>
      </c>
    </row>
    <row r="22" spans="1:6">
      <c r="A22" s="159" t="s">
        <v>11</v>
      </c>
      <c r="B22" s="165">
        <v>8.4671686958969705E-2</v>
      </c>
      <c r="C22" s="165">
        <v>6.8622333822367695E-2</v>
      </c>
      <c r="D22" s="165">
        <v>7.7218664226898506E-2</v>
      </c>
      <c r="E22" s="165">
        <v>7.0837095135989195E-2</v>
      </c>
      <c r="F22" s="166">
        <v>-2.2147613136214994E-3</v>
      </c>
    </row>
    <row r="23" spans="1:6">
      <c r="A23" s="159" t="s">
        <v>33</v>
      </c>
      <c r="B23" s="165">
        <v>7.62454701950466E-2</v>
      </c>
      <c r="C23" s="165">
        <v>6.9323218937074396E-2</v>
      </c>
      <c r="D23" s="165">
        <v>6.9406175526387906E-2</v>
      </c>
      <c r="E23" s="165">
        <v>5.1521475320771601E-2</v>
      </c>
      <c r="F23" s="166">
        <v>1.7801743616302795E-2</v>
      </c>
    </row>
    <row r="24" spans="1:6">
      <c r="A24" s="159" t="s">
        <v>14</v>
      </c>
      <c r="B24" s="165">
        <v>7.9769414535865002E-2</v>
      </c>
      <c r="C24" s="165">
        <v>7.0943598750975806E-2</v>
      </c>
      <c r="D24" s="165">
        <v>7.0423298033878798E-2</v>
      </c>
      <c r="E24" s="165">
        <v>6.1796448087431698E-2</v>
      </c>
      <c r="F24" s="166">
        <v>9.1471506635441083E-3</v>
      </c>
    </row>
    <row r="25" spans="1:6">
      <c r="A25" s="159" t="s">
        <v>0</v>
      </c>
      <c r="B25" s="165">
        <v>8.9504370495488803E-2</v>
      </c>
      <c r="C25" s="165">
        <v>7.33857666011027E-2</v>
      </c>
      <c r="D25" s="165">
        <v>8.4224381146389804E-2</v>
      </c>
      <c r="E25" s="165">
        <v>6.7733090809289506E-2</v>
      </c>
      <c r="F25" s="166">
        <v>5.6526757918131942E-3</v>
      </c>
    </row>
    <row r="26" spans="1:6">
      <c r="A26" s="159" t="s">
        <v>8</v>
      </c>
      <c r="B26" s="165">
        <v>8.6277451481103204E-2</v>
      </c>
      <c r="C26" s="165">
        <v>7.3561936367311301E-2</v>
      </c>
      <c r="D26" s="165">
        <v>7.9332652366360196E-2</v>
      </c>
      <c r="E26" s="165">
        <v>6.8116353046500197E-2</v>
      </c>
      <c r="F26" s="166">
        <v>5.4455833208111037E-3</v>
      </c>
    </row>
    <row r="27" spans="1:6">
      <c r="A27" s="159" t="s">
        <v>1</v>
      </c>
      <c r="B27" s="165">
        <v>9.6727595772530095E-2</v>
      </c>
      <c r="C27" s="165">
        <v>7.6426115369108594E-2</v>
      </c>
      <c r="D27" s="165">
        <v>8.8274248614427703E-2</v>
      </c>
      <c r="E27" s="165">
        <v>6.8111812893813795E-2</v>
      </c>
      <c r="F27" s="166">
        <v>8.3143024752947992E-3</v>
      </c>
    </row>
    <row r="28" spans="1:6">
      <c r="A28" s="159" t="s">
        <v>23</v>
      </c>
      <c r="B28" s="165">
        <v>0.10326621156615901</v>
      </c>
      <c r="C28" s="165">
        <v>7.6475430777528594E-2</v>
      </c>
      <c r="D28" s="165">
        <v>9.8858120114140399E-2</v>
      </c>
      <c r="E28" s="165">
        <v>6.9638818709134104E-2</v>
      </c>
      <c r="F28" s="166">
        <v>6.8366120683944903E-3</v>
      </c>
    </row>
    <row r="29" spans="1:6">
      <c r="A29" s="159" t="s">
        <v>9</v>
      </c>
      <c r="B29" s="165">
        <v>0.113689896024025</v>
      </c>
      <c r="C29" s="165">
        <v>7.9743087628920503E-2</v>
      </c>
      <c r="D29" s="165">
        <v>0.106730159851113</v>
      </c>
      <c r="E29" s="165">
        <v>7.1755190411986802E-2</v>
      </c>
      <c r="F29" s="166">
        <v>7.9878972169337009E-3</v>
      </c>
    </row>
    <row r="30" spans="1:6">
      <c r="A30" s="159" t="s">
        <v>13</v>
      </c>
      <c r="B30" s="165">
        <v>9.7115562321265295E-2</v>
      </c>
      <c r="C30" s="165">
        <v>8.0439158016666304E-2</v>
      </c>
      <c r="D30" s="165">
        <v>8.6148303600957099E-2</v>
      </c>
      <c r="E30" s="165">
        <v>6.6635729912543698E-2</v>
      </c>
      <c r="F30" s="166">
        <v>1.3803428104122606E-2</v>
      </c>
    </row>
    <row r="31" spans="1:6">
      <c r="A31" s="159" t="s">
        <v>15</v>
      </c>
      <c r="B31" s="165">
        <v>8.4980856484950906E-2</v>
      </c>
      <c r="C31" s="165">
        <v>8.1717756971871905E-2</v>
      </c>
      <c r="D31" s="165">
        <v>9.5145313585764293E-2</v>
      </c>
      <c r="E31" s="165">
        <v>6.2664982591204094E-2</v>
      </c>
      <c r="F31" s="166">
        <v>1.9052774380667811E-2</v>
      </c>
    </row>
    <row r="32" spans="1:6">
      <c r="A32" s="159" t="s">
        <v>20</v>
      </c>
      <c r="B32" s="165">
        <v>0.107780193440654</v>
      </c>
      <c r="C32" s="165">
        <v>8.1895459333024903E-2</v>
      </c>
      <c r="D32" s="165">
        <v>9.7870698712897303E-2</v>
      </c>
      <c r="E32" s="165">
        <v>7.3276353143869599E-2</v>
      </c>
      <c r="F32" s="166">
        <v>8.6191061891553039E-3</v>
      </c>
    </row>
    <row r="33" spans="1:6">
      <c r="A33" s="159" t="s">
        <v>27</v>
      </c>
      <c r="B33" s="165">
        <v>0.105897053037424</v>
      </c>
      <c r="C33" s="165">
        <v>8.2688310757543196E-2</v>
      </c>
      <c r="D33" s="165">
        <v>8.9154631164610795E-2</v>
      </c>
      <c r="E33" s="165">
        <v>7.21122208974284E-2</v>
      </c>
      <c r="F33" s="166">
        <v>1.0576089860114796E-2</v>
      </c>
    </row>
    <row r="34" spans="1:6">
      <c r="A34" s="159" t="s">
        <v>6</v>
      </c>
      <c r="B34" s="165">
        <v>0.102059704889428</v>
      </c>
      <c r="C34" s="165">
        <v>8.3249665959582997E-2</v>
      </c>
      <c r="D34" s="165">
        <v>0.107817774911808</v>
      </c>
      <c r="E34" s="165">
        <v>7.8312661830315003E-2</v>
      </c>
      <c r="F34" s="166">
        <v>4.9370041292679939E-3</v>
      </c>
    </row>
    <row r="35" spans="1:6">
      <c r="A35" s="159" t="s">
        <v>19</v>
      </c>
      <c r="B35" s="165">
        <v>9.8043130990415298E-2</v>
      </c>
      <c r="C35" s="165">
        <v>8.5046123468978496E-2</v>
      </c>
      <c r="D35" s="165">
        <v>8.76347843450479E-2</v>
      </c>
      <c r="E35" s="165">
        <v>7.3883935457995306E-2</v>
      </c>
      <c r="F35" s="166">
        <v>1.116218801098319E-2</v>
      </c>
    </row>
    <row r="36" spans="1:6">
      <c r="A36" s="159" t="s">
        <v>4</v>
      </c>
      <c r="B36" s="165">
        <v>0.10664454545985901</v>
      </c>
      <c r="C36" s="165">
        <v>8.6577686283458702E-2</v>
      </c>
      <c r="D36" s="165">
        <v>9.65107465809876E-2</v>
      </c>
      <c r="E36" s="165">
        <v>8.3325645868432704E-2</v>
      </c>
      <c r="F36" s="166">
        <v>3.2520404150259974E-3</v>
      </c>
    </row>
    <row r="37" spans="1:6">
      <c r="A37" s="159" t="s">
        <v>26</v>
      </c>
      <c r="B37" s="165">
        <v>0.130635741727643</v>
      </c>
      <c r="C37" s="165">
        <v>9.7677384283753305E-2</v>
      </c>
      <c r="D37" s="165">
        <v>0.108823442530943</v>
      </c>
      <c r="E37" s="165">
        <v>8.1461639318480605E-2</v>
      </c>
      <c r="F37" s="166">
        <v>1.6215744965272699E-2</v>
      </c>
    </row>
    <row r="38" spans="1:6">
      <c r="A38" s="159" t="s">
        <v>28</v>
      </c>
      <c r="B38" s="165">
        <v>0.127330706818536</v>
      </c>
      <c r="C38" s="165">
        <v>9.9440488301118998E-2</v>
      </c>
      <c r="D38" s="165">
        <v>0.11093286784209699</v>
      </c>
      <c r="E38" s="165">
        <v>8.3566863087583307E-2</v>
      </c>
      <c r="F38" s="166">
        <v>1.5873625213535691E-2</v>
      </c>
    </row>
    <row r="39" spans="1:6">
      <c r="A39" s="159" t="s">
        <v>24</v>
      </c>
      <c r="B39" s="165">
        <v>0.13833710144515399</v>
      </c>
      <c r="C39" s="165">
        <v>0.117701010990029</v>
      </c>
      <c r="D39" s="165">
        <v>0.143181139533892</v>
      </c>
      <c r="E39" s="165">
        <v>9.5019165962177604E-2</v>
      </c>
      <c r="F39" s="166">
        <v>2.2681845027851394E-2</v>
      </c>
    </row>
    <row r="40" spans="1:6">
      <c r="A40" s="159" t="s">
        <v>5</v>
      </c>
      <c r="B40" s="165">
        <v>0.149587535328042</v>
      </c>
      <c r="C40" s="165">
        <v>0.11814609163053701</v>
      </c>
      <c r="D40" s="165">
        <v>0.113899694431988</v>
      </c>
      <c r="E40" s="165">
        <v>9.0991607717857095E-2</v>
      </c>
      <c r="F40" s="166">
        <v>2.7154483912679911E-2</v>
      </c>
    </row>
  </sheetData>
  <autoFilter ref="A7:F40" xr:uid="{00000000-0009-0000-0000-000044000000}">
    <sortState ref="A8:F40">
      <sortCondition ref="C7:C40"/>
    </sortState>
  </autoFilter>
  <mergeCells count="1">
    <mergeCell ref="G1:I1"/>
  </mergeCells>
  <hyperlinks>
    <hyperlink ref="G1:H1" location="Index!A1" display="Regresar al Índice" xr:uid="{00000000-0004-0000-4400-000000000000}"/>
    <hyperlink ref="H1:I1" location="Index!A1" display="Regresar al Índice" xr:uid="{05C153D7-E0AD-43E6-9A96-CA1609039A8C}"/>
  </hyperlinks>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57"/>
  <dimension ref="A1:I22"/>
  <sheetViews>
    <sheetView workbookViewId="0"/>
  </sheetViews>
  <sheetFormatPr baseColWidth="10" defaultRowHeight="14.25"/>
  <cols>
    <col min="1" max="16384" width="11.42578125" style="159"/>
  </cols>
  <sheetData>
    <row r="1" spans="1:9">
      <c r="A1" s="20" t="s">
        <v>1628</v>
      </c>
      <c r="H1" s="545" t="s">
        <v>38</v>
      </c>
      <c r="I1" s="545"/>
    </row>
    <row r="6" spans="1:9" ht="26.25" customHeight="1">
      <c r="A6" s="161" t="s">
        <v>562</v>
      </c>
      <c r="B6" s="161" t="s">
        <v>882</v>
      </c>
      <c r="C6" s="159" t="s">
        <v>139</v>
      </c>
    </row>
    <row r="7" spans="1:9">
      <c r="A7" s="161" t="s">
        <v>1522</v>
      </c>
      <c r="B7" s="162">
        <v>3.9897393886070001</v>
      </c>
      <c r="C7" s="159">
        <f>RANK(B7,B$7:B$22,1)</f>
        <v>9</v>
      </c>
    </row>
    <row r="8" spans="1:9">
      <c r="A8" s="161" t="s">
        <v>1523</v>
      </c>
      <c r="B8" s="162">
        <v>3.847558966547</v>
      </c>
      <c r="C8" s="159">
        <f t="shared" ref="C8:C22" si="0">RANK(B8,B$7:B$22,1)</f>
        <v>7</v>
      </c>
    </row>
    <row r="9" spans="1:9">
      <c r="A9" s="161" t="s">
        <v>1524</v>
      </c>
      <c r="B9" s="162">
        <v>3.9714628162449999</v>
      </c>
      <c r="C9" s="159">
        <f t="shared" si="0"/>
        <v>8</v>
      </c>
    </row>
    <row r="10" spans="1:9">
      <c r="A10" s="161" t="s">
        <v>1525</v>
      </c>
      <c r="B10" s="162">
        <v>5.4591553811819997</v>
      </c>
      <c r="C10" s="159">
        <f t="shared" si="0"/>
        <v>13</v>
      </c>
    </row>
    <row r="11" spans="1:9">
      <c r="A11" s="161" t="s">
        <v>1526</v>
      </c>
      <c r="B11" s="162">
        <v>5.6192660956329998</v>
      </c>
      <c r="C11" s="159">
        <f t="shared" si="0"/>
        <v>15</v>
      </c>
    </row>
    <row r="12" spans="1:9">
      <c r="A12" s="161" t="s">
        <v>1527</v>
      </c>
      <c r="B12" s="162">
        <v>5.4454668945220002</v>
      </c>
      <c r="C12" s="159">
        <f t="shared" si="0"/>
        <v>12</v>
      </c>
    </row>
    <row r="13" spans="1:9">
      <c r="A13" s="161" t="s">
        <v>1528</v>
      </c>
      <c r="B13" s="162">
        <v>5.3860165377579996</v>
      </c>
      <c r="C13" s="159">
        <f t="shared" si="0"/>
        <v>11</v>
      </c>
    </row>
    <row r="14" spans="1:9">
      <c r="A14" s="161" t="s">
        <v>1529</v>
      </c>
      <c r="B14" s="162">
        <v>5.5676400311809999</v>
      </c>
      <c r="C14" s="159">
        <f t="shared" si="0"/>
        <v>14</v>
      </c>
    </row>
    <row r="15" spans="1:9">
      <c r="A15" s="161" t="s">
        <v>1530</v>
      </c>
      <c r="B15" s="162">
        <v>5.7412613848309997</v>
      </c>
      <c r="C15" s="159">
        <f t="shared" si="0"/>
        <v>16</v>
      </c>
    </row>
    <row r="16" spans="1:9">
      <c r="A16" s="161" t="s">
        <v>1531</v>
      </c>
      <c r="B16" s="162">
        <v>4.885999615906</v>
      </c>
      <c r="C16" s="159">
        <f t="shared" si="0"/>
        <v>10</v>
      </c>
    </row>
    <row r="17" spans="1:3">
      <c r="A17" s="161" t="s">
        <v>1532</v>
      </c>
      <c r="B17" s="162">
        <v>3.4637605417800001</v>
      </c>
      <c r="C17" s="159">
        <f t="shared" si="0"/>
        <v>5</v>
      </c>
    </row>
    <row r="18" spans="1:3">
      <c r="A18" s="161" t="s">
        <v>933</v>
      </c>
      <c r="B18" s="162">
        <v>2.9326401433329998</v>
      </c>
      <c r="C18" s="159">
        <f t="shared" si="0"/>
        <v>1</v>
      </c>
    </row>
    <row r="19" spans="1:3">
      <c r="A19" s="161" t="s">
        <v>945</v>
      </c>
      <c r="B19" s="162">
        <v>2.9505556166670002</v>
      </c>
      <c r="C19" s="159">
        <f t="shared" si="0"/>
        <v>2</v>
      </c>
    </row>
    <row r="20" spans="1:3">
      <c r="A20" s="161" t="s">
        <v>954</v>
      </c>
      <c r="B20" s="162">
        <v>3.348469413333</v>
      </c>
      <c r="C20" s="159">
        <f t="shared" si="0"/>
        <v>3</v>
      </c>
    </row>
    <row r="21" spans="1:3">
      <c r="A21" s="161" t="s">
        <v>963</v>
      </c>
      <c r="B21" s="162">
        <v>3.8117000000000019</v>
      </c>
      <c r="C21" s="159">
        <f t="shared" si="0"/>
        <v>6</v>
      </c>
    </row>
    <row r="22" spans="1:3">
      <c r="A22" s="161" t="s">
        <v>1533</v>
      </c>
      <c r="B22" s="162">
        <v>3.3572999999999951</v>
      </c>
      <c r="C22" s="159">
        <f t="shared" si="0"/>
        <v>4</v>
      </c>
    </row>
  </sheetData>
  <mergeCells count="1">
    <mergeCell ref="H1:I1"/>
  </mergeCells>
  <hyperlinks>
    <hyperlink ref="H1:I1" location="Index!A1" display="Regresar al Índice" xr:uid="{00000000-0004-0000-4500-000000000000}"/>
  </hyperlinks>
  <pageMargins left="0.7" right="0.7" top="0.75" bottom="0.75" header="0.3" footer="0.3"/>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58"/>
  <dimension ref="A1:I39"/>
  <sheetViews>
    <sheetView topLeftCell="A7" workbookViewId="0"/>
  </sheetViews>
  <sheetFormatPr baseColWidth="10" defaultRowHeight="14.25"/>
  <cols>
    <col min="1" max="1" width="25" style="159" customWidth="1"/>
    <col min="2" max="16384" width="11.42578125" style="159"/>
  </cols>
  <sheetData>
    <row r="1" spans="1:9">
      <c r="A1" s="20" t="s">
        <v>1629</v>
      </c>
      <c r="H1" s="545" t="s">
        <v>38</v>
      </c>
      <c r="I1" s="545"/>
    </row>
    <row r="6" spans="1:9" ht="26.25" customHeight="1">
      <c r="A6" s="159" t="s">
        <v>908</v>
      </c>
      <c r="B6" s="159" t="s">
        <v>909</v>
      </c>
    </row>
    <row r="7" spans="1:9">
      <c r="A7" s="159" t="s">
        <v>21</v>
      </c>
      <c r="B7" s="160">
        <v>1.170100000000005</v>
      </c>
    </row>
    <row r="8" spans="1:9">
      <c r="A8" s="159" t="s">
        <v>32</v>
      </c>
      <c r="B8" s="160">
        <v>1.4183000000000021</v>
      </c>
    </row>
    <row r="9" spans="1:9">
      <c r="A9" s="159" t="s">
        <v>15</v>
      </c>
      <c r="B9" s="160">
        <v>1.4621000000000066</v>
      </c>
    </row>
    <row r="10" spans="1:9">
      <c r="A10" s="159" t="s">
        <v>18</v>
      </c>
      <c r="B10" s="160">
        <v>1.9766000000000048</v>
      </c>
    </row>
    <row r="11" spans="1:9">
      <c r="A11" s="159" t="s">
        <v>4</v>
      </c>
      <c r="B11" s="160">
        <v>2.0490999999999957</v>
      </c>
    </row>
    <row r="12" spans="1:9">
      <c r="A12" s="159" t="s">
        <v>19</v>
      </c>
      <c r="B12" s="160">
        <v>2.736699999999999</v>
      </c>
    </row>
    <row r="13" spans="1:9">
      <c r="A13" s="159" t="s">
        <v>7</v>
      </c>
      <c r="B13" s="160">
        <v>2.7989000000000033</v>
      </c>
    </row>
    <row r="14" spans="1:9">
      <c r="A14" s="159" t="s">
        <v>8</v>
      </c>
      <c r="B14" s="160">
        <v>3.1039999999999992</v>
      </c>
    </row>
    <row r="15" spans="1:9">
      <c r="A15" s="159" t="s">
        <v>33</v>
      </c>
      <c r="B15" s="160">
        <v>3.1230999999999938</v>
      </c>
    </row>
    <row r="16" spans="1:9">
      <c r="A16" s="159" t="s">
        <v>11</v>
      </c>
      <c r="B16" s="160">
        <v>3.2100999999999971</v>
      </c>
    </row>
    <row r="17" spans="1:2">
      <c r="A17" s="159" t="s">
        <v>31</v>
      </c>
      <c r="B17" s="160">
        <v>3.2486999999999995</v>
      </c>
    </row>
    <row r="18" spans="1:2">
      <c r="A18" s="159" t="s">
        <v>17</v>
      </c>
      <c r="B18" s="160">
        <v>3.2724000000000046</v>
      </c>
    </row>
    <row r="19" spans="1:2">
      <c r="A19" s="159" t="s">
        <v>0</v>
      </c>
      <c r="B19" s="160">
        <v>3.3572999999999951</v>
      </c>
    </row>
    <row r="20" spans="1:2">
      <c r="A20" s="159" t="s">
        <v>26</v>
      </c>
      <c r="B20" s="160">
        <v>3.3573999999999984</v>
      </c>
    </row>
    <row r="21" spans="1:2">
      <c r="A21" s="159" t="s">
        <v>6</v>
      </c>
      <c r="B21" s="160">
        <v>3.3774999999999977</v>
      </c>
    </row>
    <row r="22" spans="1:2">
      <c r="A22" s="159" t="s">
        <v>5</v>
      </c>
      <c r="B22" s="160">
        <v>3.4136000000000024</v>
      </c>
    </row>
    <row r="23" spans="1:2">
      <c r="A23" s="159" t="s">
        <v>14</v>
      </c>
      <c r="B23" s="160">
        <v>3.4756</v>
      </c>
    </row>
    <row r="24" spans="1:2">
      <c r="A24" s="159" t="s">
        <v>12</v>
      </c>
      <c r="B24" s="160">
        <v>3.6440999999999946</v>
      </c>
    </row>
    <row r="25" spans="1:2">
      <c r="A25" s="159" t="s">
        <v>16</v>
      </c>
      <c r="B25" s="160">
        <v>3.892799999999994</v>
      </c>
    </row>
    <row r="26" spans="1:2">
      <c r="A26" s="159" t="s">
        <v>27</v>
      </c>
      <c r="B26" s="160">
        <v>3.9209000000000032</v>
      </c>
    </row>
    <row r="27" spans="1:2">
      <c r="A27" s="159" t="s">
        <v>1</v>
      </c>
      <c r="B27" s="160">
        <v>3.9497857535002225</v>
      </c>
    </row>
    <row r="28" spans="1:2">
      <c r="A28" s="159" t="s">
        <v>25</v>
      </c>
      <c r="B28" s="160">
        <v>3.9984000000000037</v>
      </c>
    </row>
    <row r="29" spans="1:2">
      <c r="A29" s="159" t="s">
        <v>22</v>
      </c>
      <c r="B29" s="160">
        <v>4.080299999999994</v>
      </c>
    </row>
    <row r="30" spans="1:2">
      <c r="A30" s="159" t="s">
        <v>29</v>
      </c>
      <c r="B30" s="160">
        <v>4.0947000000000031</v>
      </c>
    </row>
    <row r="31" spans="1:2">
      <c r="A31" s="159" t="s">
        <v>20</v>
      </c>
      <c r="B31" s="160">
        <v>4.2593999999999994</v>
      </c>
    </row>
    <row r="32" spans="1:2">
      <c r="A32" s="159" t="s">
        <v>3</v>
      </c>
      <c r="B32" s="160">
        <v>4.7198000000000064</v>
      </c>
    </row>
    <row r="33" spans="1:2">
      <c r="A33" s="159" t="s">
        <v>10</v>
      </c>
      <c r="B33" s="160">
        <v>4.7309999999999945</v>
      </c>
    </row>
    <row r="34" spans="1:2">
      <c r="A34" s="159" t="s">
        <v>28</v>
      </c>
      <c r="B34" s="160">
        <v>5.0386000000000024</v>
      </c>
    </row>
    <row r="35" spans="1:2">
      <c r="A35" s="159" t="s">
        <v>30</v>
      </c>
      <c r="B35" s="160">
        <v>5.3247999999999962</v>
      </c>
    </row>
    <row r="36" spans="1:2">
      <c r="A36" s="159" t="s">
        <v>13</v>
      </c>
      <c r="B36" s="160">
        <v>5.4542000000000002</v>
      </c>
    </row>
    <row r="37" spans="1:2">
      <c r="A37" s="159" t="s">
        <v>24</v>
      </c>
      <c r="B37" s="160">
        <v>5.7117999999999967</v>
      </c>
    </row>
    <row r="38" spans="1:2">
      <c r="A38" s="159" t="s">
        <v>9</v>
      </c>
      <c r="B38" s="160">
        <v>6.0323999999999955</v>
      </c>
    </row>
    <row r="39" spans="1:2">
      <c r="A39" s="159" t="s">
        <v>23</v>
      </c>
      <c r="B39" s="160">
        <v>7.058400000000006</v>
      </c>
    </row>
  </sheetData>
  <autoFilter ref="A6:B6" xr:uid="{00000000-0009-0000-0000-000046000000}">
    <sortState ref="A7:B39">
      <sortCondition ref="B6"/>
    </sortState>
  </autoFilter>
  <mergeCells count="1">
    <mergeCell ref="H1:I1"/>
  </mergeCells>
  <hyperlinks>
    <hyperlink ref="H1:I1" location="Index!A1" display="Regresar al Índice" xr:uid="{00000000-0004-0000-4600-000000000000}"/>
  </hyperlinks>
  <pageMargins left="0.7" right="0.7" top="0.75" bottom="0.75" header="0.3" footer="0.3"/>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59"/>
  <dimension ref="A1:I39"/>
  <sheetViews>
    <sheetView workbookViewId="0"/>
  </sheetViews>
  <sheetFormatPr baseColWidth="10" defaultRowHeight="14.25"/>
  <cols>
    <col min="1" max="1" width="20" style="159" customWidth="1"/>
    <col min="2" max="16384" width="11.42578125" style="159"/>
  </cols>
  <sheetData>
    <row r="1" spans="1:9">
      <c r="A1" s="20" t="s">
        <v>1630</v>
      </c>
      <c r="H1" s="545" t="s">
        <v>38</v>
      </c>
      <c r="I1" s="545"/>
    </row>
    <row r="6" spans="1:9" ht="26.25" customHeight="1">
      <c r="A6" s="159" t="s">
        <v>908</v>
      </c>
      <c r="B6" s="159" t="s">
        <v>1010</v>
      </c>
    </row>
    <row r="7" spans="1:9">
      <c r="A7" s="159" t="s">
        <v>14</v>
      </c>
      <c r="B7" s="160">
        <v>-2.232600000000005</v>
      </c>
    </row>
    <row r="8" spans="1:9">
      <c r="A8" s="159" t="s">
        <v>28</v>
      </c>
      <c r="B8" s="160">
        <v>-1.546599999999998</v>
      </c>
    </row>
    <row r="9" spans="1:9">
      <c r="A9" s="159" t="s">
        <v>5</v>
      </c>
      <c r="B9" s="160">
        <v>-1.4744000000000028</v>
      </c>
    </row>
    <row r="10" spans="1:9">
      <c r="A10" s="159" t="s">
        <v>22</v>
      </c>
      <c r="B10" s="160">
        <v>-0.85540000000000305</v>
      </c>
    </row>
    <row r="11" spans="1:9">
      <c r="A11" s="159" t="s">
        <v>4</v>
      </c>
      <c r="B11" s="160">
        <v>-0.82319999999999993</v>
      </c>
    </row>
    <row r="12" spans="1:9">
      <c r="A12" s="159" t="s">
        <v>30</v>
      </c>
      <c r="B12" s="160">
        <v>-0.82269999999999754</v>
      </c>
    </row>
    <row r="13" spans="1:9">
      <c r="A13" s="159" t="s">
        <v>12</v>
      </c>
      <c r="B13" s="160">
        <v>-0.80150000000000432</v>
      </c>
    </row>
    <row r="14" spans="1:9">
      <c r="A14" s="159" t="s">
        <v>21</v>
      </c>
      <c r="B14" s="160">
        <v>-0.78619999999999379</v>
      </c>
    </row>
    <row r="15" spans="1:9">
      <c r="A15" s="159" t="s">
        <v>9</v>
      </c>
      <c r="B15" s="160">
        <v>-0.66949999999999932</v>
      </c>
    </row>
    <row r="16" spans="1:9">
      <c r="A16" s="159" t="s">
        <v>13</v>
      </c>
      <c r="B16" s="160">
        <v>-0.60460000000000491</v>
      </c>
    </row>
    <row r="17" spans="1:2">
      <c r="A17" s="159" t="s">
        <v>10</v>
      </c>
      <c r="B17" s="160">
        <v>-0.56010000000000559</v>
      </c>
    </row>
    <row r="18" spans="1:2">
      <c r="A18" s="159" t="s">
        <v>15</v>
      </c>
      <c r="B18" s="160">
        <v>-0.48529999999999518</v>
      </c>
    </row>
    <row r="19" spans="1:2">
      <c r="A19" s="159" t="s">
        <v>19</v>
      </c>
      <c r="B19" s="160">
        <v>-0.46410000000000196</v>
      </c>
    </row>
    <row r="20" spans="1:2">
      <c r="A20" s="159" t="s">
        <v>32</v>
      </c>
      <c r="B20" s="160">
        <v>-0.38929999999999154</v>
      </c>
    </row>
    <row r="21" spans="1:2">
      <c r="A21" s="159" t="s">
        <v>18</v>
      </c>
      <c r="B21" s="160">
        <v>-0.34720000000000084</v>
      </c>
    </row>
    <row r="22" spans="1:2">
      <c r="A22" s="159" t="s">
        <v>31</v>
      </c>
      <c r="B22" s="160">
        <v>-0.34510000000000218</v>
      </c>
    </row>
    <row r="23" spans="1:2">
      <c r="A23" s="159" t="s">
        <v>1</v>
      </c>
      <c r="B23" s="160">
        <v>-0.23521424649977973</v>
      </c>
    </row>
    <row r="24" spans="1:2">
      <c r="A24" s="159" t="s">
        <v>8</v>
      </c>
      <c r="B24" s="160">
        <v>-4.5000000000001705E-2</v>
      </c>
    </row>
    <row r="25" spans="1:2">
      <c r="A25" s="159" t="s">
        <v>20</v>
      </c>
      <c r="B25" s="160">
        <v>2.5099999999994793E-2</v>
      </c>
    </row>
    <row r="26" spans="1:2">
      <c r="A26" s="159" t="s">
        <v>3</v>
      </c>
      <c r="B26" s="160">
        <v>9.010000000000673E-2</v>
      </c>
    </row>
    <row r="27" spans="1:2">
      <c r="A27" s="159" t="s">
        <v>27</v>
      </c>
      <c r="B27" s="160">
        <v>0.14690000000000225</v>
      </c>
    </row>
    <row r="28" spans="1:2">
      <c r="A28" s="159" t="s">
        <v>33</v>
      </c>
      <c r="B28" s="160">
        <v>0.15909999999999513</v>
      </c>
    </row>
    <row r="29" spans="1:2">
      <c r="A29" s="159" t="s">
        <v>0</v>
      </c>
      <c r="B29" s="160">
        <v>0.23219999999999175</v>
      </c>
    </row>
    <row r="30" spans="1:2">
      <c r="A30" s="159" t="s">
        <v>7</v>
      </c>
      <c r="B30" s="160">
        <v>0.2412000000000063</v>
      </c>
    </row>
    <row r="31" spans="1:2">
      <c r="A31" s="159" t="s">
        <v>6</v>
      </c>
      <c r="B31" s="160">
        <v>0.30679999999999552</v>
      </c>
    </row>
    <row r="32" spans="1:2">
      <c r="A32" s="159" t="s">
        <v>29</v>
      </c>
      <c r="B32" s="160">
        <v>0.42079999999999984</v>
      </c>
    </row>
    <row r="33" spans="1:2">
      <c r="A33" s="159" t="s">
        <v>25</v>
      </c>
      <c r="B33" s="160">
        <v>0.52980000000000871</v>
      </c>
    </row>
    <row r="34" spans="1:2">
      <c r="A34" s="159" t="s">
        <v>17</v>
      </c>
      <c r="B34" s="160">
        <v>0.57640000000000668</v>
      </c>
    </row>
    <row r="35" spans="1:2">
      <c r="A35" s="159" t="s">
        <v>24</v>
      </c>
      <c r="B35" s="160">
        <v>0.60129999999999484</v>
      </c>
    </row>
    <row r="36" spans="1:2">
      <c r="A36" s="159" t="s">
        <v>11</v>
      </c>
      <c r="B36" s="160">
        <v>0.61959999999999127</v>
      </c>
    </row>
    <row r="37" spans="1:2">
      <c r="A37" s="159" t="s">
        <v>26</v>
      </c>
      <c r="B37" s="160">
        <v>0.96970000000000312</v>
      </c>
    </row>
    <row r="38" spans="1:2">
      <c r="A38" s="159" t="s">
        <v>16</v>
      </c>
      <c r="B38" s="160">
        <v>1.9535999999999945</v>
      </c>
    </row>
    <row r="39" spans="1:2">
      <c r="A39" s="159" t="s">
        <v>23</v>
      </c>
      <c r="B39" s="160">
        <v>3.1474000000000046</v>
      </c>
    </row>
  </sheetData>
  <autoFilter ref="A6:B6" xr:uid="{00000000-0009-0000-0000-000047000000}">
    <sortState ref="A7:B39">
      <sortCondition ref="B6"/>
    </sortState>
  </autoFilter>
  <mergeCells count="1">
    <mergeCell ref="H1:I1"/>
  </mergeCells>
  <hyperlinks>
    <hyperlink ref="H1:I1" location="Index!A1" display="Regresar al Índice" xr:uid="{00000000-0004-0000-4700-000000000000}"/>
  </hyperlinks>
  <pageMargins left="0.7" right="0.7" top="0.75" bottom="0.75" header="0.3" footer="0.3"/>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C7AA0-3F0E-438B-A6D8-8E04950C22EE}">
  <sheetPr codeName="Hoja186"/>
  <dimension ref="A1:I29"/>
  <sheetViews>
    <sheetView topLeftCell="E1" workbookViewId="0"/>
  </sheetViews>
  <sheetFormatPr baseColWidth="10" defaultColWidth="9.140625" defaultRowHeight="14.25"/>
  <cols>
    <col min="1" max="1" width="60.7109375" style="195" customWidth="1"/>
    <col min="2" max="2" width="11.28515625" style="195" bestFit="1" customWidth="1"/>
    <col min="3" max="3" width="7.7109375" style="195" customWidth="1"/>
    <col min="4" max="5" width="11.7109375" style="195" customWidth="1"/>
    <col min="6" max="6" width="7.5703125" style="195" bestFit="1" customWidth="1"/>
    <col min="7" max="8" width="3.7109375" style="195" customWidth="1"/>
    <col min="9" max="16384" width="9.140625" style="195"/>
  </cols>
  <sheetData>
    <row r="1" spans="1:9">
      <c r="A1" s="20" t="s">
        <v>1631</v>
      </c>
      <c r="B1" s="195" t="s">
        <v>54</v>
      </c>
      <c r="C1" s="195" t="s">
        <v>54</v>
      </c>
      <c r="D1" s="195" t="s">
        <v>54</v>
      </c>
      <c r="E1" s="195" t="s">
        <v>54</v>
      </c>
      <c r="F1" s="195" t="s">
        <v>54</v>
      </c>
      <c r="G1" s="195" t="s">
        <v>54</v>
      </c>
      <c r="H1" s="545" t="s">
        <v>38</v>
      </c>
      <c r="I1" s="545"/>
    </row>
    <row r="2" spans="1:9">
      <c r="A2" s="195" t="s">
        <v>153</v>
      </c>
      <c r="B2" s="195" t="s">
        <v>54</v>
      </c>
      <c r="C2" s="195" t="s">
        <v>54</v>
      </c>
      <c r="D2" s="195" t="s">
        <v>54</v>
      </c>
      <c r="E2" s="195" t="s">
        <v>54</v>
      </c>
      <c r="F2" s="195" t="s">
        <v>54</v>
      </c>
      <c r="G2" s="195" t="s">
        <v>54</v>
      </c>
      <c r="H2" s="195" t="s">
        <v>54</v>
      </c>
    </row>
    <row r="6" spans="1:9">
      <c r="A6" s="195" t="s">
        <v>686</v>
      </c>
      <c r="B6" s="195" t="s">
        <v>483</v>
      </c>
      <c r="C6" s="195" t="s">
        <v>0</v>
      </c>
      <c r="D6" s="195" t="s">
        <v>687</v>
      </c>
      <c r="E6" s="195" t="s">
        <v>688</v>
      </c>
      <c r="F6" s="195" t="s">
        <v>689</v>
      </c>
    </row>
    <row r="7" spans="1:9">
      <c r="A7" s="195">
        <v>2000</v>
      </c>
      <c r="B7" s="405">
        <v>36799.791666666664</v>
      </c>
      <c r="C7" s="195">
        <v>1046247</v>
      </c>
      <c r="D7" s="195">
        <v>1.0732878836327897E-2</v>
      </c>
      <c r="F7" s="396">
        <v>11110</v>
      </c>
      <c r="G7" s="195">
        <f>_xlfn.RANK.EQ(F7,$F$7:$F$28,1)</f>
        <v>12</v>
      </c>
    </row>
    <row r="8" spans="1:9">
      <c r="A8" s="195">
        <v>2001</v>
      </c>
      <c r="B8" s="405">
        <v>37164.75</v>
      </c>
      <c r="C8" s="195">
        <v>1023232</v>
      </c>
      <c r="D8" s="195">
        <v>7.4225184184590898E-3</v>
      </c>
      <c r="E8" s="195">
        <v>-2.1997673589506106E-2</v>
      </c>
      <c r="F8" s="396">
        <v>7539</v>
      </c>
      <c r="G8" s="195">
        <f t="shared" ref="G8:G27" si="0">_xlfn.RANK.EQ(F8,$F$7:$F$28,1)</f>
        <v>3</v>
      </c>
    </row>
    <row r="9" spans="1:9">
      <c r="A9" s="195">
        <v>2002</v>
      </c>
      <c r="B9" s="405">
        <v>37529.791666666664</v>
      </c>
      <c r="C9" s="195">
        <v>1038774</v>
      </c>
      <c r="D9" s="195">
        <v>8.6878669912520134E-3</v>
      </c>
      <c r="E9" s="195">
        <v>1.5189126219664839E-2</v>
      </c>
      <c r="F9" s="396">
        <v>8947</v>
      </c>
      <c r="G9" s="195">
        <f t="shared" si="0"/>
        <v>5</v>
      </c>
    </row>
    <row r="10" spans="1:9">
      <c r="A10" s="195">
        <v>2003</v>
      </c>
      <c r="B10" s="405">
        <v>37894.791666666664</v>
      </c>
      <c r="C10" s="195">
        <v>1044767</v>
      </c>
      <c r="D10" s="195">
        <v>9.0496688709740258E-3</v>
      </c>
      <c r="E10" s="195">
        <v>5.7693011184338783E-3</v>
      </c>
      <c r="F10" s="396">
        <v>9370</v>
      </c>
      <c r="G10" s="195">
        <f t="shared" si="0"/>
        <v>6</v>
      </c>
    </row>
    <row r="11" spans="1:9">
      <c r="A11" s="195">
        <v>2004</v>
      </c>
      <c r="B11" s="405">
        <v>38260.791666666664</v>
      </c>
      <c r="C11" s="195">
        <v>1064156</v>
      </c>
      <c r="D11" s="195">
        <v>3.0170930906587845E-3</v>
      </c>
      <c r="E11" s="195">
        <v>1.8558204843759363E-2</v>
      </c>
      <c r="F11" s="396">
        <v>3201</v>
      </c>
      <c r="G11" s="195">
        <f t="shared" si="0"/>
        <v>2</v>
      </c>
    </row>
    <row r="12" spans="1:9">
      <c r="A12" s="195">
        <v>2005</v>
      </c>
      <c r="B12" s="405">
        <v>38625.791666666664</v>
      </c>
      <c r="C12" s="195">
        <v>1099330</v>
      </c>
      <c r="D12" s="195">
        <v>9.8873105651742232E-3</v>
      </c>
      <c r="E12" s="195">
        <v>3.3053424497911932E-2</v>
      </c>
      <c r="F12" s="396">
        <v>10763</v>
      </c>
      <c r="G12" s="195">
        <f t="shared" si="0"/>
        <v>11</v>
      </c>
    </row>
    <row r="13" spans="1:9">
      <c r="A13" s="195">
        <v>2006</v>
      </c>
      <c r="B13" s="405">
        <v>38990.791666666664</v>
      </c>
      <c r="C13" s="195">
        <v>1157739</v>
      </c>
      <c r="D13" s="195">
        <v>8.9932195708632978E-3</v>
      </c>
      <c r="E13" s="195">
        <v>5.3131452793974576E-2</v>
      </c>
      <c r="F13" s="396">
        <v>10319</v>
      </c>
      <c r="G13" s="195">
        <f t="shared" si="0"/>
        <v>9</v>
      </c>
    </row>
    <row r="14" spans="1:9">
      <c r="A14" s="195">
        <v>2007</v>
      </c>
      <c r="B14" s="405">
        <v>39355.791666666664</v>
      </c>
      <c r="C14" s="195">
        <v>1210081</v>
      </c>
      <c r="D14" s="195">
        <v>1.1452892436259798E-2</v>
      </c>
      <c r="E14" s="195">
        <v>4.521053536246078E-2</v>
      </c>
      <c r="F14" s="396">
        <v>13702</v>
      </c>
      <c r="G14" s="195">
        <f t="shared" si="0"/>
        <v>18</v>
      </c>
    </row>
    <row r="15" spans="1:9">
      <c r="A15" s="195">
        <v>2008</v>
      </c>
      <c r="B15" s="405">
        <v>39721.791666666664</v>
      </c>
      <c r="C15" s="195">
        <v>1228030</v>
      </c>
      <c r="D15" s="195">
        <v>1.0719686316706944E-3</v>
      </c>
      <c r="E15" s="195">
        <v>1.4832891351901134E-2</v>
      </c>
      <c r="F15" s="396">
        <v>1315</v>
      </c>
      <c r="G15" s="195">
        <f t="shared" si="0"/>
        <v>1</v>
      </c>
    </row>
    <row r="16" spans="1:9">
      <c r="A16" s="195">
        <v>2009</v>
      </c>
      <c r="B16" s="405">
        <v>40086.791666666664</v>
      </c>
      <c r="C16" s="195">
        <v>1210664</v>
      </c>
      <c r="D16" s="195">
        <v>1.0797917061510454E-2</v>
      </c>
      <c r="E16" s="195">
        <v>-1.4141348338395643E-2</v>
      </c>
      <c r="F16" s="396">
        <v>12933</v>
      </c>
      <c r="G16" s="195">
        <f t="shared" si="0"/>
        <v>16</v>
      </c>
    </row>
    <row r="17" spans="1:7">
      <c r="A17" s="195">
        <v>2010</v>
      </c>
      <c r="B17" s="405">
        <v>40451.791666666664</v>
      </c>
      <c r="C17" s="195">
        <v>1268034</v>
      </c>
      <c r="D17" s="195">
        <v>9.1007625350350008E-3</v>
      </c>
      <c r="E17" s="195">
        <v>4.7387218914579199E-2</v>
      </c>
      <c r="F17" s="396">
        <v>11436</v>
      </c>
      <c r="G17" s="195">
        <f t="shared" si="0"/>
        <v>13</v>
      </c>
    </row>
    <row r="18" spans="1:7">
      <c r="A18" s="195">
        <v>2011</v>
      </c>
      <c r="B18" s="405">
        <v>40816.791666666664</v>
      </c>
      <c r="C18" s="195">
        <v>1317875</v>
      </c>
      <c r="D18" s="195">
        <v>7.5766553386367175E-3</v>
      </c>
      <c r="E18" s="195">
        <v>3.9305728395295336E-2</v>
      </c>
      <c r="F18" s="396">
        <v>9910</v>
      </c>
      <c r="G18" s="195">
        <f t="shared" si="0"/>
        <v>8</v>
      </c>
    </row>
    <row r="19" spans="1:7">
      <c r="A19" s="195">
        <v>2012</v>
      </c>
      <c r="B19" s="405">
        <v>41182.791666666664</v>
      </c>
      <c r="C19" s="195">
        <v>1349654</v>
      </c>
      <c r="D19" s="195">
        <v>7.0353858493910071E-3</v>
      </c>
      <c r="E19" s="195">
        <v>2.41138195959405E-2</v>
      </c>
      <c r="F19" s="396">
        <v>9429</v>
      </c>
      <c r="G19" s="195">
        <f t="shared" si="0"/>
        <v>7</v>
      </c>
    </row>
    <row r="20" spans="1:7">
      <c r="A20" s="195">
        <v>2013</v>
      </c>
      <c r="B20" s="405">
        <v>41547.791666666664</v>
      </c>
      <c r="C20" s="195">
        <v>1403518</v>
      </c>
      <c r="D20" s="195">
        <v>8.9688161824013068E-3</v>
      </c>
      <c r="E20" s="195">
        <v>3.9909487913198483E-2</v>
      </c>
      <c r="F20" s="396">
        <v>12476</v>
      </c>
      <c r="G20" s="195">
        <f t="shared" si="0"/>
        <v>14</v>
      </c>
    </row>
    <row r="21" spans="1:7">
      <c r="A21" s="195">
        <v>2014</v>
      </c>
      <c r="B21" s="405">
        <v>41912.791666666664</v>
      </c>
      <c r="C21" s="195">
        <v>1463050</v>
      </c>
      <c r="D21" s="195">
        <v>1.1008769838555033E-2</v>
      </c>
      <c r="E21" s="195">
        <v>4.2416271113017379E-2</v>
      </c>
      <c r="F21" s="396">
        <v>15931</v>
      </c>
      <c r="G21" s="195">
        <f t="shared" si="0"/>
        <v>19</v>
      </c>
    </row>
    <row r="22" spans="1:7">
      <c r="A22" s="195">
        <v>2015</v>
      </c>
      <c r="B22" s="405">
        <v>42277.791666666664</v>
      </c>
      <c r="C22" s="195">
        <v>1530447</v>
      </c>
      <c r="D22" s="195">
        <v>8.3922488485943525E-3</v>
      </c>
      <c r="E22" s="195">
        <v>4.6066094801954893E-2</v>
      </c>
      <c r="F22" s="396">
        <v>12737</v>
      </c>
      <c r="G22" s="195">
        <f t="shared" si="0"/>
        <v>15</v>
      </c>
    </row>
    <row r="23" spans="1:7">
      <c r="A23" s="195">
        <v>2016</v>
      </c>
      <c r="B23" s="405">
        <v>42643.791666666664</v>
      </c>
      <c r="C23" s="195">
        <v>1627392</v>
      </c>
      <c r="D23" s="195">
        <v>1.1667743156724697E-2</v>
      </c>
      <c r="E23" s="195">
        <v>6.3344238644003958E-2</v>
      </c>
      <c r="F23" s="396">
        <v>18769</v>
      </c>
      <c r="G23" s="195">
        <f t="shared" si="0"/>
        <v>21</v>
      </c>
    </row>
    <row r="24" spans="1:7">
      <c r="A24" s="195">
        <v>2017</v>
      </c>
      <c r="B24" s="405">
        <v>43008.791666666664</v>
      </c>
      <c r="C24" s="195">
        <v>1728026</v>
      </c>
      <c r="D24" s="195">
        <v>1.1143476057676516E-2</v>
      </c>
      <c r="E24" s="195">
        <v>6.1837590451470748E-2</v>
      </c>
      <c r="F24" s="396">
        <v>19044</v>
      </c>
      <c r="G24" s="195">
        <f t="shared" si="0"/>
        <v>22</v>
      </c>
    </row>
    <row r="25" spans="1:7">
      <c r="A25" s="195">
        <v>2018</v>
      </c>
      <c r="B25" s="405">
        <v>43373.791666666664</v>
      </c>
      <c r="C25" s="195">
        <v>1782918</v>
      </c>
      <c r="D25" s="195">
        <v>4.9862688774751085E-3</v>
      </c>
      <c r="E25" s="195">
        <v>3.176572574718195E-2</v>
      </c>
      <c r="F25" s="396">
        <v>8846</v>
      </c>
      <c r="G25" s="195">
        <f t="shared" si="0"/>
        <v>4</v>
      </c>
    </row>
    <row r="26" spans="1:7">
      <c r="A26" s="195">
        <v>2019</v>
      </c>
      <c r="B26" s="405">
        <v>43738.791666666664</v>
      </c>
      <c r="C26" s="195">
        <v>1828691</v>
      </c>
      <c r="D26" s="195">
        <v>7.201967377445051E-3</v>
      </c>
      <c r="E26" s="195">
        <v>2.5673081992553692E-2</v>
      </c>
      <c r="F26" s="396">
        <v>13076</v>
      </c>
      <c r="G26" s="195">
        <f t="shared" si="0"/>
        <v>17</v>
      </c>
    </row>
    <row r="27" spans="1:7">
      <c r="A27" s="195">
        <v>2020</v>
      </c>
      <c r="B27" s="405">
        <v>44104.791666666664</v>
      </c>
      <c r="C27" s="195">
        <v>1788334</v>
      </c>
      <c r="D27" s="195">
        <v>1.0551738440300218E-2</v>
      </c>
      <c r="E27" s="195">
        <v>-2.2068791282945033E-2</v>
      </c>
      <c r="F27" s="396">
        <v>18673</v>
      </c>
      <c r="G27" s="195">
        <f t="shared" si="0"/>
        <v>20</v>
      </c>
    </row>
    <row r="28" spans="1:7">
      <c r="A28" s="195">
        <v>2021</v>
      </c>
      <c r="B28" s="405">
        <v>44469.791666666664</v>
      </c>
      <c r="C28" s="195">
        <v>1858235</v>
      </c>
      <c r="D28" s="195">
        <v>5.6848101807027707E-3</v>
      </c>
      <c r="E28" s="195">
        <v>3.9087217488455783E-2</v>
      </c>
      <c r="F28" s="396">
        <v>10504</v>
      </c>
      <c r="G28" s="195">
        <f>_xlfn.RANK.EQ(F28,$F$7:$F$28,1)</f>
        <v>10</v>
      </c>
    </row>
    <row r="29" spans="1:7">
      <c r="D29" s="195">
        <f>C27/C26-1</f>
        <v>-2.2068791282945033E-2</v>
      </c>
    </row>
  </sheetData>
  <mergeCells count="1">
    <mergeCell ref="H1:I1"/>
  </mergeCells>
  <hyperlinks>
    <hyperlink ref="H1:I1" location="Index!A1" display="Regresar al Índice" xr:uid="{D915A0DE-580D-440D-9BEC-8CB25319FB71}"/>
  </hyperlinks>
  <pageMargins left="0.7" right="0.7" top="0.75" bottom="0.75" header="0.3" footer="0.3"/>
  <pageSetup paperSize="9" orientation="portrait" horizontalDpi="300" verticalDpi="300"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1C765-293F-495B-8D55-0E9CF3F4F9DE}">
  <sheetPr codeName="Hoja187"/>
  <dimension ref="A1:I445"/>
  <sheetViews>
    <sheetView topLeftCell="G235" workbookViewId="0"/>
  </sheetViews>
  <sheetFormatPr baseColWidth="10" defaultColWidth="9.140625" defaultRowHeight="14.25"/>
  <cols>
    <col min="1" max="1" width="60.7109375" style="195" customWidth="1"/>
    <col min="2" max="2" width="7.7109375" style="195" customWidth="1"/>
    <col min="3" max="4" width="11.7109375" style="195" customWidth="1"/>
    <col min="5" max="5" width="8.85546875" style="195" bestFit="1" customWidth="1"/>
    <col min="6" max="7" width="4.7109375" style="195" customWidth="1"/>
    <col min="8" max="8" width="10.7109375" style="195" customWidth="1"/>
    <col min="9" max="16384" width="9.140625" style="195"/>
  </cols>
  <sheetData>
    <row r="1" spans="1:9">
      <c r="A1" s="20" t="s">
        <v>1632</v>
      </c>
      <c r="B1" s="195" t="s">
        <v>54</v>
      </c>
      <c r="C1" s="195" t="s">
        <v>54</v>
      </c>
      <c r="D1" s="195" t="s">
        <v>54</v>
      </c>
      <c r="E1" s="195" t="s">
        <v>54</v>
      </c>
      <c r="F1" s="195" t="s">
        <v>54</v>
      </c>
      <c r="G1" s="195" t="s">
        <v>54</v>
      </c>
      <c r="H1" s="545" t="s">
        <v>38</v>
      </c>
      <c r="I1" s="545"/>
    </row>
    <row r="2" spans="1:9">
      <c r="A2" s="195" t="s">
        <v>153</v>
      </c>
      <c r="B2" s="195" t="s">
        <v>54</v>
      </c>
      <c r="C2" s="195" t="s">
        <v>54</v>
      </c>
      <c r="D2" s="195" t="s">
        <v>54</v>
      </c>
      <c r="E2" s="195" t="s">
        <v>54</v>
      </c>
      <c r="F2" s="195" t="s">
        <v>54</v>
      </c>
      <c r="G2" s="195" t="s">
        <v>54</v>
      </c>
      <c r="H2" s="195" t="s">
        <v>54</v>
      </c>
    </row>
    <row r="6" spans="1:9">
      <c r="A6" s="195" t="s">
        <v>483</v>
      </c>
      <c r="B6" s="195" t="s">
        <v>0</v>
      </c>
      <c r="C6" s="195" t="s">
        <v>687</v>
      </c>
      <c r="D6" s="195" t="s">
        <v>688</v>
      </c>
      <c r="E6" s="404" t="s">
        <v>689</v>
      </c>
      <c r="F6" s="195" t="s">
        <v>686</v>
      </c>
      <c r="G6" s="195" t="s">
        <v>690</v>
      </c>
      <c r="H6" s="195" t="s">
        <v>691</v>
      </c>
    </row>
    <row r="7" spans="1:9">
      <c r="A7" s="401" t="s">
        <v>789</v>
      </c>
      <c r="B7" s="195">
        <v>986809</v>
      </c>
      <c r="E7" s="396">
        <v>688</v>
      </c>
      <c r="F7" s="195">
        <v>2000</v>
      </c>
      <c r="G7" s="195">
        <v>1</v>
      </c>
      <c r="H7" s="195">
        <v>688</v>
      </c>
    </row>
    <row r="8" spans="1:9">
      <c r="A8" s="401" t="s">
        <v>790</v>
      </c>
      <c r="B8" s="195">
        <v>995832</v>
      </c>
      <c r="C8" s="195">
        <v>9.1436134044176054E-3</v>
      </c>
      <c r="E8" s="396">
        <v>9023</v>
      </c>
      <c r="F8" s="195">
        <v>2000</v>
      </c>
      <c r="G8" s="195">
        <v>2</v>
      </c>
      <c r="H8" s="195">
        <v>9711</v>
      </c>
    </row>
    <row r="9" spans="1:9">
      <c r="A9" s="401" t="s">
        <v>725</v>
      </c>
      <c r="B9" s="195">
        <v>1001069</v>
      </c>
      <c r="C9" s="195">
        <v>5.258919175122001E-3</v>
      </c>
      <c r="E9" s="396">
        <v>5237</v>
      </c>
      <c r="F9" s="195">
        <v>2000</v>
      </c>
      <c r="G9" s="195">
        <v>3</v>
      </c>
      <c r="H9" s="195">
        <v>14948</v>
      </c>
    </row>
    <row r="10" spans="1:9">
      <c r="A10" s="401" t="s">
        <v>783</v>
      </c>
      <c r="B10" s="195">
        <v>999403</v>
      </c>
      <c r="C10" s="195">
        <v>-1.6642209478068271E-3</v>
      </c>
      <c r="E10" s="396">
        <v>-1666</v>
      </c>
      <c r="F10" s="195">
        <v>2000</v>
      </c>
      <c r="G10" s="195">
        <v>4</v>
      </c>
      <c r="H10" s="195">
        <v>13282</v>
      </c>
    </row>
    <row r="11" spans="1:9">
      <c r="A11" s="401" t="s">
        <v>788</v>
      </c>
      <c r="B11" s="195">
        <v>1002441</v>
      </c>
      <c r="C11" s="195">
        <v>3.0398147694172817E-3</v>
      </c>
      <c r="E11" s="396">
        <v>3038</v>
      </c>
      <c r="F11" s="195">
        <v>2000</v>
      </c>
      <c r="G11" s="195">
        <v>5</v>
      </c>
      <c r="H11" s="195">
        <v>16320</v>
      </c>
    </row>
    <row r="12" spans="1:9">
      <c r="A12" s="401" t="s">
        <v>791</v>
      </c>
      <c r="B12" s="195">
        <v>1006280</v>
      </c>
      <c r="C12" s="195">
        <v>3.8296518199076868E-3</v>
      </c>
      <c r="E12" s="396">
        <v>3839</v>
      </c>
      <c r="F12" s="195">
        <v>2000</v>
      </c>
      <c r="G12" s="195">
        <v>6</v>
      </c>
      <c r="H12" s="195">
        <v>20159</v>
      </c>
    </row>
    <row r="13" spans="1:9">
      <c r="A13" s="401" t="s">
        <v>792</v>
      </c>
      <c r="B13" s="195">
        <v>1019506</v>
      </c>
      <c r="C13" s="195">
        <v>1.3143459076996544E-2</v>
      </c>
      <c r="E13" s="396">
        <v>13226</v>
      </c>
      <c r="F13" s="195">
        <v>2000</v>
      </c>
      <c r="G13" s="195">
        <v>7</v>
      </c>
      <c r="H13" s="195">
        <v>33385</v>
      </c>
    </row>
    <row r="14" spans="1:9">
      <c r="A14" s="401" t="s">
        <v>793</v>
      </c>
      <c r="B14" s="195">
        <v>1028391</v>
      </c>
      <c r="C14" s="195">
        <v>8.7150051103181969E-3</v>
      </c>
      <c r="E14" s="396">
        <v>8885</v>
      </c>
      <c r="F14" s="195">
        <v>2000</v>
      </c>
      <c r="G14" s="195">
        <v>8</v>
      </c>
      <c r="H14" s="195">
        <v>42270</v>
      </c>
    </row>
    <row r="15" spans="1:9">
      <c r="A15" s="401" t="s">
        <v>794</v>
      </c>
      <c r="B15" s="195">
        <v>1035137</v>
      </c>
      <c r="C15" s="195">
        <v>6.559761802660713E-3</v>
      </c>
      <c r="E15" s="396">
        <v>6746</v>
      </c>
      <c r="F15" s="195">
        <v>2000</v>
      </c>
      <c r="G15" s="195">
        <v>9</v>
      </c>
      <c r="H15" s="195">
        <v>49016</v>
      </c>
    </row>
    <row r="16" spans="1:9">
      <c r="A16" s="401" t="s">
        <v>795</v>
      </c>
      <c r="B16" s="195">
        <v>1046247</v>
      </c>
      <c r="C16" s="195">
        <v>1.0732878836327897E-2</v>
      </c>
      <c r="E16" s="396">
        <v>11110</v>
      </c>
      <c r="F16" s="195">
        <v>2000</v>
      </c>
      <c r="G16" s="195">
        <v>10</v>
      </c>
      <c r="H16" s="195">
        <v>60126</v>
      </c>
    </row>
    <row r="17" spans="1:9">
      <c r="A17" s="401" t="s">
        <v>796</v>
      </c>
      <c r="B17" s="195">
        <v>1054346</v>
      </c>
      <c r="C17" s="195">
        <v>7.7410018857879681E-3</v>
      </c>
      <c r="E17" s="396">
        <v>8099</v>
      </c>
      <c r="F17" s="195">
        <v>2000</v>
      </c>
      <c r="G17" s="195">
        <v>11</v>
      </c>
      <c r="H17" s="195">
        <v>68225</v>
      </c>
    </row>
    <row r="18" spans="1:9">
      <c r="A18" s="401" t="s">
        <v>797</v>
      </c>
      <c r="B18" s="195">
        <v>1034215</v>
      </c>
      <c r="C18" s="195">
        <v>-1.909335265652834E-2</v>
      </c>
      <c r="E18" s="396">
        <v>-20131</v>
      </c>
      <c r="F18" s="195">
        <v>2000</v>
      </c>
      <c r="G18" s="195">
        <v>12</v>
      </c>
      <c r="H18" s="195">
        <v>48094</v>
      </c>
    </row>
    <row r="19" spans="1:9">
      <c r="A19" s="401" t="s">
        <v>789</v>
      </c>
      <c r="B19" s="195">
        <v>1034052</v>
      </c>
      <c r="C19" s="195">
        <v>-1.5760746073112397E-4</v>
      </c>
      <c r="D19" s="195">
        <v>4.7874512696985949E-2</v>
      </c>
      <c r="E19" s="396">
        <v>-163</v>
      </c>
      <c r="F19" s="195">
        <v>2001</v>
      </c>
      <c r="G19" s="195">
        <v>1</v>
      </c>
      <c r="H19" s="195">
        <v>-163</v>
      </c>
      <c r="I19" s="397"/>
    </row>
    <row r="20" spans="1:9">
      <c r="A20" s="401" t="s">
        <v>790</v>
      </c>
      <c r="B20" s="195">
        <v>1033583</v>
      </c>
      <c r="C20" s="195">
        <v>-4.5355552718817638E-4</v>
      </c>
      <c r="D20" s="195">
        <v>3.7909004731721874E-2</v>
      </c>
      <c r="E20" s="396">
        <v>-469</v>
      </c>
      <c r="F20" s="195">
        <v>2001</v>
      </c>
      <c r="G20" s="195">
        <v>2</v>
      </c>
      <c r="H20" s="195">
        <v>-632</v>
      </c>
    </row>
    <row r="21" spans="1:9">
      <c r="A21" s="401" t="s">
        <v>725</v>
      </c>
      <c r="B21" s="195">
        <v>1026253</v>
      </c>
      <c r="C21" s="195">
        <v>-7.0918349082753629E-3</v>
      </c>
      <c r="D21" s="195">
        <v>2.5157107052560912E-2</v>
      </c>
      <c r="E21" s="396">
        <v>-7330</v>
      </c>
      <c r="F21" s="195">
        <v>2001</v>
      </c>
      <c r="G21" s="195">
        <v>3</v>
      </c>
      <c r="H21" s="195">
        <v>-7962</v>
      </c>
    </row>
    <row r="22" spans="1:9">
      <c r="A22" s="401" t="s">
        <v>783</v>
      </c>
      <c r="B22" s="195">
        <v>1021573</v>
      </c>
      <c r="C22" s="195">
        <v>-4.5602789955303535E-3</v>
      </c>
      <c r="D22" s="195">
        <v>2.2183243396307617E-2</v>
      </c>
      <c r="E22" s="396">
        <v>-4680</v>
      </c>
      <c r="F22" s="195">
        <v>2001</v>
      </c>
      <c r="G22" s="195">
        <v>4</v>
      </c>
      <c r="H22" s="195">
        <v>-12642</v>
      </c>
    </row>
    <row r="23" spans="1:9">
      <c r="A23" s="401" t="s">
        <v>788</v>
      </c>
      <c r="B23" s="195">
        <v>1017168</v>
      </c>
      <c r="C23" s="195">
        <v>-4.3119777049707153E-3</v>
      </c>
      <c r="D23" s="195">
        <v>1.4691138929872283E-2</v>
      </c>
      <c r="E23" s="396">
        <v>-4405</v>
      </c>
      <c r="F23" s="195">
        <v>2001</v>
      </c>
      <c r="G23" s="195">
        <v>5</v>
      </c>
      <c r="H23" s="195">
        <v>-17047</v>
      </c>
    </row>
    <row r="24" spans="1:9">
      <c r="A24" s="401" t="s">
        <v>791</v>
      </c>
      <c r="B24" s="195">
        <v>1012668</v>
      </c>
      <c r="C24" s="195">
        <v>-4.42404794488227E-3</v>
      </c>
      <c r="D24" s="195">
        <v>6.3481337202369037E-3</v>
      </c>
      <c r="E24" s="396">
        <v>-4500</v>
      </c>
      <c r="F24" s="195">
        <v>2001</v>
      </c>
      <c r="G24" s="195">
        <v>6</v>
      </c>
      <c r="H24" s="195">
        <v>-21547</v>
      </c>
    </row>
    <row r="25" spans="1:9">
      <c r="A25" s="401" t="s">
        <v>792</v>
      </c>
      <c r="B25" s="195">
        <v>1015524</v>
      </c>
      <c r="C25" s="195">
        <v>2.8202727843675834E-3</v>
      </c>
      <c r="D25" s="195">
        <v>-3.9058132075731056E-3</v>
      </c>
      <c r="E25" s="396">
        <v>2856</v>
      </c>
      <c r="F25" s="195">
        <v>2001</v>
      </c>
      <c r="G25" s="195">
        <v>7</v>
      </c>
      <c r="H25" s="195">
        <v>-18691</v>
      </c>
    </row>
    <row r="26" spans="1:9">
      <c r="A26" s="401" t="s">
        <v>793</v>
      </c>
      <c r="B26" s="195">
        <v>1017448</v>
      </c>
      <c r="C26" s="195">
        <v>1.8945884095304955E-3</v>
      </c>
      <c r="D26" s="195">
        <v>-1.0640894367998199E-2</v>
      </c>
      <c r="E26" s="396">
        <v>1924</v>
      </c>
      <c r="F26" s="195">
        <v>2001</v>
      </c>
      <c r="G26" s="195">
        <v>8</v>
      </c>
      <c r="H26" s="195">
        <v>-16767</v>
      </c>
    </row>
    <row r="27" spans="1:9">
      <c r="A27" s="401" t="s">
        <v>794</v>
      </c>
      <c r="B27" s="195">
        <v>1015693</v>
      </c>
      <c r="C27" s="195">
        <v>-1.7249038771514069E-3</v>
      </c>
      <c r="D27" s="195">
        <v>-1.8783987047125139E-2</v>
      </c>
      <c r="E27" s="396">
        <v>-1755</v>
      </c>
      <c r="F27" s="195">
        <v>2001</v>
      </c>
      <c r="G27" s="195">
        <v>9</v>
      </c>
      <c r="H27" s="195">
        <v>-18522</v>
      </c>
    </row>
    <row r="28" spans="1:9">
      <c r="A28" s="401" t="s">
        <v>795</v>
      </c>
      <c r="B28" s="195">
        <v>1023232</v>
      </c>
      <c r="C28" s="195">
        <v>7.4225184184590898E-3</v>
      </c>
      <c r="D28" s="195">
        <v>-2.1997673589506106E-2</v>
      </c>
      <c r="E28" s="396">
        <v>7539</v>
      </c>
      <c r="F28" s="195">
        <v>2001</v>
      </c>
      <c r="G28" s="195">
        <v>10</v>
      </c>
      <c r="H28" s="195">
        <v>-10983</v>
      </c>
    </row>
    <row r="29" spans="1:9">
      <c r="A29" s="401" t="s">
        <v>796</v>
      </c>
      <c r="B29" s="195">
        <v>1028481</v>
      </c>
      <c r="C29" s="195">
        <v>5.1298239304478077E-3</v>
      </c>
      <c r="D29" s="195">
        <v>-2.453179506537706E-2</v>
      </c>
      <c r="E29" s="396">
        <v>5249</v>
      </c>
      <c r="F29" s="195">
        <v>2001</v>
      </c>
      <c r="G29" s="195">
        <v>11</v>
      </c>
      <c r="H29" s="195">
        <v>-5734</v>
      </c>
    </row>
    <row r="30" spans="1:9">
      <c r="A30" s="401" t="s">
        <v>797</v>
      </c>
      <c r="B30" s="195">
        <v>1011723</v>
      </c>
      <c r="C30" s="195">
        <v>-1.6293932508232967E-2</v>
      </c>
      <c r="D30" s="195">
        <v>-2.1747895747015855E-2</v>
      </c>
      <c r="E30" s="396">
        <v>-16758</v>
      </c>
      <c r="F30" s="195">
        <v>2001</v>
      </c>
      <c r="G30" s="195">
        <v>12</v>
      </c>
      <c r="H30" s="195">
        <v>-22492</v>
      </c>
    </row>
    <row r="31" spans="1:9">
      <c r="A31" s="401" t="s">
        <v>789</v>
      </c>
      <c r="B31" s="195">
        <v>1011211</v>
      </c>
      <c r="C31" s="195">
        <v>-5.0606737219571762E-4</v>
      </c>
      <c r="D31" s="195">
        <v>-2.208883112261284E-2</v>
      </c>
      <c r="E31" s="396">
        <v>-512</v>
      </c>
      <c r="F31" s="195">
        <v>2002</v>
      </c>
      <c r="G31" s="195">
        <v>1</v>
      </c>
      <c r="H31" s="195">
        <v>-512</v>
      </c>
    </row>
    <row r="32" spans="1:9">
      <c r="A32" s="401" t="s">
        <v>790</v>
      </c>
      <c r="B32" s="195">
        <v>1021306</v>
      </c>
      <c r="C32" s="195">
        <v>9.9830796935556076E-3</v>
      </c>
      <c r="D32" s="195">
        <v>-1.1878097840231527E-2</v>
      </c>
      <c r="E32" s="396">
        <v>10095</v>
      </c>
      <c r="F32" s="195">
        <v>2002</v>
      </c>
      <c r="G32" s="195">
        <v>2</v>
      </c>
      <c r="H32" s="195">
        <v>9583</v>
      </c>
    </row>
    <row r="33" spans="1:8">
      <c r="A33" s="401" t="s">
        <v>725</v>
      </c>
      <c r="B33" s="195">
        <v>1017902</v>
      </c>
      <c r="C33" s="195">
        <v>-3.3329873710719049E-3</v>
      </c>
      <c r="D33" s="195">
        <v>-8.137369634973024E-3</v>
      </c>
      <c r="E33" s="396">
        <v>-3404</v>
      </c>
      <c r="F33" s="195">
        <v>2002</v>
      </c>
      <c r="G33" s="195">
        <v>3</v>
      </c>
      <c r="H33" s="195">
        <v>6179</v>
      </c>
    </row>
    <row r="34" spans="1:8">
      <c r="A34" s="401" t="s">
        <v>783</v>
      </c>
      <c r="B34" s="195">
        <v>1025252</v>
      </c>
      <c r="C34" s="195">
        <v>7.2207344125465589E-3</v>
      </c>
      <c r="D34" s="195">
        <v>3.6013089617676908E-3</v>
      </c>
      <c r="E34" s="396">
        <v>7350</v>
      </c>
      <c r="F34" s="195">
        <v>2002</v>
      </c>
      <c r="G34" s="195">
        <v>4</v>
      </c>
      <c r="H34" s="195">
        <v>13529</v>
      </c>
    </row>
    <row r="35" spans="1:8">
      <c r="A35" s="401" t="s">
        <v>788</v>
      </c>
      <c r="B35" s="195">
        <v>1020616</v>
      </c>
      <c r="C35" s="195">
        <v>-4.5218151244766913E-3</v>
      </c>
      <c r="D35" s="195">
        <v>3.3898038475452807E-3</v>
      </c>
      <c r="E35" s="396">
        <v>-4636</v>
      </c>
      <c r="F35" s="195">
        <v>2002</v>
      </c>
      <c r="G35" s="195">
        <v>5</v>
      </c>
      <c r="H35" s="195">
        <v>8893</v>
      </c>
    </row>
    <row r="36" spans="1:8">
      <c r="A36" s="401" t="s">
        <v>791</v>
      </c>
      <c r="B36" s="195">
        <v>1017493</v>
      </c>
      <c r="C36" s="195">
        <v>-3.0599167561551344E-3</v>
      </c>
      <c r="D36" s="195">
        <v>4.7646415212092563E-3</v>
      </c>
      <c r="E36" s="396">
        <v>-3123</v>
      </c>
      <c r="F36" s="195">
        <v>2002</v>
      </c>
      <c r="G36" s="195">
        <v>6</v>
      </c>
      <c r="H36" s="195">
        <v>5770</v>
      </c>
    </row>
    <row r="37" spans="1:8">
      <c r="A37" s="401" t="s">
        <v>792</v>
      </c>
      <c r="B37" s="195">
        <v>1023783</v>
      </c>
      <c r="C37" s="195">
        <v>6.1818607105896817E-3</v>
      </c>
      <c r="D37" s="195">
        <v>8.1327472319709937E-3</v>
      </c>
      <c r="E37" s="396">
        <v>6290</v>
      </c>
      <c r="F37" s="195">
        <v>2002</v>
      </c>
      <c r="G37" s="195">
        <v>7</v>
      </c>
      <c r="H37" s="195">
        <v>12060</v>
      </c>
    </row>
    <row r="38" spans="1:8">
      <c r="A38" s="401" t="s">
        <v>793</v>
      </c>
      <c r="B38" s="195">
        <v>1022753</v>
      </c>
      <c r="C38" s="195">
        <v>-1.0060725759267752E-3</v>
      </c>
      <c r="D38" s="195">
        <v>5.2140256799364515E-3</v>
      </c>
      <c r="E38" s="396">
        <v>-1030</v>
      </c>
      <c r="F38" s="195">
        <v>2002</v>
      </c>
      <c r="G38" s="195">
        <v>8</v>
      </c>
      <c r="H38" s="195">
        <v>11030</v>
      </c>
    </row>
    <row r="39" spans="1:8">
      <c r="A39" s="401" t="s">
        <v>794</v>
      </c>
      <c r="B39" s="195">
        <v>1029827</v>
      </c>
      <c r="C39" s="195">
        <v>6.9166260084301268E-3</v>
      </c>
      <c r="D39" s="195">
        <v>1.3915622141729811E-2</v>
      </c>
      <c r="E39" s="396">
        <v>7074</v>
      </c>
      <c r="F39" s="195">
        <v>2002</v>
      </c>
      <c r="G39" s="195">
        <v>9</v>
      </c>
      <c r="H39" s="195">
        <v>18104</v>
      </c>
    </row>
    <row r="40" spans="1:8">
      <c r="A40" s="401" t="s">
        <v>795</v>
      </c>
      <c r="B40" s="195">
        <v>1038774</v>
      </c>
      <c r="C40" s="195">
        <v>8.6878669912520134E-3</v>
      </c>
      <c r="D40" s="195">
        <v>1.5189126219664839E-2</v>
      </c>
      <c r="E40" s="396">
        <v>8947</v>
      </c>
      <c r="F40" s="195">
        <v>2002</v>
      </c>
      <c r="G40" s="195">
        <v>10</v>
      </c>
      <c r="H40" s="195">
        <v>27051</v>
      </c>
    </row>
    <row r="41" spans="1:8">
      <c r="A41" s="401" t="s">
        <v>796</v>
      </c>
      <c r="B41" s="195">
        <v>1046838</v>
      </c>
      <c r="C41" s="195">
        <v>7.7629975336310775E-3</v>
      </c>
      <c r="D41" s="195">
        <v>1.7848652527368003E-2</v>
      </c>
      <c r="E41" s="396">
        <v>8064</v>
      </c>
      <c r="F41" s="195">
        <v>2002</v>
      </c>
      <c r="G41" s="195">
        <v>11</v>
      </c>
      <c r="H41" s="195">
        <v>35115</v>
      </c>
    </row>
    <row r="42" spans="1:8">
      <c r="A42" s="401" t="s">
        <v>797</v>
      </c>
      <c r="B42" s="195">
        <v>1029691</v>
      </c>
      <c r="C42" s="195">
        <v>-1.6379802796612219E-2</v>
      </c>
      <c r="D42" s="195">
        <v>1.7759801842994527E-2</v>
      </c>
      <c r="E42" s="396">
        <v>-17147</v>
      </c>
      <c r="F42" s="195">
        <v>2002</v>
      </c>
      <c r="G42" s="195">
        <v>12</v>
      </c>
      <c r="H42" s="195">
        <v>17968</v>
      </c>
    </row>
    <row r="43" spans="1:8">
      <c r="A43" s="401" t="s">
        <v>789</v>
      </c>
      <c r="B43" s="195">
        <v>1031082</v>
      </c>
      <c r="C43" s="195">
        <v>1.3508907041044349E-3</v>
      </c>
      <c r="D43" s="195">
        <v>1.9650696046621396E-2</v>
      </c>
      <c r="E43" s="396">
        <v>1391</v>
      </c>
      <c r="F43" s="195">
        <v>2003</v>
      </c>
      <c r="G43" s="195">
        <v>1</v>
      </c>
      <c r="H43" s="195">
        <v>1391</v>
      </c>
    </row>
    <row r="44" spans="1:8">
      <c r="A44" s="401" t="s">
        <v>790</v>
      </c>
      <c r="B44" s="195">
        <v>1034757</v>
      </c>
      <c r="C44" s="195">
        <v>3.5642170069887236E-3</v>
      </c>
      <c r="D44" s="195">
        <v>1.3170391635807466E-2</v>
      </c>
      <c r="E44" s="396">
        <v>3675</v>
      </c>
      <c r="F44" s="195">
        <v>2003</v>
      </c>
      <c r="G44" s="195">
        <v>2</v>
      </c>
      <c r="H44" s="195">
        <v>5066</v>
      </c>
    </row>
    <row r="45" spans="1:8">
      <c r="A45" s="401" t="s">
        <v>725</v>
      </c>
      <c r="B45" s="195">
        <v>1034228</v>
      </c>
      <c r="C45" s="195">
        <v>-5.1123113929163466E-4</v>
      </c>
      <c r="D45" s="195">
        <v>1.60388721114606E-2</v>
      </c>
      <c r="E45" s="396">
        <v>-529</v>
      </c>
      <c r="F45" s="195">
        <v>2003</v>
      </c>
      <c r="G45" s="195">
        <v>3</v>
      </c>
      <c r="H45" s="195">
        <v>4537</v>
      </c>
    </row>
    <row r="46" spans="1:8">
      <c r="A46" s="401" t="s">
        <v>783</v>
      </c>
      <c r="B46" s="195">
        <v>1034680</v>
      </c>
      <c r="C46" s="195">
        <v>4.3704096195429365E-4</v>
      </c>
      <c r="D46" s="195">
        <v>9.1957879623740801E-3</v>
      </c>
      <c r="E46" s="396">
        <v>452</v>
      </c>
      <c r="F46" s="195">
        <v>2003</v>
      </c>
      <c r="G46" s="195">
        <v>4</v>
      </c>
      <c r="H46" s="195">
        <v>4989</v>
      </c>
    </row>
    <row r="47" spans="1:8">
      <c r="A47" s="401" t="s">
        <v>788</v>
      </c>
      <c r="B47" s="195">
        <v>1026751</v>
      </c>
      <c r="C47" s="195">
        <v>-7.6632388757876813E-3</v>
      </c>
      <c r="D47" s="195">
        <v>6.0110756641087448E-3</v>
      </c>
      <c r="E47" s="396">
        <v>-7929</v>
      </c>
      <c r="F47" s="195">
        <v>2003</v>
      </c>
      <c r="G47" s="195">
        <v>5</v>
      </c>
      <c r="H47" s="195">
        <v>-2940</v>
      </c>
    </row>
    <row r="48" spans="1:8">
      <c r="A48" s="401" t="s">
        <v>791</v>
      </c>
      <c r="B48" s="195">
        <v>1025662</v>
      </c>
      <c r="C48" s="195">
        <v>-1.0606271627687791E-3</v>
      </c>
      <c r="D48" s="195">
        <v>8.0285564618134408E-3</v>
      </c>
      <c r="E48" s="396">
        <v>-1089</v>
      </c>
      <c r="F48" s="195">
        <v>2003</v>
      </c>
      <c r="G48" s="195">
        <v>6</v>
      </c>
      <c r="H48" s="195">
        <v>-4029</v>
      </c>
    </row>
    <row r="49" spans="1:8">
      <c r="A49" s="401" t="s">
        <v>792</v>
      </c>
      <c r="B49" s="195">
        <v>1028176</v>
      </c>
      <c r="C49" s="195">
        <v>2.4510998750075785E-3</v>
      </c>
      <c r="D49" s="195">
        <v>4.2909483748021504E-3</v>
      </c>
      <c r="E49" s="396">
        <v>2514</v>
      </c>
      <c r="F49" s="195">
        <v>2003</v>
      </c>
      <c r="G49" s="195">
        <v>7</v>
      </c>
      <c r="H49" s="195">
        <v>-1515</v>
      </c>
    </row>
    <row r="50" spans="1:8">
      <c r="A50" s="401" t="s">
        <v>793</v>
      </c>
      <c r="B50" s="195">
        <v>1027412</v>
      </c>
      <c r="C50" s="195">
        <v>-7.430634443907902E-4</v>
      </c>
      <c r="D50" s="195">
        <v>4.5553520742545039E-3</v>
      </c>
      <c r="E50" s="396">
        <v>-764</v>
      </c>
      <c r="F50" s="195">
        <v>2003</v>
      </c>
      <c r="G50" s="195">
        <v>8</v>
      </c>
      <c r="H50" s="195">
        <v>-2279</v>
      </c>
    </row>
    <row r="51" spans="1:8">
      <c r="A51" s="401" t="s">
        <v>794</v>
      </c>
      <c r="B51" s="195">
        <v>1035397</v>
      </c>
      <c r="C51" s="195">
        <v>7.7719551650166085E-3</v>
      </c>
      <c r="D51" s="195">
        <v>5.4086754377191681E-3</v>
      </c>
      <c r="E51" s="396">
        <v>7985</v>
      </c>
      <c r="F51" s="195">
        <v>2003</v>
      </c>
      <c r="G51" s="195">
        <v>9</v>
      </c>
      <c r="H51" s="195">
        <v>5706</v>
      </c>
    </row>
    <row r="52" spans="1:8">
      <c r="A52" s="401" t="s">
        <v>795</v>
      </c>
      <c r="B52" s="195">
        <v>1044767</v>
      </c>
      <c r="C52" s="195">
        <v>9.0496688709740258E-3</v>
      </c>
      <c r="D52" s="195">
        <v>5.7693011184338783E-3</v>
      </c>
      <c r="E52" s="396">
        <v>9370</v>
      </c>
      <c r="F52" s="195">
        <v>2003</v>
      </c>
      <c r="G52" s="195">
        <v>10</v>
      </c>
      <c r="H52" s="195">
        <v>15076</v>
      </c>
    </row>
    <row r="53" spans="1:8">
      <c r="A53" s="401" t="s">
        <v>796</v>
      </c>
      <c r="B53" s="195">
        <v>1047273</v>
      </c>
      <c r="C53" s="195">
        <v>2.3986209365340905E-3</v>
      </c>
      <c r="D53" s="195">
        <v>4.1553707450425748E-4</v>
      </c>
      <c r="E53" s="396">
        <v>2506</v>
      </c>
      <c r="F53" s="195">
        <v>2003</v>
      </c>
      <c r="G53" s="195">
        <v>11</v>
      </c>
      <c r="H53" s="195">
        <v>17582</v>
      </c>
    </row>
    <row r="54" spans="1:8">
      <c r="A54" s="401" t="s">
        <v>797</v>
      </c>
      <c r="B54" s="195">
        <v>1041281</v>
      </c>
      <c r="C54" s="195">
        <v>-5.7215262877969852E-3</v>
      </c>
      <c r="D54" s="195">
        <v>1.1255803925643626E-2</v>
      </c>
      <c r="E54" s="396">
        <v>-5992</v>
      </c>
      <c r="F54" s="195">
        <v>2003</v>
      </c>
      <c r="G54" s="195">
        <v>12</v>
      </c>
      <c r="H54" s="195">
        <v>11590</v>
      </c>
    </row>
    <row r="55" spans="1:8">
      <c r="A55" s="401" t="s">
        <v>789</v>
      </c>
      <c r="B55" s="195">
        <v>1040993</v>
      </c>
      <c r="C55" s="195">
        <v>-2.7658240186845262E-4</v>
      </c>
      <c r="D55" s="195">
        <v>9.6122325867389335E-3</v>
      </c>
      <c r="E55" s="396">
        <v>-288</v>
      </c>
      <c r="F55" s="195">
        <v>2004</v>
      </c>
      <c r="G55" s="195">
        <v>1</v>
      </c>
      <c r="H55" s="195">
        <v>-288</v>
      </c>
    </row>
    <row r="56" spans="1:8">
      <c r="A56" s="401" t="s">
        <v>790</v>
      </c>
      <c r="B56" s="195">
        <v>1045612</v>
      </c>
      <c r="C56" s="195">
        <v>4.437109567499542E-3</v>
      </c>
      <c r="D56" s="195">
        <v>1.0490385665426816E-2</v>
      </c>
      <c r="E56" s="396">
        <v>4619</v>
      </c>
      <c r="F56" s="195">
        <v>2004</v>
      </c>
      <c r="G56" s="195">
        <v>2</v>
      </c>
      <c r="H56" s="195">
        <v>4331</v>
      </c>
    </row>
    <row r="57" spans="1:8">
      <c r="A57" s="401" t="s">
        <v>725</v>
      </c>
      <c r="B57" s="195">
        <v>1056463</v>
      </c>
      <c r="C57" s="195">
        <v>1.0377654426307226E-2</v>
      </c>
      <c r="D57" s="195">
        <v>2.149912785188568E-2</v>
      </c>
      <c r="E57" s="396">
        <v>10851</v>
      </c>
      <c r="F57" s="195">
        <v>2004</v>
      </c>
      <c r="G57" s="195">
        <v>3</v>
      </c>
      <c r="H57" s="195">
        <v>15182</v>
      </c>
    </row>
    <row r="58" spans="1:8">
      <c r="A58" s="401" t="s">
        <v>783</v>
      </c>
      <c r="B58" s="195">
        <v>1058029</v>
      </c>
      <c r="C58" s="195">
        <v>1.4823046334797585E-3</v>
      </c>
      <c r="D58" s="195">
        <v>2.2566397340240352E-2</v>
      </c>
      <c r="E58" s="396">
        <v>1566</v>
      </c>
      <c r="F58" s="195">
        <v>2004</v>
      </c>
      <c r="G58" s="195">
        <v>4</v>
      </c>
      <c r="H58" s="195">
        <v>16748</v>
      </c>
    </row>
    <row r="59" spans="1:8">
      <c r="A59" s="401" t="s">
        <v>788</v>
      </c>
      <c r="B59" s="195">
        <v>1053918</v>
      </c>
      <c r="C59" s="195">
        <v>-3.8855267672247562E-3</v>
      </c>
      <c r="D59" s="195">
        <v>2.6459190202882787E-2</v>
      </c>
      <c r="E59" s="396">
        <v>-4111</v>
      </c>
      <c r="F59" s="195">
        <v>2004</v>
      </c>
      <c r="G59" s="195">
        <v>5</v>
      </c>
      <c r="H59" s="195">
        <v>12637</v>
      </c>
    </row>
    <row r="60" spans="1:8">
      <c r="A60" s="401" t="s">
        <v>791</v>
      </c>
      <c r="B60" s="195">
        <v>1052893</v>
      </c>
      <c r="C60" s="195">
        <v>-9.7256143267310247E-4</v>
      </c>
      <c r="D60" s="195">
        <v>2.6549682059001878E-2</v>
      </c>
      <c r="E60" s="396">
        <v>-1025</v>
      </c>
      <c r="F60" s="195">
        <v>2004</v>
      </c>
      <c r="G60" s="195">
        <v>6</v>
      </c>
      <c r="H60" s="195">
        <v>11612</v>
      </c>
    </row>
    <row r="61" spans="1:8">
      <c r="A61" s="401" t="s">
        <v>792</v>
      </c>
      <c r="B61" s="195">
        <v>1056562</v>
      </c>
      <c r="C61" s="195">
        <v>3.4846845785849734E-3</v>
      </c>
      <c r="D61" s="195">
        <v>2.7608113785966504E-2</v>
      </c>
      <c r="E61" s="396">
        <v>3669</v>
      </c>
      <c r="F61" s="195">
        <v>2004</v>
      </c>
      <c r="G61" s="195">
        <v>7</v>
      </c>
      <c r="H61" s="195">
        <v>15281</v>
      </c>
    </row>
    <row r="62" spans="1:8">
      <c r="A62" s="401" t="s">
        <v>793</v>
      </c>
      <c r="B62" s="195">
        <v>1056251</v>
      </c>
      <c r="C62" s="195">
        <v>-2.9435092308827127E-4</v>
      </c>
      <c r="D62" s="195">
        <v>2.8069557295417935E-2</v>
      </c>
      <c r="E62" s="396">
        <v>-311</v>
      </c>
      <c r="F62" s="195">
        <v>2004</v>
      </c>
      <c r="G62" s="195">
        <v>8</v>
      </c>
      <c r="H62" s="195">
        <v>14970</v>
      </c>
    </row>
    <row r="63" spans="1:8">
      <c r="A63" s="401" t="s">
        <v>794</v>
      </c>
      <c r="B63" s="195">
        <v>1060955</v>
      </c>
      <c r="C63" s="195">
        <v>4.4534869079413397E-3</v>
      </c>
      <c r="D63" s="195">
        <v>2.4684251547957059E-2</v>
      </c>
      <c r="E63" s="396">
        <v>4704</v>
      </c>
      <c r="F63" s="195">
        <v>2004</v>
      </c>
      <c r="G63" s="195">
        <v>9</v>
      </c>
      <c r="H63" s="195">
        <v>19674</v>
      </c>
    </row>
    <row r="64" spans="1:8">
      <c r="A64" s="401" t="s">
        <v>795</v>
      </c>
      <c r="B64" s="195">
        <v>1064156</v>
      </c>
      <c r="C64" s="195">
        <v>3.0170930906587845E-3</v>
      </c>
      <c r="D64" s="195">
        <v>1.8558204843759363E-2</v>
      </c>
      <c r="E64" s="396">
        <v>3201</v>
      </c>
      <c r="F64" s="195">
        <v>2004</v>
      </c>
      <c r="G64" s="195">
        <v>10</v>
      </c>
      <c r="H64" s="195">
        <v>22875</v>
      </c>
    </row>
    <row r="65" spans="1:8">
      <c r="A65" s="401" t="s">
        <v>796</v>
      </c>
      <c r="B65" s="195">
        <v>1075523</v>
      </c>
      <c r="C65" s="195">
        <v>1.0681704562113037E-2</v>
      </c>
      <c r="D65" s="195">
        <v>2.6974819364196323E-2</v>
      </c>
      <c r="E65" s="396">
        <v>11367</v>
      </c>
      <c r="F65" s="195">
        <v>2004</v>
      </c>
      <c r="G65" s="195">
        <v>11</v>
      </c>
      <c r="H65" s="195">
        <v>34242</v>
      </c>
    </row>
    <row r="66" spans="1:8">
      <c r="A66" s="401" t="s">
        <v>797</v>
      </c>
      <c r="B66" s="195">
        <v>1062895</v>
      </c>
      <c r="C66" s="195">
        <v>-1.1741264482489022E-2</v>
      </c>
      <c r="D66" s="195">
        <v>2.075712511800365E-2</v>
      </c>
      <c r="E66" s="396">
        <v>-12628</v>
      </c>
      <c r="F66" s="195">
        <v>2004</v>
      </c>
      <c r="G66" s="195">
        <v>12</v>
      </c>
      <c r="H66" s="195">
        <v>21614</v>
      </c>
    </row>
    <row r="67" spans="1:8">
      <c r="A67" s="401" t="s">
        <v>789</v>
      </c>
      <c r="B67" s="195">
        <v>1067563</v>
      </c>
      <c r="C67" s="195">
        <v>4.3917790562566505E-3</v>
      </c>
      <c r="D67" s="195">
        <v>2.5523706691591652E-2</v>
      </c>
      <c r="E67" s="396">
        <v>4668</v>
      </c>
      <c r="F67" s="195">
        <v>2005</v>
      </c>
      <c r="G67" s="195">
        <v>1</v>
      </c>
      <c r="H67" s="195">
        <v>4668</v>
      </c>
    </row>
    <row r="68" spans="1:8">
      <c r="A68" s="401" t="s">
        <v>790</v>
      </c>
      <c r="B68" s="195">
        <v>1073734</v>
      </c>
      <c r="C68" s="195">
        <v>5.7804551113143088E-3</v>
      </c>
      <c r="D68" s="195">
        <v>2.6895253688748788E-2</v>
      </c>
      <c r="E68" s="396">
        <v>6171</v>
      </c>
      <c r="F68" s="195">
        <v>2005</v>
      </c>
      <c r="G68" s="195">
        <v>2</v>
      </c>
      <c r="H68" s="195">
        <v>10839</v>
      </c>
    </row>
    <row r="69" spans="1:8">
      <c r="A69" s="401" t="s">
        <v>725</v>
      </c>
      <c r="B69" s="195">
        <v>1074159</v>
      </c>
      <c r="C69" s="195">
        <v>3.9581497838381274E-4</v>
      </c>
      <c r="D69" s="195">
        <v>1.6750231669258708E-2</v>
      </c>
      <c r="E69" s="396">
        <v>425</v>
      </c>
      <c r="F69" s="195">
        <v>2005</v>
      </c>
      <c r="G69" s="195">
        <v>3</v>
      </c>
      <c r="H69" s="195">
        <v>11264</v>
      </c>
    </row>
    <row r="70" spans="1:8">
      <c r="A70" s="401" t="s">
        <v>783</v>
      </c>
      <c r="B70" s="195">
        <v>1074608</v>
      </c>
      <c r="C70" s="195">
        <v>4.1800143181780491E-4</v>
      </c>
      <c r="D70" s="195">
        <v>1.5669702815329201E-2</v>
      </c>
      <c r="E70" s="396">
        <v>449</v>
      </c>
      <c r="F70" s="195">
        <v>2005</v>
      </c>
      <c r="G70" s="195">
        <v>4</v>
      </c>
      <c r="H70" s="195">
        <v>11713</v>
      </c>
    </row>
    <row r="71" spans="1:8">
      <c r="A71" s="401" t="s">
        <v>788</v>
      </c>
      <c r="B71" s="195">
        <v>1076803</v>
      </c>
      <c r="C71" s="195">
        <v>2.0426053035154101E-3</v>
      </c>
      <c r="D71" s="195">
        <v>2.1714213060219034E-2</v>
      </c>
      <c r="E71" s="396">
        <v>2195</v>
      </c>
      <c r="F71" s="195">
        <v>2005</v>
      </c>
      <c r="G71" s="195">
        <v>5</v>
      </c>
      <c r="H71" s="195">
        <v>13908</v>
      </c>
    </row>
    <row r="72" spans="1:8">
      <c r="A72" s="401" t="s">
        <v>791</v>
      </c>
      <c r="B72" s="195">
        <v>1077808</v>
      </c>
      <c r="C72" s="195">
        <v>9.3331835071031044E-4</v>
      </c>
      <c r="D72" s="195">
        <v>2.3663373201265436E-2</v>
      </c>
      <c r="E72" s="396">
        <v>1005</v>
      </c>
      <c r="F72" s="195">
        <v>2005</v>
      </c>
      <c r="G72" s="195">
        <v>6</v>
      </c>
      <c r="H72" s="195">
        <v>14913</v>
      </c>
    </row>
    <row r="73" spans="1:8">
      <c r="A73" s="401" t="s">
        <v>792</v>
      </c>
      <c r="B73" s="195">
        <v>1077279</v>
      </c>
      <c r="C73" s="195">
        <v>-4.9081097932102136E-4</v>
      </c>
      <c r="D73" s="195">
        <v>1.9607935928038334E-2</v>
      </c>
      <c r="E73" s="396">
        <v>-529</v>
      </c>
      <c r="F73" s="195">
        <v>2005</v>
      </c>
      <c r="G73" s="195">
        <v>7</v>
      </c>
      <c r="H73" s="195">
        <v>14384</v>
      </c>
    </row>
    <row r="74" spans="1:8">
      <c r="A74" s="401" t="s">
        <v>793</v>
      </c>
      <c r="B74" s="195">
        <v>1079119</v>
      </c>
      <c r="C74" s="195">
        <v>1.7080069322803482E-3</v>
      </c>
      <c r="D74" s="195">
        <v>2.1650157017602867E-2</v>
      </c>
      <c r="E74" s="396">
        <v>1840</v>
      </c>
      <c r="F74" s="195">
        <v>2005</v>
      </c>
      <c r="G74" s="195">
        <v>8</v>
      </c>
      <c r="H74" s="195">
        <v>16224</v>
      </c>
    </row>
    <row r="75" spans="1:8">
      <c r="A75" s="401" t="s">
        <v>794</v>
      </c>
      <c r="B75" s="195">
        <v>1088567</v>
      </c>
      <c r="C75" s="195">
        <v>8.7552901950571638E-3</v>
      </c>
      <c r="D75" s="195">
        <v>2.6025609003209382E-2</v>
      </c>
      <c r="E75" s="396">
        <v>9448</v>
      </c>
      <c r="F75" s="195">
        <v>2005</v>
      </c>
      <c r="G75" s="195">
        <v>9</v>
      </c>
      <c r="H75" s="195">
        <v>25672</v>
      </c>
    </row>
    <row r="76" spans="1:8">
      <c r="A76" s="401" t="s">
        <v>795</v>
      </c>
      <c r="B76" s="195">
        <v>1099330</v>
      </c>
      <c r="C76" s="195">
        <v>9.8873105651742232E-3</v>
      </c>
      <c r="D76" s="195">
        <v>3.3053424497911932E-2</v>
      </c>
      <c r="E76" s="396">
        <v>10763</v>
      </c>
      <c r="F76" s="195">
        <v>2005</v>
      </c>
      <c r="G76" s="195">
        <v>10</v>
      </c>
      <c r="H76" s="195">
        <v>36435</v>
      </c>
    </row>
    <row r="77" spans="1:8">
      <c r="A77" s="401" t="s">
        <v>796</v>
      </c>
      <c r="B77" s="195">
        <v>1113239</v>
      </c>
      <c r="C77" s="195">
        <v>1.2652251826112293E-2</v>
      </c>
      <c r="D77" s="195">
        <v>3.5067590372311885E-2</v>
      </c>
      <c r="E77" s="396">
        <v>13909</v>
      </c>
      <c r="F77" s="195">
        <v>2005</v>
      </c>
      <c r="G77" s="195">
        <v>11</v>
      </c>
      <c r="H77" s="195">
        <v>50344</v>
      </c>
    </row>
    <row r="78" spans="1:8">
      <c r="A78" s="401" t="s">
        <v>797</v>
      </c>
      <c r="B78" s="195">
        <v>1095746</v>
      </c>
      <c r="C78" s="195">
        <v>-1.5713606871480379E-2</v>
      </c>
      <c r="D78" s="195">
        <v>3.0907098067071592E-2</v>
      </c>
      <c r="E78" s="396">
        <v>-17493</v>
      </c>
      <c r="F78" s="195">
        <v>2005</v>
      </c>
      <c r="G78" s="195">
        <v>12</v>
      </c>
      <c r="H78" s="195">
        <v>32851</v>
      </c>
    </row>
    <row r="79" spans="1:8">
      <c r="A79" s="401" t="s">
        <v>789</v>
      </c>
      <c r="B79" s="195">
        <v>1101257</v>
      </c>
      <c r="C79" s="195">
        <v>5.0294502558074772E-3</v>
      </c>
      <c r="D79" s="195">
        <v>3.1561603390151127E-2</v>
      </c>
      <c r="E79" s="396">
        <v>5511</v>
      </c>
      <c r="F79" s="195">
        <v>2006</v>
      </c>
      <c r="G79" s="195">
        <v>1</v>
      </c>
      <c r="H79" s="195">
        <v>5511</v>
      </c>
    </row>
    <row r="80" spans="1:8">
      <c r="A80" s="401" t="s">
        <v>790</v>
      </c>
      <c r="B80" s="195">
        <v>1109025</v>
      </c>
      <c r="C80" s="195">
        <v>7.0537576605642638E-3</v>
      </c>
      <c r="D80" s="195">
        <v>3.286754447563367E-2</v>
      </c>
      <c r="E80" s="396">
        <v>7768</v>
      </c>
      <c r="F80" s="195">
        <v>2006</v>
      </c>
      <c r="G80" s="195">
        <v>2</v>
      </c>
      <c r="H80" s="195">
        <v>13279</v>
      </c>
    </row>
    <row r="81" spans="1:8">
      <c r="A81" s="401" t="s">
        <v>725</v>
      </c>
      <c r="B81" s="195">
        <v>1119209</v>
      </c>
      <c r="C81" s="195">
        <v>9.1828407835712333E-3</v>
      </c>
      <c r="D81" s="195">
        <v>4.1939787312679E-2</v>
      </c>
      <c r="E81" s="396">
        <v>10184</v>
      </c>
      <c r="F81" s="195">
        <v>2006</v>
      </c>
      <c r="G81" s="195">
        <v>3</v>
      </c>
      <c r="H81" s="195">
        <v>23463</v>
      </c>
    </row>
    <row r="82" spans="1:8">
      <c r="A82" s="401" t="s">
        <v>783</v>
      </c>
      <c r="B82" s="195">
        <v>1116487</v>
      </c>
      <c r="C82" s="195">
        <v>-2.432074795681638E-3</v>
      </c>
      <c r="D82" s="195">
        <v>3.8971420276044944E-2</v>
      </c>
      <c r="E82" s="396">
        <v>-2722</v>
      </c>
      <c r="F82" s="195">
        <v>2006</v>
      </c>
      <c r="G82" s="195">
        <v>4</v>
      </c>
      <c r="H82" s="195">
        <v>20741</v>
      </c>
    </row>
    <row r="83" spans="1:8">
      <c r="A83" s="401" t="s">
        <v>788</v>
      </c>
      <c r="B83" s="195">
        <v>1121279</v>
      </c>
      <c r="C83" s="195">
        <v>4.2920338526108992E-3</v>
      </c>
      <c r="D83" s="195">
        <v>4.1303748225069992E-2</v>
      </c>
      <c r="E83" s="396">
        <v>4792</v>
      </c>
      <c r="F83" s="195">
        <v>2006</v>
      </c>
      <c r="G83" s="195">
        <v>5</v>
      </c>
      <c r="H83" s="195">
        <v>25533</v>
      </c>
    </row>
    <row r="84" spans="1:8">
      <c r="A84" s="401" t="s">
        <v>791</v>
      </c>
      <c r="B84" s="195">
        <v>1129262</v>
      </c>
      <c r="C84" s="195">
        <v>7.1195483015378258E-3</v>
      </c>
      <c r="D84" s="195">
        <v>4.7739486068019588E-2</v>
      </c>
      <c r="E84" s="396">
        <v>7983</v>
      </c>
      <c r="F84" s="195">
        <v>2006</v>
      </c>
      <c r="G84" s="195">
        <v>6</v>
      </c>
      <c r="H84" s="195">
        <v>33516</v>
      </c>
    </row>
    <row r="85" spans="1:8">
      <c r="A85" s="401" t="s">
        <v>792</v>
      </c>
      <c r="B85" s="195">
        <v>1132219</v>
      </c>
      <c r="C85" s="195">
        <v>2.6185243105674161E-3</v>
      </c>
      <c r="D85" s="195">
        <v>5.0998859162761034E-2</v>
      </c>
      <c r="E85" s="396">
        <v>2957</v>
      </c>
      <c r="F85" s="195">
        <v>2006</v>
      </c>
      <c r="G85" s="195">
        <v>7</v>
      </c>
      <c r="H85" s="195">
        <v>36473</v>
      </c>
    </row>
    <row r="86" spans="1:8">
      <c r="A86" s="401" t="s">
        <v>793</v>
      </c>
      <c r="B86" s="195">
        <v>1138666</v>
      </c>
      <c r="C86" s="195">
        <v>5.694128079461569E-3</v>
      </c>
      <c r="D86" s="195">
        <v>5.5181124602569298E-2</v>
      </c>
      <c r="E86" s="396">
        <v>6447</v>
      </c>
      <c r="F86" s="195">
        <v>2006</v>
      </c>
      <c r="G86" s="195">
        <v>8</v>
      </c>
      <c r="H86" s="195">
        <v>42920</v>
      </c>
    </row>
    <row r="87" spans="1:8">
      <c r="A87" s="401" t="s">
        <v>794</v>
      </c>
      <c r="B87" s="195">
        <v>1147420</v>
      </c>
      <c r="C87" s="195">
        <v>7.6879436112082811E-3</v>
      </c>
      <c r="D87" s="195">
        <v>5.4064655643612181E-2</v>
      </c>
      <c r="E87" s="396">
        <v>8754</v>
      </c>
      <c r="F87" s="195">
        <v>2006</v>
      </c>
      <c r="G87" s="195">
        <v>9</v>
      </c>
      <c r="H87" s="195">
        <v>51674</v>
      </c>
    </row>
    <row r="88" spans="1:8">
      <c r="A88" s="401" t="s">
        <v>795</v>
      </c>
      <c r="B88" s="195">
        <v>1157739</v>
      </c>
      <c r="C88" s="195">
        <v>8.9932195708632978E-3</v>
      </c>
      <c r="D88" s="195">
        <v>5.3131452793974576E-2</v>
      </c>
      <c r="E88" s="396">
        <v>10319</v>
      </c>
      <c r="F88" s="195">
        <v>2006</v>
      </c>
      <c r="G88" s="195">
        <v>10</v>
      </c>
      <c r="H88" s="195">
        <v>61993</v>
      </c>
    </row>
    <row r="89" spans="1:8">
      <c r="A89" s="401" t="s">
        <v>796</v>
      </c>
      <c r="B89" s="195">
        <v>1168371</v>
      </c>
      <c r="C89" s="195">
        <v>9.1834169877667016E-3</v>
      </c>
      <c r="D89" s="195">
        <v>4.9523956670580072E-2</v>
      </c>
      <c r="E89" s="396">
        <v>10632</v>
      </c>
      <c r="F89" s="195">
        <v>2006</v>
      </c>
      <c r="G89" s="195">
        <v>11</v>
      </c>
      <c r="H89" s="195">
        <v>72625</v>
      </c>
    </row>
    <row r="90" spans="1:8">
      <c r="A90" s="401" t="s">
        <v>797</v>
      </c>
      <c r="B90" s="195">
        <v>1147143</v>
      </c>
      <c r="C90" s="195">
        <v>-1.8168886423918451E-2</v>
      </c>
      <c r="D90" s="195">
        <v>4.6905943530708649E-2</v>
      </c>
      <c r="E90" s="396">
        <v>-21228</v>
      </c>
      <c r="F90" s="195">
        <v>2006</v>
      </c>
      <c r="G90" s="195">
        <v>12</v>
      </c>
      <c r="H90" s="195">
        <v>51397</v>
      </c>
    </row>
    <row r="91" spans="1:8">
      <c r="A91" s="401" t="s">
        <v>789</v>
      </c>
      <c r="B91" s="195">
        <v>1159470</v>
      </c>
      <c r="C91" s="195">
        <v>1.0745826806248138E-2</v>
      </c>
      <c r="D91" s="195">
        <v>5.2860503951393634E-2</v>
      </c>
      <c r="E91" s="396">
        <v>12327</v>
      </c>
      <c r="F91" s="195">
        <v>2007</v>
      </c>
      <c r="G91" s="195">
        <v>1</v>
      </c>
      <c r="H91" s="195">
        <v>12327</v>
      </c>
    </row>
    <row r="92" spans="1:8">
      <c r="A92" s="401" t="s">
        <v>790</v>
      </c>
      <c r="B92" s="195">
        <v>1167071</v>
      </c>
      <c r="C92" s="195">
        <v>6.5555814294462333E-3</v>
      </c>
      <c r="D92" s="195">
        <v>5.2339667726155836E-2</v>
      </c>
      <c r="E92" s="396">
        <v>7601</v>
      </c>
      <c r="F92" s="195">
        <v>2007</v>
      </c>
      <c r="G92" s="195">
        <v>2</v>
      </c>
      <c r="H92" s="195">
        <v>19928</v>
      </c>
    </row>
    <row r="93" spans="1:8">
      <c r="A93" s="401" t="s">
        <v>725</v>
      </c>
      <c r="B93" s="195">
        <v>1173248</v>
      </c>
      <c r="C93" s="195">
        <v>5.2927371171076487E-3</v>
      </c>
      <c r="D93" s="195">
        <v>4.8283207157912456E-2</v>
      </c>
      <c r="E93" s="396">
        <v>6177</v>
      </c>
      <c r="F93" s="195">
        <v>2007</v>
      </c>
      <c r="G93" s="195">
        <v>3</v>
      </c>
      <c r="H93" s="195">
        <v>26105</v>
      </c>
    </row>
    <row r="94" spans="1:8">
      <c r="A94" s="401" t="s">
        <v>783</v>
      </c>
      <c r="B94" s="195">
        <v>1175642</v>
      </c>
      <c r="C94" s="195">
        <v>2.0404893083132425E-3</v>
      </c>
      <c r="D94" s="195">
        <v>5.2983151617528979E-2</v>
      </c>
      <c r="E94" s="396">
        <v>2394</v>
      </c>
      <c r="F94" s="195">
        <v>2007</v>
      </c>
      <c r="G94" s="195">
        <v>4</v>
      </c>
      <c r="H94" s="195">
        <v>28499</v>
      </c>
    </row>
    <row r="95" spans="1:8">
      <c r="A95" s="401" t="s">
        <v>788</v>
      </c>
      <c r="B95" s="195">
        <v>1177550</v>
      </c>
      <c r="C95" s="195">
        <v>1.6229430387821875E-3</v>
      </c>
      <c r="D95" s="195">
        <v>5.0184655201783057E-2</v>
      </c>
      <c r="E95" s="396">
        <v>1908</v>
      </c>
      <c r="F95" s="195">
        <v>2007</v>
      </c>
      <c r="G95" s="195">
        <v>5</v>
      </c>
      <c r="H95" s="195">
        <v>30407</v>
      </c>
    </row>
    <row r="96" spans="1:8">
      <c r="A96" s="401" t="s">
        <v>791</v>
      </c>
      <c r="B96" s="195">
        <v>1181306</v>
      </c>
      <c r="C96" s="195">
        <v>3.1896734745870958E-3</v>
      </c>
      <c r="D96" s="195">
        <v>4.6086736293260655E-2</v>
      </c>
      <c r="E96" s="396">
        <v>3756</v>
      </c>
      <c r="F96" s="195">
        <v>2007</v>
      </c>
      <c r="G96" s="195">
        <v>6</v>
      </c>
      <c r="H96" s="195">
        <v>34163</v>
      </c>
    </row>
    <row r="97" spans="1:8">
      <c r="A97" s="401" t="s">
        <v>792</v>
      </c>
      <c r="B97" s="195">
        <v>1186605</v>
      </c>
      <c r="C97" s="195">
        <v>4.4857132698894464E-3</v>
      </c>
      <c r="D97" s="195">
        <v>4.8034876644889479E-2</v>
      </c>
      <c r="E97" s="396">
        <v>5299</v>
      </c>
      <c r="F97" s="195">
        <v>2007</v>
      </c>
      <c r="G97" s="195">
        <v>7</v>
      </c>
      <c r="H97" s="195">
        <v>39462</v>
      </c>
    </row>
    <row r="98" spans="1:8">
      <c r="A98" s="401" t="s">
        <v>793</v>
      </c>
      <c r="B98" s="195">
        <v>1191437</v>
      </c>
      <c r="C98" s="195">
        <v>4.0721217254267028E-3</v>
      </c>
      <c r="D98" s="195">
        <v>4.6344582168959203E-2</v>
      </c>
      <c r="E98" s="396">
        <v>4832</v>
      </c>
      <c r="F98" s="195">
        <v>2007</v>
      </c>
      <c r="G98" s="195">
        <v>8</v>
      </c>
      <c r="H98" s="195">
        <v>44294</v>
      </c>
    </row>
    <row r="99" spans="1:8">
      <c r="A99" s="401" t="s">
        <v>794</v>
      </c>
      <c r="B99" s="195">
        <v>1196379</v>
      </c>
      <c r="C99" s="195">
        <v>4.1479322868098745E-3</v>
      </c>
      <c r="D99" s="195">
        <v>4.2668769936030415E-2</v>
      </c>
      <c r="E99" s="396">
        <v>4942</v>
      </c>
      <c r="F99" s="195">
        <v>2007</v>
      </c>
      <c r="G99" s="195">
        <v>9</v>
      </c>
      <c r="H99" s="195">
        <v>49236</v>
      </c>
    </row>
    <row r="100" spans="1:8">
      <c r="A100" s="401" t="s">
        <v>795</v>
      </c>
      <c r="B100" s="195">
        <v>1210081</v>
      </c>
      <c r="C100" s="195">
        <v>1.1452892436259798E-2</v>
      </c>
      <c r="D100" s="195">
        <v>4.521053536246078E-2</v>
      </c>
      <c r="E100" s="396">
        <v>13702</v>
      </c>
      <c r="F100" s="195">
        <v>2007</v>
      </c>
      <c r="G100" s="195">
        <v>10</v>
      </c>
      <c r="H100" s="195">
        <v>62938</v>
      </c>
    </row>
    <row r="101" spans="1:8">
      <c r="A101" s="401" t="s">
        <v>796</v>
      </c>
      <c r="B101" s="195">
        <v>1219614</v>
      </c>
      <c r="C101" s="195">
        <v>7.8779850274486307E-3</v>
      </c>
      <c r="D101" s="195">
        <v>4.3858500424950542E-2</v>
      </c>
      <c r="E101" s="396">
        <v>9533</v>
      </c>
      <c r="F101" s="195">
        <v>2007</v>
      </c>
      <c r="G101" s="195">
        <v>11</v>
      </c>
      <c r="H101" s="195">
        <v>72471</v>
      </c>
    </row>
    <row r="102" spans="1:8">
      <c r="A102" s="401" t="s">
        <v>797</v>
      </c>
      <c r="B102" s="195">
        <v>1194386</v>
      </c>
      <c r="C102" s="195">
        <v>-2.0685233196732766E-2</v>
      </c>
      <c r="D102" s="195">
        <v>4.1183182916166405E-2</v>
      </c>
      <c r="E102" s="396">
        <v>-25228</v>
      </c>
      <c r="F102" s="195">
        <v>2007</v>
      </c>
      <c r="G102" s="195">
        <v>12</v>
      </c>
      <c r="H102" s="195">
        <v>47243</v>
      </c>
    </row>
    <row r="103" spans="1:8">
      <c r="A103" s="401" t="s">
        <v>789</v>
      </c>
      <c r="B103" s="195">
        <v>1206391</v>
      </c>
      <c r="C103" s="195">
        <v>1.0051189481457445E-2</v>
      </c>
      <c r="D103" s="195">
        <v>4.0467627450473165E-2</v>
      </c>
      <c r="E103" s="396">
        <v>12005</v>
      </c>
      <c r="F103" s="195">
        <v>2008</v>
      </c>
      <c r="G103" s="195">
        <v>1</v>
      </c>
      <c r="H103" s="195">
        <v>12005</v>
      </c>
    </row>
    <row r="104" spans="1:8">
      <c r="A104" s="401" t="s">
        <v>790</v>
      </c>
      <c r="B104" s="195">
        <v>1214066</v>
      </c>
      <c r="C104" s="195">
        <v>6.3619506445256047E-3</v>
      </c>
      <c r="D104" s="195">
        <v>4.0267473015780597E-2</v>
      </c>
      <c r="E104" s="396">
        <v>7675</v>
      </c>
      <c r="F104" s="195">
        <v>2008</v>
      </c>
      <c r="G104" s="195">
        <v>2</v>
      </c>
      <c r="H104" s="195">
        <v>19680</v>
      </c>
    </row>
    <row r="105" spans="1:8">
      <c r="A105" s="401" t="s">
        <v>725</v>
      </c>
      <c r="B105" s="195">
        <v>1214015</v>
      </c>
      <c r="C105" s="195">
        <v>-4.2007600904780951E-5</v>
      </c>
      <c r="D105" s="195">
        <v>3.4747129336679006E-2</v>
      </c>
      <c r="E105" s="396">
        <v>-51</v>
      </c>
      <c r="F105" s="195">
        <v>2008</v>
      </c>
      <c r="G105" s="195">
        <v>3</v>
      </c>
      <c r="H105" s="195">
        <v>19629</v>
      </c>
    </row>
    <row r="106" spans="1:8">
      <c r="A106" s="401" t="s">
        <v>783</v>
      </c>
      <c r="B106" s="195">
        <v>1218746</v>
      </c>
      <c r="C106" s="195">
        <v>3.8969864458018311E-3</v>
      </c>
      <c r="D106" s="195">
        <v>3.6664222611985542E-2</v>
      </c>
      <c r="E106" s="396">
        <v>4731</v>
      </c>
      <c r="F106" s="195">
        <v>2008</v>
      </c>
      <c r="G106" s="195">
        <v>4</v>
      </c>
      <c r="H106" s="195">
        <v>24360</v>
      </c>
    </row>
    <row r="107" spans="1:8">
      <c r="A107" s="401" t="s">
        <v>788</v>
      </c>
      <c r="B107" s="195">
        <v>1216016</v>
      </c>
      <c r="C107" s="195">
        <v>-2.2400073518189512E-3</v>
      </c>
      <c r="D107" s="195">
        <v>3.2666128826801311E-2</v>
      </c>
      <c r="E107" s="396">
        <v>-2730</v>
      </c>
      <c r="F107" s="195">
        <v>2008</v>
      </c>
      <c r="G107" s="195">
        <v>5</v>
      </c>
      <c r="H107" s="195">
        <v>21630</v>
      </c>
    </row>
    <row r="108" spans="1:8">
      <c r="A108" s="401" t="s">
        <v>791</v>
      </c>
      <c r="B108" s="195">
        <v>1219272</v>
      </c>
      <c r="C108" s="195">
        <v>2.6775963474163778E-3</v>
      </c>
      <c r="D108" s="195">
        <v>3.2139005473603044E-2</v>
      </c>
      <c r="E108" s="396">
        <v>3256</v>
      </c>
      <c r="F108" s="195">
        <v>2008</v>
      </c>
      <c r="G108" s="195">
        <v>6</v>
      </c>
      <c r="H108" s="195">
        <v>24886</v>
      </c>
    </row>
    <row r="109" spans="1:8">
      <c r="A109" s="401" t="s">
        <v>792</v>
      </c>
      <c r="B109" s="195">
        <v>1220144</v>
      </c>
      <c r="C109" s="195">
        <v>7.1518086202249087E-4</v>
      </c>
      <c r="D109" s="195">
        <v>2.8264671057344204E-2</v>
      </c>
      <c r="E109" s="396">
        <v>872</v>
      </c>
      <c r="F109" s="195">
        <v>2008</v>
      </c>
      <c r="G109" s="195">
        <v>7</v>
      </c>
      <c r="H109" s="195">
        <v>25758</v>
      </c>
    </row>
    <row r="110" spans="1:8">
      <c r="A110" s="401" t="s">
        <v>793</v>
      </c>
      <c r="B110" s="195">
        <v>1222971</v>
      </c>
      <c r="C110" s="195">
        <v>2.3169396399114195E-3</v>
      </c>
      <c r="D110" s="195">
        <v>2.6467198853149521E-2</v>
      </c>
      <c r="E110" s="396">
        <v>2827</v>
      </c>
      <c r="F110" s="195">
        <v>2008</v>
      </c>
      <c r="G110" s="195">
        <v>8</v>
      </c>
      <c r="H110" s="195">
        <v>28585</v>
      </c>
    </row>
    <row r="111" spans="1:8">
      <c r="A111" s="401" t="s">
        <v>794</v>
      </c>
      <c r="B111" s="195">
        <v>1226715</v>
      </c>
      <c r="C111" s="195">
        <v>3.0613972040220983E-3</v>
      </c>
      <c r="D111" s="195">
        <v>2.5356513278818937E-2</v>
      </c>
      <c r="E111" s="396">
        <v>3744</v>
      </c>
      <c r="F111" s="195">
        <v>2008</v>
      </c>
      <c r="G111" s="195">
        <v>9</v>
      </c>
      <c r="H111" s="195">
        <v>32329</v>
      </c>
    </row>
    <row r="112" spans="1:8">
      <c r="A112" s="401" t="s">
        <v>795</v>
      </c>
      <c r="B112" s="195">
        <v>1228030</v>
      </c>
      <c r="C112" s="195">
        <v>1.0719686316706944E-3</v>
      </c>
      <c r="D112" s="195">
        <v>1.4832891351901134E-2</v>
      </c>
      <c r="E112" s="396">
        <v>1315</v>
      </c>
      <c r="F112" s="195">
        <v>2008</v>
      </c>
      <c r="G112" s="195">
        <v>10</v>
      </c>
      <c r="H112" s="195">
        <v>33644</v>
      </c>
    </row>
    <row r="113" spans="1:8">
      <c r="A113" s="401" t="s">
        <v>796</v>
      </c>
      <c r="B113" s="195">
        <v>1225338</v>
      </c>
      <c r="C113" s="195">
        <v>-2.1921288567868791E-3</v>
      </c>
      <c r="D113" s="195">
        <v>4.6932882043007051E-3</v>
      </c>
      <c r="E113" s="396">
        <v>-2692</v>
      </c>
      <c r="F113" s="195">
        <v>2008</v>
      </c>
      <c r="G113" s="195">
        <v>11</v>
      </c>
      <c r="H113" s="195">
        <v>30952</v>
      </c>
    </row>
    <row r="114" spans="1:8">
      <c r="A114" s="401" t="s">
        <v>797</v>
      </c>
      <c r="B114" s="195">
        <v>1204590</v>
      </c>
      <c r="C114" s="195">
        <v>-1.6932470877423222E-2</v>
      </c>
      <c r="D114" s="195">
        <v>8.5433017466716166E-3</v>
      </c>
      <c r="E114" s="396">
        <v>-20748</v>
      </c>
      <c r="F114" s="195">
        <v>2008</v>
      </c>
      <c r="G114" s="195">
        <v>12</v>
      </c>
      <c r="H114" s="195">
        <v>10204</v>
      </c>
    </row>
    <row r="115" spans="1:8">
      <c r="A115" s="401" t="s">
        <v>789</v>
      </c>
      <c r="B115" s="195">
        <v>1200192</v>
      </c>
      <c r="C115" s="195">
        <v>-3.6510347919208597E-3</v>
      </c>
      <c r="D115" s="195">
        <v>-5.1384667160149222E-3</v>
      </c>
      <c r="E115" s="396">
        <v>-4398</v>
      </c>
      <c r="F115" s="195">
        <v>2009</v>
      </c>
      <c r="G115" s="195">
        <v>1</v>
      </c>
      <c r="H115" s="195">
        <v>-4398</v>
      </c>
    </row>
    <row r="116" spans="1:8">
      <c r="A116" s="401" t="s">
        <v>790</v>
      </c>
      <c r="B116" s="195">
        <v>1194715</v>
      </c>
      <c r="C116" s="195">
        <v>-4.5634365168240043E-3</v>
      </c>
      <c r="D116" s="195">
        <v>-1.593900166877249E-2</v>
      </c>
      <c r="E116" s="396">
        <v>-5477</v>
      </c>
      <c r="F116" s="195">
        <v>2009</v>
      </c>
      <c r="G116" s="195">
        <v>2</v>
      </c>
      <c r="H116" s="195">
        <v>-9875</v>
      </c>
    </row>
    <row r="117" spans="1:8">
      <c r="A117" s="401" t="s">
        <v>725</v>
      </c>
      <c r="B117" s="195">
        <v>1198805</v>
      </c>
      <c r="C117" s="195">
        <v>3.4234106042025925E-3</v>
      </c>
      <c r="D117" s="195">
        <v>-1.2528675510599108E-2</v>
      </c>
      <c r="E117" s="396">
        <v>4090</v>
      </c>
      <c r="F117" s="195">
        <v>2009</v>
      </c>
      <c r="G117" s="195">
        <v>3</v>
      </c>
      <c r="H117" s="195">
        <v>-5785</v>
      </c>
    </row>
    <row r="118" spans="1:8">
      <c r="A118" s="401" t="s">
        <v>783</v>
      </c>
      <c r="B118" s="195">
        <v>1193947</v>
      </c>
      <c r="C118" s="195">
        <v>-4.0523688172805494E-3</v>
      </c>
      <c r="D118" s="195">
        <v>-2.0347964218959458E-2</v>
      </c>
      <c r="E118" s="396">
        <v>-4858</v>
      </c>
      <c r="F118" s="195">
        <v>2009</v>
      </c>
      <c r="G118" s="195">
        <v>4</v>
      </c>
      <c r="H118" s="195">
        <v>-10643</v>
      </c>
    </row>
    <row r="119" spans="1:8">
      <c r="A119" s="401" t="s">
        <v>788</v>
      </c>
      <c r="B119" s="195">
        <v>1190262</v>
      </c>
      <c r="C119" s="195">
        <v>-3.0864016576950259E-3</v>
      </c>
      <c r="D119" s="195">
        <v>-2.1178997644767827E-2</v>
      </c>
      <c r="E119" s="396">
        <v>-3685</v>
      </c>
      <c r="F119" s="195">
        <v>2009</v>
      </c>
      <c r="G119" s="195">
        <v>5</v>
      </c>
      <c r="H119" s="195">
        <v>-14328</v>
      </c>
    </row>
    <row r="120" spans="1:8">
      <c r="A120" s="401" t="s">
        <v>791</v>
      </c>
      <c r="B120" s="195">
        <v>1194763</v>
      </c>
      <c r="C120" s="195">
        <v>3.7815203711450973E-3</v>
      </c>
      <c r="D120" s="195">
        <v>-2.0101339159760867E-2</v>
      </c>
      <c r="E120" s="396">
        <v>4501</v>
      </c>
      <c r="F120" s="195">
        <v>2009</v>
      </c>
      <c r="G120" s="195">
        <v>6</v>
      </c>
      <c r="H120" s="195">
        <v>-9827</v>
      </c>
    </row>
    <row r="121" spans="1:8">
      <c r="A121" s="401" t="s">
        <v>792</v>
      </c>
      <c r="B121" s="195">
        <v>1198518</v>
      </c>
      <c r="C121" s="195">
        <v>3.142882730717389E-3</v>
      </c>
      <c r="D121" s="195">
        <v>-1.7724137478854929E-2</v>
      </c>
      <c r="E121" s="396">
        <v>3755</v>
      </c>
      <c r="F121" s="195">
        <v>2009</v>
      </c>
      <c r="G121" s="195">
        <v>7</v>
      </c>
      <c r="H121" s="195">
        <v>-6072</v>
      </c>
    </row>
    <row r="122" spans="1:8">
      <c r="A122" s="401" t="s">
        <v>793</v>
      </c>
      <c r="B122" s="195">
        <v>1198986</v>
      </c>
      <c r="C122" s="195">
        <v>3.9048224557336475E-4</v>
      </c>
      <c r="D122" s="195">
        <v>-1.9612075838265963E-2</v>
      </c>
      <c r="E122" s="396">
        <v>468</v>
      </c>
      <c r="F122" s="195">
        <v>2009</v>
      </c>
      <c r="G122" s="195">
        <v>8</v>
      </c>
      <c r="H122" s="195">
        <v>-5604</v>
      </c>
    </row>
    <row r="123" spans="1:8">
      <c r="A123" s="401" t="s">
        <v>794</v>
      </c>
      <c r="B123" s="195">
        <v>1197731</v>
      </c>
      <c r="C123" s="195">
        <v>-1.0467178098826357E-3</v>
      </c>
      <c r="D123" s="195">
        <v>-2.3627329901403371E-2</v>
      </c>
      <c r="E123" s="396">
        <v>-1255</v>
      </c>
      <c r="F123" s="195">
        <v>2009</v>
      </c>
      <c r="G123" s="195">
        <v>9</v>
      </c>
      <c r="H123" s="195">
        <v>-6859</v>
      </c>
    </row>
    <row r="124" spans="1:8">
      <c r="A124" s="401" t="s">
        <v>795</v>
      </c>
      <c r="B124" s="195">
        <v>1210664</v>
      </c>
      <c r="C124" s="195">
        <v>1.0797917061510454E-2</v>
      </c>
      <c r="D124" s="195">
        <v>-1.4141348338395643E-2</v>
      </c>
      <c r="E124" s="396">
        <v>12933</v>
      </c>
      <c r="F124" s="195">
        <v>2009</v>
      </c>
      <c r="G124" s="195">
        <v>10</v>
      </c>
      <c r="H124" s="195">
        <v>6074</v>
      </c>
    </row>
    <row r="125" spans="1:8">
      <c r="A125" s="401" t="s">
        <v>796</v>
      </c>
      <c r="B125" s="195">
        <v>1221907</v>
      </c>
      <c r="C125" s="195">
        <v>9.2866393978841E-3</v>
      </c>
      <c r="D125" s="195">
        <v>-2.8000437430325542E-3</v>
      </c>
      <c r="E125" s="396">
        <v>11243</v>
      </c>
      <c r="F125" s="195">
        <v>2009</v>
      </c>
      <c r="G125" s="195">
        <v>11</v>
      </c>
      <c r="H125" s="195">
        <v>17317</v>
      </c>
    </row>
    <row r="126" spans="1:8">
      <c r="A126" s="401" t="s">
        <v>797</v>
      </c>
      <c r="B126" s="195">
        <v>1208019</v>
      </c>
      <c r="C126" s="195">
        <v>-1.136584044448552E-2</v>
      </c>
      <c r="D126" s="195">
        <v>2.846611710208391E-3</v>
      </c>
      <c r="E126" s="396">
        <v>-13888</v>
      </c>
      <c r="F126" s="195">
        <v>2009</v>
      </c>
      <c r="G126" s="195">
        <v>12</v>
      </c>
      <c r="H126" s="195">
        <v>3429</v>
      </c>
    </row>
    <row r="127" spans="1:8">
      <c r="A127" s="401" t="s">
        <v>789</v>
      </c>
      <c r="B127" s="195">
        <v>1207686</v>
      </c>
      <c r="C127" s="195">
        <v>-2.7565791597650158E-4</v>
      </c>
      <c r="D127" s="195">
        <v>6.2440009598463408E-3</v>
      </c>
      <c r="E127" s="396">
        <v>-333</v>
      </c>
      <c r="F127" s="195">
        <v>2010</v>
      </c>
      <c r="G127" s="195">
        <v>1</v>
      </c>
      <c r="H127" s="195">
        <v>-333</v>
      </c>
    </row>
    <row r="128" spans="1:8">
      <c r="A128" s="401" t="s">
        <v>790</v>
      </c>
      <c r="B128" s="195">
        <v>1215559</v>
      </c>
      <c r="C128" s="195">
        <v>6.5190786346782659E-3</v>
      </c>
      <c r="D128" s="195">
        <v>1.7446838785819319E-2</v>
      </c>
      <c r="E128" s="396">
        <v>7873</v>
      </c>
      <c r="F128" s="195">
        <v>2010</v>
      </c>
      <c r="G128" s="195">
        <v>2</v>
      </c>
      <c r="H128" s="195">
        <v>7540</v>
      </c>
    </row>
    <row r="129" spans="1:8">
      <c r="A129" s="401" t="s">
        <v>725</v>
      </c>
      <c r="B129" s="195">
        <v>1226178</v>
      </c>
      <c r="C129" s="195">
        <v>8.7358984631762393E-3</v>
      </c>
      <c r="D129" s="195">
        <v>2.2833571765216165E-2</v>
      </c>
      <c r="E129" s="396">
        <v>10619</v>
      </c>
      <c r="F129" s="195">
        <v>2010</v>
      </c>
      <c r="G129" s="195">
        <v>3</v>
      </c>
      <c r="H129" s="195">
        <v>18159</v>
      </c>
    </row>
    <row r="130" spans="1:8">
      <c r="A130" s="401" t="s">
        <v>783</v>
      </c>
      <c r="B130" s="195">
        <v>1232200</v>
      </c>
      <c r="C130" s="195">
        <v>4.9111956012912739E-3</v>
      </c>
      <c r="D130" s="195">
        <v>3.2039110613787614E-2</v>
      </c>
      <c r="E130" s="396">
        <v>6022</v>
      </c>
      <c r="F130" s="195">
        <v>2010</v>
      </c>
      <c r="G130" s="195">
        <v>4</v>
      </c>
      <c r="H130" s="195">
        <v>24181</v>
      </c>
    </row>
    <row r="131" spans="1:8">
      <c r="A131" s="401" t="s">
        <v>788</v>
      </c>
      <c r="B131" s="195">
        <v>1233199</v>
      </c>
      <c r="C131" s="195">
        <v>8.1074500892719392E-4</v>
      </c>
      <c r="D131" s="195">
        <v>3.6073570356778495E-2</v>
      </c>
      <c r="E131" s="396">
        <v>999</v>
      </c>
      <c r="F131" s="195">
        <v>2010</v>
      </c>
      <c r="G131" s="195">
        <v>5</v>
      </c>
      <c r="H131" s="195">
        <v>25180</v>
      </c>
    </row>
    <row r="132" spans="1:8">
      <c r="A132" s="401" t="s">
        <v>791</v>
      </c>
      <c r="B132" s="195">
        <v>1236525</v>
      </c>
      <c r="C132" s="195">
        <v>2.6970505165833103E-3</v>
      </c>
      <c r="D132" s="195">
        <v>3.4954212676489016E-2</v>
      </c>
      <c r="E132" s="396">
        <v>3326</v>
      </c>
      <c r="F132" s="195">
        <v>2010</v>
      </c>
      <c r="G132" s="195">
        <v>6</v>
      </c>
      <c r="H132" s="195">
        <v>28506</v>
      </c>
    </row>
    <row r="133" spans="1:8">
      <c r="A133" s="401" t="s">
        <v>792</v>
      </c>
      <c r="B133" s="195">
        <v>1243416</v>
      </c>
      <c r="C133" s="195">
        <v>5.5728755989568057E-3</v>
      </c>
      <c r="D133" s="195">
        <v>3.7461264661857285E-2</v>
      </c>
      <c r="E133" s="396">
        <v>6891</v>
      </c>
      <c r="F133" s="195">
        <v>2010</v>
      </c>
      <c r="G133" s="195">
        <v>7</v>
      </c>
      <c r="H133" s="195">
        <v>35397</v>
      </c>
    </row>
    <row r="134" spans="1:8">
      <c r="A134" s="401" t="s">
        <v>793</v>
      </c>
      <c r="B134" s="195">
        <v>1251516</v>
      </c>
      <c r="C134" s="195">
        <v>6.5143121851416463E-3</v>
      </c>
      <c r="D134" s="195">
        <v>4.38120211578783E-2</v>
      </c>
      <c r="E134" s="396">
        <v>8100</v>
      </c>
      <c r="F134" s="195">
        <v>2010</v>
      </c>
      <c r="G134" s="195">
        <v>8</v>
      </c>
      <c r="H134" s="195">
        <v>43497</v>
      </c>
    </row>
    <row r="135" spans="1:8">
      <c r="A135" s="401" t="s">
        <v>794</v>
      </c>
      <c r="B135" s="195">
        <v>1256598</v>
      </c>
      <c r="C135" s="195">
        <v>4.0606752131016055E-3</v>
      </c>
      <c r="D135" s="195">
        <v>4.9148765457352361E-2</v>
      </c>
      <c r="E135" s="396">
        <v>5082</v>
      </c>
      <c r="F135" s="195">
        <v>2010</v>
      </c>
      <c r="G135" s="195">
        <v>9</v>
      </c>
      <c r="H135" s="195">
        <v>48579</v>
      </c>
    </row>
    <row r="136" spans="1:8">
      <c r="A136" s="401" t="s">
        <v>795</v>
      </c>
      <c r="B136" s="195">
        <v>1268034</v>
      </c>
      <c r="C136" s="195">
        <v>9.1007625350350008E-3</v>
      </c>
      <c r="D136" s="195">
        <v>4.7387218914579199E-2</v>
      </c>
      <c r="E136" s="396">
        <v>11436</v>
      </c>
      <c r="F136" s="195">
        <v>2010</v>
      </c>
      <c r="G136" s="195">
        <v>10</v>
      </c>
      <c r="H136" s="195">
        <v>60015</v>
      </c>
    </row>
    <row r="137" spans="1:8">
      <c r="A137" s="401" t="s">
        <v>796</v>
      </c>
      <c r="B137" s="195">
        <v>1277314</v>
      </c>
      <c r="C137" s="195">
        <v>7.3184157522589999E-3</v>
      </c>
      <c r="D137" s="195">
        <v>4.5344694809015706E-2</v>
      </c>
      <c r="E137" s="396">
        <v>9280</v>
      </c>
      <c r="F137" s="195">
        <v>2010</v>
      </c>
      <c r="G137" s="195">
        <v>11</v>
      </c>
      <c r="H137" s="195">
        <v>69295</v>
      </c>
    </row>
    <row r="138" spans="1:8">
      <c r="A138" s="401" t="s">
        <v>797</v>
      </c>
      <c r="B138" s="195">
        <v>1263487</v>
      </c>
      <c r="C138" s="195">
        <v>-1.0825059460712105E-2</v>
      </c>
      <c r="D138" s="195">
        <v>4.591649634649797E-2</v>
      </c>
      <c r="E138" s="396">
        <v>-13827</v>
      </c>
      <c r="F138" s="195">
        <v>2010</v>
      </c>
      <c r="G138" s="195">
        <v>12</v>
      </c>
      <c r="H138" s="195">
        <v>55468</v>
      </c>
    </row>
    <row r="139" spans="1:8">
      <c r="A139" s="401" t="s">
        <v>789</v>
      </c>
      <c r="B139" s="195">
        <v>1264788</v>
      </c>
      <c r="C139" s="195">
        <v>1.0296900561699296E-3</v>
      </c>
      <c r="D139" s="195">
        <v>4.7282157779422906E-2</v>
      </c>
      <c r="E139" s="396">
        <v>1301</v>
      </c>
      <c r="F139" s="195">
        <v>2011</v>
      </c>
      <c r="G139" s="195">
        <v>1</v>
      </c>
      <c r="H139" s="195">
        <v>1301</v>
      </c>
    </row>
    <row r="140" spans="1:8">
      <c r="A140" s="401" t="s">
        <v>790</v>
      </c>
      <c r="B140" s="195">
        <v>1274313</v>
      </c>
      <c r="C140" s="195">
        <v>7.530906365335488E-3</v>
      </c>
      <c r="D140" s="195">
        <v>4.8334963584655277E-2</v>
      </c>
      <c r="E140" s="396">
        <v>9525</v>
      </c>
      <c r="F140" s="195">
        <v>2011</v>
      </c>
      <c r="G140" s="195">
        <v>2</v>
      </c>
      <c r="H140" s="195">
        <v>10826</v>
      </c>
    </row>
    <row r="141" spans="1:8">
      <c r="A141" s="401" t="s">
        <v>725</v>
      </c>
      <c r="B141" s="195">
        <v>1282251</v>
      </c>
      <c r="C141" s="195">
        <v>6.2292388133842191E-3</v>
      </c>
      <c r="D141" s="195">
        <v>4.5729902183859084E-2</v>
      </c>
      <c r="E141" s="396">
        <v>7938</v>
      </c>
      <c r="F141" s="195">
        <v>2011</v>
      </c>
      <c r="G141" s="195">
        <v>3</v>
      </c>
      <c r="H141" s="195">
        <v>18764</v>
      </c>
    </row>
    <row r="142" spans="1:8">
      <c r="A142" s="401" t="s">
        <v>783</v>
      </c>
      <c r="B142" s="195">
        <v>1284045</v>
      </c>
      <c r="C142" s="195">
        <v>1.3991020478829608E-3</v>
      </c>
      <c r="D142" s="195">
        <v>4.207515013796459E-2</v>
      </c>
      <c r="E142" s="396">
        <v>1794</v>
      </c>
      <c r="F142" s="195">
        <v>2011</v>
      </c>
      <c r="G142" s="195">
        <v>4</v>
      </c>
      <c r="H142" s="195">
        <v>20558</v>
      </c>
    </row>
    <row r="143" spans="1:8">
      <c r="A143" s="401" t="s">
        <v>788</v>
      </c>
      <c r="B143" s="195">
        <v>1285810</v>
      </c>
      <c r="C143" s="195">
        <v>1.3745624179837268E-3</v>
      </c>
      <c r="D143" s="195">
        <v>4.266221428982675E-2</v>
      </c>
      <c r="E143" s="396">
        <v>1765</v>
      </c>
      <c r="F143" s="195">
        <v>2011</v>
      </c>
      <c r="G143" s="195">
        <v>5</v>
      </c>
      <c r="H143" s="195">
        <v>22323</v>
      </c>
    </row>
    <row r="144" spans="1:8">
      <c r="A144" s="401" t="s">
        <v>791</v>
      </c>
      <c r="B144" s="195">
        <v>1288822</v>
      </c>
      <c r="C144" s="195">
        <v>2.3424922811301485E-3</v>
      </c>
      <c r="D144" s="195">
        <v>4.2293524190776477E-2</v>
      </c>
      <c r="E144" s="396">
        <v>3012</v>
      </c>
      <c r="F144" s="195">
        <v>2011</v>
      </c>
      <c r="G144" s="195">
        <v>6</v>
      </c>
      <c r="H144" s="195">
        <v>25335</v>
      </c>
    </row>
    <row r="145" spans="1:8">
      <c r="A145" s="401" t="s">
        <v>792</v>
      </c>
      <c r="B145" s="195">
        <v>1294392</v>
      </c>
      <c r="C145" s="195">
        <v>4.3217760094100832E-3</v>
      </c>
      <c r="D145" s="195">
        <v>4.0996738018491019E-2</v>
      </c>
      <c r="E145" s="396">
        <v>5570</v>
      </c>
      <c r="F145" s="195">
        <v>2011</v>
      </c>
      <c r="G145" s="195">
        <v>7</v>
      </c>
      <c r="H145" s="195">
        <v>30905</v>
      </c>
    </row>
    <row r="146" spans="1:8">
      <c r="A146" s="401" t="s">
        <v>793</v>
      </c>
      <c r="B146" s="195">
        <v>1299060</v>
      </c>
      <c r="C146" s="195">
        <v>3.606326367900925E-3</v>
      </c>
      <c r="D146" s="195">
        <v>3.7989126787032701E-2</v>
      </c>
      <c r="E146" s="396">
        <v>4668</v>
      </c>
      <c r="F146" s="195">
        <v>2011</v>
      </c>
      <c r="G146" s="195">
        <v>8</v>
      </c>
      <c r="H146" s="195">
        <v>35573</v>
      </c>
    </row>
    <row r="147" spans="1:8">
      <c r="A147" s="401" t="s">
        <v>794</v>
      </c>
      <c r="B147" s="195">
        <v>1307965</v>
      </c>
      <c r="C147" s="195">
        <v>6.8549566609701351E-3</v>
      </c>
      <c r="D147" s="195">
        <v>4.0877830459701503E-2</v>
      </c>
      <c r="E147" s="396">
        <v>8905</v>
      </c>
      <c r="F147" s="195">
        <v>2011</v>
      </c>
      <c r="G147" s="195">
        <v>9</v>
      </c>
      <c r="H147" s="195">
        <v>44478</v>
      </c>
    </row>
    <row r="148" spans="1:8">
      <c r="A148" s="401" t="s">
        <v>795</v>
      </c>
      <c r="B148" s="195">
        <v>1317875</v>
      </c>
      <c r="C148" s="195">
        <v>7.5766553386367175E-3</v>
      </c>
      <c r="D148" s="195">
        <v>3.9305728395295336E-2</v>
      </c>
      <c r="E148" s="396">
        <v>9910</v>
      </c>
      <c r="F148" s="195">
        <v>2011</v>
      </c>
      <c r="G148" s="195">
        <v>10</v>
      </c>
      <c r="H148" s="195">
        <v>54388</v>
      </c>
    </row>
    <row r="149" spans="1:8">
      <c r="A149" s="401" t="s">
        <v>796</v>
      </c>
      <c r="B149" s="195">
        <v>1325584</v>
      </c>
      <c r="C149" s="195">
        <v>5.8495684340320597E-3</v>
      </c>
      <c r="D149" s="195">
        <v>3.7790237952453287E-2</v>
      </c>
      <c r="E149" s="396">
        <v>7709</v>
      </c>
      <c r="F149" s="195">
        <v>2011</v>
      </c>
      <c r="G149" s="195">
        <v>11</v>
      </c>
      <c r="H149" s="195">
        <v>62097</v>
      </c>
    </row>
    <row r="150" spans="1:8">
      <c r="A150" s="401" t="s">
        <v>797</v>
      </c>
      <c r="B150" s="195">
        <v>1308282</v>
      </c>
      <c r="C150" s="195">
        <v>-1.3052360318169254E-2</v>
      </c>
      <c r="D150" s="195">
        <v>3.545347122685083E-2</v>
      </c>
      <c r="E150" s="396">
        <v>-17302</v>
      </c>
      <c r="F150" s="195">
        <v>2011</v>
      </c>
      <c r="G150" s="195">
        <v>12</v>
      </c>
      <c r="H150" s="195">
        <v>44795</v>
      </c>
    </row>
    <row r="151" spans="1:8">
      <c r="A151" s="401" t="s">
        <v>789</v>
      </c>
      <c r="B151" s="195">
        <v>1307399</v>
      </c>
      <c r="C151" s="195">
        <v>-6.7493093996551234E-4</v>
      </c>
      <c r="D151" s="195">
        <v>3.3690231090111489E-2</v>
      </c>
      <c r="E151" s="396">
        <v>-883</v>
      </c>
      <c r="F151" s="195">
        <v>2012</v>
      </c>
      <c r="G151" s="195">
        <v>1</v>
      </c>
      <c r="H151" s="195">
        <v>-883</v>
      </c>
    </row>
    <row r="152" spans="1:8">
      <c r="A152" s="401" t="s">
        <v>790</v>
      </c>
      <c r="B152" s="195">
        <v>1316368</v>
      </c>
      <c r="C152" s="195">
        <v>6.8601857581349623E-3</v>
      </c>
      <c r="D152" s="195">
        <v>3.3002096031351735E-2</v>
      </c>
      <c r="E152" s="396">
        <v>8969</v>
      </c>
      <c r="F152" s="195">
        <v>2012</v>
      </c>
      <c r="G152" s="195">
        <v>2</v>
      </c>
      <c r="H152" s="195">
        <v>8086</v>
      </c>
    </row>
    <row r="153" spans="1:8">
      <c r="A153" s="401" t="s">
        <v>725</v>
      </c>
      <c r="B153" s="195">
        <v>1327266</v>
      </c>
      <c r="C153" s="195">
        <v>8.2788399596465112E-3</v>
      </c>
      <c r="D153" s="195">
        <v>3.5106231151311285E-2</v>
      </c>
      <c r="E153" s="396">
        <v>10898</v>
      </c>
      <c r="F153" s="195">
        <v>2012</v>
      </c>
      <c r="G153" s="195">
        <v>3</v>
      </c>
      <c r="H153" s="195">
        <v>18984</v>
      </c>
    </row>
    <row r="154" spans="1:8">
      <c r="A154" s="401" t="s">
        <v>783</v>
      </c>
      <c r="B154" s="195">
        <v>1325979</v>
      </c>
      <c r="C154" s="195">
        <v>-9.6966244897400689E-4</v>
      </c>
      <c r="D154" s="195">
        <v>3.2657733957921931E-2</v>
      </c>
      <c r="E154" s="396">
        <v>-1287</v>
      </c>
      <c r="F154" s="195">
        <v>2012</v>
      </c>
      <c r="G154" s="195">
        <v>4</v>
      </c>
      <c r="H154" s="195">
        <v>17697</v>
      </c>
    </row>
    <row r="155" spans="1:8">
      <c r="A155" s="401" t="s">
        <v>788</v>
      </c>
      <c r="B155" s="195">
        <v>1325783</v>
      </c>
      <c r="C155" s="195">
        <v>-1.4781531230889655E-4</v>
      </c>
      <c r="D155" s="195">
        <v>3.1087796797349521E-2</v>
      </c>
      <c r="E155" s="396">
        <v>-196</v>
      </c>
      <c r="F155" s="195">
        <v>2012</v>
      </c>
      <c r="G155" s="195">
        <v>5</v>
      </c>
      <c r="H155" s="195">
        <v>17501</v>
      </c>
    </row>
    <row r="156" spans="1:8">
      <c r="A156" s="401" t="s">
        <v>791</v>
      </c>
      <c r="B156" s="195">
        <v>1328013</v>
      </c>
      <c r="C156" s="195">
        <v>1.6820248864255483E-3</v>
      </c>
      <c r="D156" s="195">
        <v>3.040838843533078E-2</v>
      </c>
      <c r="E156" s="396">
        <v>2230</v>
      </c>
      <c r="F156" s="195">
        <v>2012</v>
      </c>
      <c r="G156" s="195">
        <v>6</v>
      </c>
      <c r="H156" s="195">
        <v>19731</v>
      </c>
    </row>
    <row r="157" spans="1:8">
      <c r="A157" s="401" t="s">
        <v>792</v>
      </c>
      <c r="B157" s="195">
        <v>1334119</v>
      </c>
      <c r="C157" s="195">
        <v>4.5978465572249494E-3</v>
      </c>
      <c r="D157" s="195">
        <v>3.0691629738131887E-2</v>
      </c>
      <c r="E157" s="396">
        <v>6106</v>
      </c>
      <c r="F157" s="195">
        <v>2012</v>
      </c>
      <c r="G157" s="195">
        <v>7</v>
      </c>
      <c r="H157" s="195">
        <v>25837</v>
      </c>
    </row>
    <row r="158" spans="1:8">
      <c r="A158" s="401" t="s">
        <v>793</v>
      </c>
      <c r="B158" s="195">
        <v>1335671</v>
      </c>
      <c r="C158" s="195">
        <v>1.1633145169209769E-3</v>
      </c>
      <c r="D158" s="195">
        <v>2.8182685942142793E-2</v>
      </c>
      <c r="E158" s="396">
        <v>1552</v>
      </c>
      <c r="F158" s="195">
        <v>2012</v>
      </c>
      <c r="G158" s="195">
        <v>8</v>
      </c>
      <c r="H158" s="195">
        <v>27389</v>
      </c>
    </row>
    <row r="159" spans="1:8">
      <c r="A159" s="401" t="s">
        <v>794</v>
      </c>
      <c r="B159" s="195">
        <v>1340225</v>
      </c>
      <c r="C159" s="195">
        <v>3.4095222551062676E-3</v>
      </c>
      <c r="D159" s="195">
        <v>2.4664268539295708E-2</v>
      </c>
      <c r="E159" s="396">
        <v>4554</v>
      </c>
      <c r="F159" s="195">
        <v>2012</v>
      </c>
      <c r="G159" s="195">
        <v>9</v>
      </c>
      <c r="H159" s="195">
        <v>31943</v>
      </c>
    </row>
    <row r="160" spans="1:8">
      <c r="A160" s="401" t="s">
        <v>795</v>
      </c>
      <c r="B160" s="195">
        <v>1349654</v>
      </c>
      <c r="C160" s="195">
        <v>7.0353858493910071E-3</v>
      </c>
      <c r="D160" s="195">
        <v>2.41138195959405E-2</v>
      </c>
      <c r="E160" s="396">
        <v>9429</v>
      </c>
      <c r="F160" s="195">
        <v>2012</v>
      </c>
      <c r="G160" s="195">
        <v>10</v>
      </c>
      <c r="H160" s="195">
        <v>41372</v>
      </c>
    </row>
    <row r="161" spans="1:8">
      <c r="A161" s="401" t="s">
        <v>796</v>
      </c>
      <c r="B161" s="195">
        <v>1358570</v>
      </c>
      <c r="C161" s="195">
        <v>6.6061375730372962E-3</v>
      </c>
      <c r="D161" s="195">
        <v>2.4884126543470719E-2</v>
      </c>
      <c r="E161" s="396">
        <v>8916</v>
      </c>
      <c r="F161" s="195">
        <v>2012</v>
      </c>
      <c r="G161" s="195">
        <v>11</v>
      </c>
      <c r="H161" s="195">
        <v>50288</v>
      </c>
    </row>
    <row r="162" spans="1:8">
      <c r="A162" s="401" t="s">
        <v>797</v>
      </c>
      <c r="B162" s="195">
        <v>1349657</v>
      </c>
      <c r="C162" s="195">
        <v>-6.560574721950263E-3</v>
      </c>
      <c r="D162" s="195">
        <v>3.1625444667128244E-2</v>
      </c>
      <c r="E162" s="396">
        <v>-8913</v>
      </c>
      <c r="F162" s="195">
        <v>2012</v>
      </c>
      <c r="G162" s="195">
        <v>12</v>
      </c>
      <c r="H162" s="195">
        <v>41375</v>
      </c>
    </row>
    <row r="163" spans="1:8">
      <c r="A163" s="401" t="s">
        <v>789</v>
      </c>
      <c r="B163" s="195">
        <v>1353365</v>
      </c>
      <c r="C163" s="195">
        <v>2.7473647008091628E-3</v>
      </c>
      <c r="D163" s="195">
        <v>3.5158356400762036E-2</v>
      </c>
      <c r="E163" s="396">
        <v>3708</v>
      </c>
      <c r="F163" s="195">
        <v>2013</v>
      </c>
      <c r="G163" s="195">
        <v>1</v>
      </c>
      <c r="H163" s="195">
        <v>3708</v>
      </c>
    </row>
    <row r="164" spans="1:8">
      <c r="A164" s="401" t="s">
        <v>790</v>
      </c>
      <c r="B164" s="195">
        <v>1361492</v>
      </c>
      <c r="C164" s="195">
        <v>6.0050319019628873E-3</v>
      </c>
      <c r="D164" s="195">
        <v>3.4279168135354254E-2</v>
      </c>
      <c r="E164" s="396">
        <v>8127</v>
      </c>
      <c r="F164" s="195">
        <v>2013</v>
      </c>
      <c r="G164" s="195">
        <v>2</v>
      </c>
      <c r="H164" s="195">
        <v>11835</v>
      </c>
    </row>
    <row r="165" spans="1:8">
      <c r="A165" s="401" t="s">
        <v>725</v>
      </c>
      <c r="B165" s="195">
        <v>1368619</v>
      </c>
      <c r="C165" s="195">
        <v>5.2346984043976086E-3</v>
      </c>
      <c r="D165" s="195">
        <v>3.1156527779661269E-2</v>
      </c>
      <c r="E165" s="396">
        <v>7127</v>
      </c>
      <c r="F165" s="195">
        <v>2013</v>
      </c>
      <c r="G165" s="195">
        <v>3</v>
      </c>
      <c r="H165" s="195">
        <v>18962</v>
      </c>
    </row>
    <row r="166" spans="1:8">
      <c r="A166" s="401" t="s">
        <v>783</v>
      </c>
      <c r="B166" s="195">
        <v>1374487</v>
      </c>
      <c r="C166" s="195">
        <v>4.2875336379226692E-3</v>
      </c>
      <c r="D166" s="195">
        <v>3.6582781476931281E-2</v>
      </c>
      <c r="E166" s="396">
        <v>5868</v>
      </c>
      <c r="F166" s="195">
        <v>2013</v>
      </c>
      <c r="G166" s="195">
        <v>4</v>
      </c>
      <c r="H166" s="195">
        <v>24830</v>
      </c>
    </row>
    <row r="167" spans="1:8">
      <c r="A167" s="401" t="s">
        <v>788</v>
      </c>
      <c r="B167" s="195">
        <v>1378318</v>
      </c>
      <c r="C167" s="195">
        <v>2.7872217052615778E-3</v>
      </c>
      <c r="D167" s="195">
        <v>3.9625640093439163E-2</v>
      </c>
      <c r="E167" s="396">
        <v>3831</v>
      </c>
      <c r="F167" s="195">
        <v>2013</v>
      </c>
      <c r="G167" s="195">
        <v>5</v>
      </c>
      <c r="H167" s="195">
        <v>28661</v>
      </c>
    </row>
    <row r="168" spans="1:8">
      <c r="A168" s="401" t="s">
        <v>791</v>
      </c>
      <c r="B168" s="195">
        <v>1380069</v>
      </c>
      <c r="C168" s="195">
        <v>1.2703889813525659E-3</v>
      </c>
      <c r="D168" s="195">
        <v>3.9198411461333516E-2</v>
      </c>
      <c r="E168" s="396">
        <v>1751</v>
      </c>
      <c r="F168" s="195">
        <v>2013</v>
      </c>
      <c r="G168" s="195">
        <v>6</v>
      </c>
      <c r="H168" s="195">
        <v>30412</v>
      </c>
    </row>
    <row r="169" spans="1:8">
      <c r="A169" s="401" t="s">
        <v>792</v>
      </c>
      <c r="B169" s="195">
        <v>1383564</v>
      </c>
      <c r="C169" s="195">
        <v>2.5324820715486585E-3</v>
      </c>
      <c r="D169" s="195">
        <v>3.7061911268784886E-2</v>
      </c>
      <c r="E169" s="396">
        <v>3495</v>
      </c>
      <c r="F169" s="195">
        <v>2013</v>
      </c>
      <c r="G169" s="195">
        <v>7</v>
      </c>
      <c r="H169" s="195">
        <v>33907</v>
      </c>
    </row>
    <row r="170" spans="1:8">
      <c r="A170" s="401" t="s">
        <v>793</v>
      </c>
      <c r="B170" s="195">
        <v>1387421</v>
      </c>
      <c r="C170" s="195">
        <v>2.7877279258494703E-3</v>
      </c>
      <c r="D170" s="195">
        <v>3.8744571080752577E-2</v>
      </c>
      <c r="E170" s="396">
        <v>3857</v>
      </c>
      <c r="F170" s="195">
        <v>2013</v>
      </c>
      <c r="G170" s="195">
        <v>8</v>
      </c>
      <c r="H170" s="195">
        <v>37764</v>
      </c>
    </row>
    <row r="171" spans="1:8">
      <c r="A171" s="401" t="s">
        <v>794</v>
      </c>
      <c r="B171" s="195">
        <v>1391042</v>
      </c>
      <c r="C171" s="195">
        <v>2.6098783282075821E-3</v>
      </c>
      <c r="D171" s="195">
        <v>3.7916767706914989E-2</v>
      </c>
      <c r="E171" s="396">
        <v>3621</v>
      </c>
      <c r="F171" s="195">
        <v>2013</v>
      </c>
      <c r="G171" s="195">
        <v>9</v>
      </c>
      <c r="H171" s="195">
        <v>41385</v>
      </c>
    </row>
    <row r="172" spans="1:8">
      <c r="A172" s="401" t="s">
        <v>795</v>
      </c>
      <c r="B172" s="195">
        <v>1403518</v>
      </c>
      <c r="C172" s="195">
        <v>8.9688161824013068E-3</v>
      </c>
      <c r="D172" s="195">
        <v>3.9909487913198483E-2</v>
      </c>
      <c r="E172" s="396">
        <v>12476</v>
      </c>
      <c r="F172" s="195">
        <v>2013</v>
      </c>
      <c r="G172" s="195">
        <v>10</v>
      </c>
      <c r="H172" s="195">
        <v>53861</v>
      </c>
    </row>
    <row r="173" spans="1:8">
      <c r="A173" s="401" t="s">
        <v>796</v>
      </c>
      <c r="B173" s="195">
        <v>1410118</v>
      </c>
      <c r="C173" s="195">
        <v>4.7024690812658143E-3</v>
      </c>
      <c r="D173" s="195">
        <v>3.7942836953561487E-2</v>
      </c>
      <c r="E173" s="396">
        <v>6600</v>
      </c>
      <c r="F173" s="195">
        <v>2013</v>
      </c>
      <c r="G173" s="195">
        <v>11</v>
      </c>
      <c r="H173" s="195">
        <v>60461</v>
      </c>
    </row>
    <row r="174" spans="1:8">
      <c r="A174" s="401" t="s">
        <v>797</v>
      </c>
      <c r="B174" s="195">
        <v>1397248</v>
      </c>
      <c r="C174" s="195">
        <v>-9.1268957633332537E-3</v>
      </c>
      <c r="D174" s="195">
        <v>3.5261551638675614E-2</v>
      </c>
      <c r="E174" s="396">
        <v>-12870</v>
      </c>
      <c r="F174" s="195">
        <v>2013</v>
      </c>
      <c r="G174" s="195">
        <v>12</v>
      </c>
      <c r="H174" s="195">
        <v>47591</v>
      </c>
    </row>
    <row r="175" spans="1:8">
      <c r="A175" s="401" t="s">
        <v>789</v>
      </c>
      <c r="B175" s="195">
        <v>1396563</v>
      </c>
      <c r="C175" s="195">
        <v>-4.9024940454378552E-4</v>
      </c>
      <c r="D175" s="195">
        <v>3.1918957561337891E-2</v>
      </c>
      <c r="E175" s="396">
        <v>-685</v>
      </c>
      <c r="F175" s="195">
        <v>2014</v>
      </c>
      <c r="G175" s="195">
        <v>1</v>
      </c>
      <c r="H175" s="195">
        <v>-685</v>
      </c>
    </row>
    <row r="176" spans="1:8">
      <c r="A176" s="401" t="s">
        <v>790</v>
      </c>
      <c r="B176" s="195">
        <v>1402503</v>
      </c>
      <c r="C176" s="195">
        <v>4.2532989918822039E-3</v>
      </c>
      <c r="D176" s="195">
        <v>3.0122101341763408E-2</v>
      </c>
      <c r="E176" s="396">
        <v>5940</v>
      </c>
      <c r="F176" s="195">
        <v>2014</v>
      </c>
      <c r="G176" s="195">
        <v>2</v>
      </c>
      <c r="H176" s="195">
        <v>5255</v>
      </c>
    </row>
    <row r="177" spans="1:8">
      <c r="A177" s="401" t="s">
        <v>725</v>
      </c>
      <c r="B177" s="195">
        <v>1413343</v>
      </c>
      <c r="C177" s="195">
        <v>7.7290387257638038E-3</v>
      </c>
      <c r="D177" s="195">
        <v>3.2678196050178965E-2</v>
      </c>
      <c r="E177" s="396">
        <v>10840</v>
      </c>
      <c r="F177" s="195">
        <v>2014</v>
      </c>
      <c r="G177" s="195">
        <v>3</v>
      </c>
      <c r="H177" s="195">
        <v>16095</v>
      </c>
    </row>
    <row r="178" spans="1:8">
      <c r="A178" s="401" t="s">
        <v>783</v>
      </c>
      <c r="B178" s="195">
        <v>1415615</v>
      </c>
      <c r="C178" s="195">
        <v>1.6075361748704164E-3</v>
      </c>
      <c r="D178" s="195">
        <v>2.9922436516314876E-2</v>
      </c>
      <c r="E178" s="396">
        <v>2272</v>
      </c>
      <c r="F178" s="195">
        <v>2014</v>
      </c>
      <c r="G178" s="195">
        <v>4</v>
      </c>
      <c r="H178" s="195">
        <v>18367</v>
      </c>
    </row>
    <row r="179" spans="1:8">
      <c r="A179" s="401" t="s">
        <v>788</v>
      </c>
      <c r="B179" s="195">
        <v>1421309</v>
      </c>
      <c r="C179" s="195">
        <v>4.022280069086559E-3</v>
      </c>
      <c r="D179" s="195">
        <v>3.1190915304015521E-2</v>
      </c>
      <c r="E179" s="396">
        <v>5694</v>
      </c>
      <c r="F179" s="195">
        <v>2014</v>
      </c>
      <c r="G179" s="195">
        <v>5</v>
      </c>
      <c r="H179" s="195">
        <v>24061</v>
      </c>
    </row>
    <row r="180" spans="1:8">
      <c r="A180" s="401" t="s">
        <v>791</v>
      </c>
      <c r="B180" s="195">
        <v>1423620</v>
      </c>
      <c r="C180" s="195">
        <v>1.6259659229624912E-3</v>
      </c>
      <c r="D180" s="195">
        <v>3.1557117796284118E-2</v>
      </c>
      <c r="E180" s="396">
        <v>2311</v>
      </c>
      <c r="F180" s="195">
        <v>2014</v>
      </c>
      <c r="G180" s="195">
        <v>6</v>
      </c>
      <c r="H180" s="195">
        <v>26372</v>
      </c>
    </row>
    <row r="181" spans="1:8">
      <c r="A181" s="401" t="s">
        <v>792</v>
      </c>
      <c r="B181" s="195">
        <v>1433741</v>
      </c>
      <c r="C181" s="195">
        <v>7.1093409758222759E-3</v>
      </c>
      <c r="D181" s="195">
        <v>3.6266482793712473E-2</v>
      </c>
      <c r="E181" s="396">
        <v>10121</v>
      </c>
      <c r="F181" s="195">
        <v>2014</v>
      </c>
      <c r="G181" s="195">
        <v>7</v>
      </c>
      <c r="H181" s="195">
        <v>36493</v>
      </c>
    </row>
    <row r="182" spans="1:8">
      <c r="A182" s="401" t="s">
        <v>793</v>
      </c>
      <c r="B182" s="195">
        <v>1435303</v>
      </c>
      <c r="C182" s="195">
        <v>1.0894575798556794E-3</v>
      </c>
      <c r="D182" s="195">
        <v>3.4511514529475873E-2</v>
      </c>
      <c r="E182" s="396">
        <v>1562</v>
      </c>
      <c r="F182" s="195">
        <v>2014</v>
      </c>
      <c r="G182" s="195">
        <v>8</v>
      </c>
      <c r="H182" s="195">
        <v>38055</v>
      </c>
    </row>
    <row r="183" spans="1:8">
      <c r="A183" s="401" t="s">
        <v>794</v>
      </c>
      <c r="B183" s="195">
        <v>1447119</v>
      </c>
      <c r="C183" s="195">
        <v>8.2324080699336388E-3</v>
      </c>
      <c r="D183" s="195">
        <v>4.0312945259740607E-2</v>
      </c>
      <c r="E183" s="396">
        <v>11816</v>
      </c>
      <c r="F183" s="195">
        <v>2014</v>
      </c>
      <c r="G183" s="195">
        <v>9</v>
      </c>
      <c r="H183" s="195">
        <v>49871</v>
      </c>
    </row>
    <row r="184" spans="1:8">
      <c r="A184" s="401" t="s">
        <v>795</v>
      </c>
      <c r="B184" s="195">
        <v>1463050</v>
      </c>
      <c r="C184" s="195">
        <v>1.1008769838555033E-2</v>
      </c>
      <c r="D184" s="195">
        <v>4.2416271113017379E-2</v>
      </c>
      <c r="E184" s="396">
        <v>15931</v>
      </c>
      <c r="F184" s="195">
        <v>2014</v>
      </c>
      <c r="G184" s="195">
        <v>10</v>
      </c>
      <c r="H184" s="195">
        <v>65802</v>
      </c>
    </row>
    <row r="185" spans="1:8">
      <c r="A185" s="401" t="s">
        <v>796</v>
      </c>
      <c r="B185" s="195">
        <v>1477172</v>
      </c>
      <c r="C185" s="195">
        <v>9.6524383992344642E-3</v>
      </c>
      <c r="D185" s="195">
        <v>4.7552048835629357E-2</v>
      </c>
      <c r="E185" s="396">
        <v>14122</v>
      </c>
      <c r="F185" s="195">
        <v>2014</v>
      </c>
      <c r="G185" s="195">
        <v>11</v>
      </c>
      <c r="H185" s="195">
        <v>79924</v>
      </c>
    </row>
    <row r="186" spans="1:8">
      <c r="A186" s="401" t="s">
        <v>797</v>
      </c>
      <c r="B186" s="195">
        <v>1463340</v>
      </c>
      <c r="C186" s="195">
        <v>-9.3638384697245503E-3</v>
      </c>
      <c r="D186" s="195">
        <v>4.7301552766581212E-2</v>
      </c>
      <c r="E186" s="396">
        <v>-13832</v>
      </c>
      <c r="F186" s="195">
        <v>2014</v>
      </c>
      <c r="G186" s="195">
        <v>12</v>
      </c>
      <c r="H186" s="195">
        <v>66092</v>
      </c>
    </row>
    <row r="187" spans="1:8">
      <c r="A187" s="401" t="s">
        <v>789</v>
      </c>
      <c r="B187" s="195">
        <v>1466848</v>
      </c>
      <c r="C187" s="195">
        <v>2.3972555933686746E-3</v>
      </c>
      <c r="D187" s="195">
        <v>5.0327124519266242E-2</v>
      </c>
      <c r="E187" s="396">
        <v>3508</v>
      </c>
      <c r="F187" s="195">
        <v>2015</v>
      </c>
      <c r="G187" s="195">
        <v>1</v>
      </c>
      <c r="H187" s="195">
        <v>3508</v>
      </c>
    </row>
    <row r="188" spans="1:8">
      <c r="A188" s="401" t="s">
        <v>790</v>
      </c>
      <c r="B188" s="195">
        <v>1479593</v>
      </c>
      <c r="C188" s="195">
        <v>8.6886984881868745E-3</v>
      </c>
      <c r="D188" s="195">
        <v>5.4966014332946234E-2</v>
      </c>
      <c r="E188" s="396">
        <v>12745</v>
      </c>
      <c r="F188" s="195">
        <v>2015</v>
      </c>
      <c r="G188" s="195">
        <v>2</v>
      </c>
      <c r="H188" s="195">
        <v>16253</v>
      </c>
    </row>
    <row r="189" spans="1:8">
      <c r="A189" s="401" t="s">
        <v>725</v>
      </c>
      <c r="B189" s="195">
        <v>1493885</v>
      </c>
      <c r="C189" s="195">
        <v>9.6594130953580049E-3</v>
      </c>
      <c r="D189" s="195">
        <v>5.6986874382227048E-2</v>
      </c>
      <c r="E189" s="396">
        <v>14292</v>
      </c>
      <c r="F189" s="195">
        <v>2015</v>
      </c>
      <c r="G189" s="195">
        <v>3</v>
      </c>
      <c r="H189" s="195">
        <v>30545</v>
      </c>
    </row>
    <row r="190" spans="1:8">
      <c r="A190" s="401" t="s">
        <v>783</v>
      </c>
      <c r="B190" s="195">
        <v>1496860</v>
      </c>
      <c r="C190" s="195">
        <v>1.9914518185804031E-3</v>
      </c>
      <c r="D190" s="195">
        <v>5.7392016897249709E-2</v>
      </c>
      <c r="E190" s="396">
        <v>2975</v>
      </c>
      <c r="F190" s="195">
        <v>2015</v>
      </c>
      <c r="G190" s="195">
        <v>4</v>
      </c>
      <c r="H190" s="195">
        <v>33520</v>
      </c>
    </row>
    <row r="191" spans="1:8">
      <c r="A191" s="401" t="s">
        <v>788</v>
      </c>
      <c r="B191" s="195">
        <v>1496590</v>
      </c>
      <c r="C191" s="195">
        <v>-1.8037759042266455E-4</v>
      </c>
      <c r="D191" s="195">
        <v>5.2965963066440969E-2</v>
      </c>
      <c r="E191" s="396">
        <v>-270</v>
      </c>
      <c r="F191" s="195">
        <v>2015</v>
      </c>
      <c r="G191" s="195">
        <v>5</v>
      </c>
      <c r="H191" s="195">
        <v>33250</v>
      </c>
    </row>
    <row r="192" spans="1:8">
      <c r="A192" s="401" t="s">
        <v>791</v>
      </c>
      <c r="B192" s="195">
        <v>1494289</v>
      </c>
      <c r="C192" s="195">
        <v>-1.5374952391770114E-3</v>
      </c>
      <c r="D192" s="195">
        <v>4.9640353465109976E-2</v>
      </c>
      <c r="E192" s="396">
        <v>-2301</v>
      </c>
      <c r="F192" s="195">
        <v>2015</v>
      </c>
      <c r="G192" s="195">
        <v>6</v>
      </c>
      <c r="H192" s="195">
        <v>30949</v>
      </c>
    </row>
    <row r="193" spans="1:8">
      <c r="A193" s="401" t="s">
        <v>792</v>
      </c>
      <c r="B193" s="195">
        <v>1498787</v>
      </c>
      <c r="C193" s="195">
        <v>3.0101272243856503E-3</v>
      </c>
      <c r="D193" s="195">
        <v>4.5368026721702259E-2</v>
      </c>
      <c r="E193" s="396">
        <v>4498</v>
      </c>
      <c r="F193" s="195">
        <v>2015</v>
      </c>
      <c r="G193" s="195">
        <v>7</v>
      </c>
      <c r="H193" s="195">
        <v>35447</v>
      </c>
    </row>
    <row r="194" spans="1:8">
      <c r="A194" s="401" t="s">
        <v>793</v>
      </c>
      <c r="B194" s="195">
        <v>1505250</v>
      </c>
      <c r="C194" s="195">
        <v>4.3121537616752637E-3</v>
      </c>
      <c r="D194" s="195">
        <v>4.8733263986767916E-2</v>
      </c>
      <c r="E194" s="396">
        <v>6463</v>
      </c>
      <c r="F194" s="195">
        <v>2015</v>
      </c>
      <c r="G194" s="195">
        <v>8</v>
      </c>
      <c r="H194" s="195">
        <v>41910</v>
      </c>
    </row>
    <row r="195" spans="1:8">
      <c r="A195" s="401" t="s">
        <v>794</v>
      </c>
      <c r="B195" s="195">
        <v>1517710</v>
      </c>
      <c r="C195" s="195">
        <v>8.2776947350937657E-3</v>
      </c>
      <c r="D195" s="195">
        <v>4.8780369824458214E-2</v>
      </c>
      <c r="E195" s="396">
        <v>12460</v>
      </c>
      <c r="F195" s="195">
        <v>2015</v>
      </c>
      <c r="G195" s="195">
        <v>9</v>
      </c>
      <c r="H195" s="195">
        <v>54370</v>
      </c>
    </row>
    <row r="196" spans="1:8">
      <c r="A196" s="401" t="s">
        <v>795</v>
      </c>
      <c r="B196" s="195">
        <v>1530447</v>
      </c>
      <c r="C196" s="195">
        <v>8.3922488485943525E-3</v>
      </c>
      <c r="D196" s="195">
        <v>4.6066094801954893E-2</v>
      </c>
      <c r="E196" s="396">
        <v>12737</v>
      </c>
      <c r="F196" s="195">
        <v>2015</v>
      </c>
      <c r="G196" s="195">
        <v>10</v>
      </c>
      <c r="H196" s="195">
        <v>67107</v>
      </c>
    </row>
    <row r="197" spans="1:8">
      <c r="A197" s="401" t="s">
        <v>796</v>
      </c>
      <c r="B197" s="195">
        <v>1548821</v>
      </c>
      <c r="C197" s="195">
        <v>1.2005642795862803E-2</v>
      </c>
      <c r="D197" s="195">
        <v>4.8504168776554168E-2</v>
      </c>
      <c r="E197" s="396">
        <v>18374</v>
      </c>
      <c r="F197" s="195">
        <v>2015</v>
      </c>
      <c r="G197" s="195">
        <v>11</v>
      </c>
      <c r="H197" s="195">
        <v>85481</v>
      </c>
    </row>
    <row r="198" spans="1:8">
      <c r="A198" s="401" t="s">
        <v>797</v>
      </c>
      <c r="B198" s="195">
        <v>1535255</v>
      </c>
      <c r="C198" s="195">
        <v>-8.7589204950088151E-3</v>
      </c>
      <c r="D198" s="195">
        <v>4.9144423032241313E-2</v>
      </c>
      <c r="E198" s="396">
        <v>-13566</v>
      </c>
      <c r="F198" s="195">
        <v>2015</v>
      </c>
      <c r="G198" s="195">
        <v>12</v>
      </c>
      <c r="H198" s="195">
        <v>71915</v>
      </c>
    </row>
    <row r="199" spans="1:8">
      <c r="A199" s="401" t="s">
        <v>789</v>
      </c>
      <c r="B199" s="195">
        <v>1539143</v>
      </c>
      <c r="C199" s="195">
        <v>2.5324783179341281E-3</v>
      </c>
      <c r="D199" s="195">
        <v>4.9285951918671911E-2</v>
      </c>
      <c r="E199" s="396">
        <v>3888</v>
      </c>
      <c r="F199" s="195">
        <v>2016</v>
      </c>
      <c r="G199" s="195">
        <v>1</v>
      </c>
      <c r="H199" s="195">
        <v>3888</v>
      </c>
    </row>
    <row r="200" spans="1:8">
      <c r="A200" s="401" t="s">
        <v>790</v>
      </c>
      <c r="B200" s="195">
        <v>1552349</v>
      </c>
      <c r="C200" s="195">
        <v>8.5800994449507506E-3</v>
      </c>
      <c r="D200" s="195">
        <v>4.9172982029517476E-2</v>
      </c>
      <c r="E200" s="396">
        <v>13206</v>
      </c>
      <c r="F200" s="195">
        <v>2016</v>
      </c>
      <c r="G200" s="195">
        <v>2</v>
      </c>
      <c r="H200" s="195">
        <v>17094</v>
      </c>
    </row>
    <row r="201" spans="1:8">
      <c r="A201" s="401" t="s">
        <v>725</v>
      </c>
      <c r="B201" s="195">
        <v>1559149</v>
      </c>
      <c r="C201" s="195">
        <v>4.3804582603526043E-3</v>
      </c>
      <c r="D201" s="195">
        <v>4.3687432432884643E-2</v>
      </c>
      <c r="E201" s="396">
        <v>6800</v>
      </c>
      <c r="F201" s="195">
        <v>2016</v>
      </c>
      <c r="G201" s="195">
        <v>3</v>
      </c>
      <c r="H201" s="195">
        <v>23894</v>
      </c>
    </row>
    <row r="202" spans="1:8">
      <c r="A202" s="401" t="s">
        <v>783</v>
      </c>
      <c r="B202" s="195">
        <v>1569657</v>
      </c>
      <c r="C202" s="195">
        <v>6.739573959897438E-3</v>
      </c>
      <c r="D202" s="195">
        <v>4.8633138703686463E-2</v>
      </c>
      <c r="E202" s="396">
        <v>10508</v>
      </c>
      <c r="F202" s="195">
        <v>2016</v>
      </c>
      <c r="G202" s="195">
        <v>4</v>
      </c>
      <c r="H202" s="195">
        <v>34402</v>
      </c>
    </row>
    <row r="203" spans="1:8">
      <c r="A203" s="401" t="s">
        <v>788</v>
      </c>
      <c r="B203" s="195">
        <v>1571236</v>
      </c>
      <c r="C203" s="195">
        <v>1.0059522558112377E-3</v>
      </c>
      <c r="D203" s="195">
        <v>4.987738792855767E-2</v>
      </c>
      <c r="E203" s="396">
        <v>1579</v>
      </c>
      <c r="F203" s="195">
        <v>2016</v>
      </c>
      <c r="G203" s="195">
        <v>5</v>
      </c>
      <c r="H203" s="195">
        <v>35981</v>
      </c>
    </row>
    <row r="204" spans="1:8">
      <c r="A204" s="401" t="s">
        <v>791</v>
      </c>
      <c r="B204" s="195">
        <v>1576839</v>
      </c>
      <c r="C204" s="195">
        <v>3.565982449485583E-3</v>
      </c>
      <c r="D204" s="195">
        <v>5.5243664378175739E-2</v>
      </c>
      <c r="E204" s="396">
        <v>5603</v>
      </c>
      <c r="F204" s="195">
        <v>2016</v>
      </c>
      <c r="G204" s="195">
        <v>6</v>
      </c>
      <c r="H204" s="195">
        <v>41584</v>
      </c>
    </row>
    <row r="205" spans="1:8">
      <c r="A205" s="401" t="s">
        <v>792</v>
      </c>
      <c r="B205" s="195">
        <v>1582329</v>
      </c>
      <c r="C205" s="195">
        <v>3.4816490459710359E-3</v>
      </c>
      <c r="D205" s="195">
        <v>5.5739741537656817E-2</v>
      </c>
      <c r="E205" s="396">
        <v>5490</v>
      </c>
      <c r="F205" s="195">
        <v>2016</v>
      </c>
      <c r="G205" s="195">
        <v>7</v>
      </c>
      <c r="H205" s="195">
        <v>47074</v>
      </c>
    </row>
    <row r="206" spans="1:8">
      <c r="A206" s="401" t="s">
        <v>793</v>
      </c>
      <c r="B206" s="195">
        <v>1592063</v>
      </c>
      <c r="C206" s="195">
        <v>6.1516915887909196E-3</v>
      </c>
      <c r="D206" s="195">
        <v>5.7673476166749671E-2</v>
      </c>
      <c r="E206" s="396">
        <v>9734</v>
      </c>
      <c r="F206" s="195">
        <v>2016</v>
      </c>
      <c r="G206" s="195">
        <v>8</v>
      </c>
      <c r="H206" s="195">
        <v>56808</v>
      </c>
    </row>
    <row r="207" spans="1:8">
      <c r="A207" s="401" t="s">
        <v>794</v>
      </c>
      <c r="B207" s="195">
        <v>1608623</v>
      </c>
      <c r="C207" s="195">
        <v>1.0401598429207848E-2</v>
      </c>
      <c r="D207" s="195">
        <v>5.9901430444551318E-2</v>
      </c>
      <c r="E207" s="396">
        <v>16560</v>
      </c>
      <c r="F207" s="195">
        <v>2016</v>
      </c>
      <c r="G207" s="195">
        <v>9</v>
      </c>
      <c r="H207" s="195">
        <v>73368</v>
      </c>
    </row>
    <row r="208" spans="1:8">
      <c r="A208" s="401" t="s">
        <v>795</v>
      </c>
      <c r="B208" s="195">
        <v>1627392</v>
      </c>
      <c r="C208" s="195">
        <v>1.1667743156724697E-2</v>
      </c>
      <c r="D208" s="195">
        <v>6.3344238644003958E-2</v>
      </c>
      <c r="E208" s="396">
        <v>18769</v>
      </c>
      <c r="F208" s="195">
        <v>2016</v>
      </c>
      <c r="G208" s="195">
        <v>10</v>
      </c>
      <c r="H208" s="195">
        <v>92137</v>
      </c>
    </row>
    <row r="209" spans="1:8">
      <c r="A209" s="401" t="s">
        <v>796</v>
      </c>
      <c r="B209" s="195">
        <v>1643345</v>
      </c>
      <c r="C209" s="195">
        <v>9.802801046090881E-3</v>
      </c>
      <c r="D209" s="195">
        <v>6.1029647712679491E-2</v>
      </c>
      <c r="E209" s="396">
        <v>15953</v>
      </c>
      <c r="F209" s="195">
        <v>2016</v>
      </c>
      <c r="G209" s="195">
        <v>11</v>
      </c>
      <c r="H209" s="195">
        <v>108090</v>
      </c>
    </row>
    <row r="210" spans="1:8">
      <c r="A210" s="401" t="s">
        <v>797</v>
      </c>
      <c r="B210" s="195">
        <v>1624237</v>
      </c>
      <c r="C210" s="195">
        <v>-1.1627503658696137E-2</v>
      </c>
      <c r="D210" s="195">
        <v>5.7959101256794376E-2</v>
      </c>
      <c r="E210" s="396">
        <v>-19108</v>
      </c>
      <c r="F210" s="195">
        <v>2016</v>
      </c>
      <c r="G210" s="195">
        <v>12</v>
      </c>
      <c r="H210" s="195">
        <v>88982</v>
      </c>
    </row>
    <row r="211" spans="1:8">
      <c r="A211" s="401" t="s">
        <v>789</v>
      </c>
      <c r="B211" s="195">
        <v>1635012</v>
      </c>
      <c r="C211" s="195">
        <v>6.6338840945010524E-3</v>
      </c>
      <c r="D211" s="195">
        <v>6.2287259858245791E-2</v>
      </c>
      <c r="E211" s="396">
        <v>10775</v>
      </c>
      <c r="F211" s="195">
        <v>2017</v>
      </c>
      <c r="G211" s="195">
        <v>1</v>
      </c>
      <c r="H211" s="195">
        <v>10775</v>
      </c>
    </row>
    <row r="212" spans="1:8">
      <c r="A212" s="401" t="s">
        <v>790</v>
      </c>
      <c r="B212" s="195">
        <v>1640265</v>
      </c>
      <c r="C212" s="195">
        <v>3.2128204563637297E-3</v>
      </c>
      <c r="D212" s="195">
        <v>5.6634171826051904E-2</v>
      </c>
      <c r="E212" s="396">
        <v>5253</v>
      </c>
      <c r="F212" s="195">
        <v>2017</v>
      </c>
      <c r="G212" s="195">
        <v>2</v>
      </c>
      <c r="H212" s="195">
        <v>16028</v>
      </c>
    </row>
    <row r="213" spans="1:8">
      <c r="A213" s="401" t="s">
        <v>725</v>
      </c>
      <c r="B213" s="195">
        <v>1661636</v>
      </c>
      <c r="C213" s="195">
        <v>1.3028992266493455E-2</v>
      </c>
      <c r="D213" s="195">
        <v>6.573265287666552E-2</v>
      </c>
      <c r="E213" s="396">
        <v>21371</v>
      </c>
      <c r="F213" s="195">
        <v>2017</v>
      </c>
      <c r="G213" s="195">
        <v>3</v>
      </c>
      <c r="H213" s="195">
        <v>37399</v>
      </c>
    </row>
    <row r="214" spans="1:8">
      <c r="A214" s="401" t="s">
        <v>783</v>
      </c>
      <c r="B214" s="195">
        <v>1662463</v>
      </c>
      <c r="C214" s="195">
        <v>4.977022645151763E-4</v>
      </c>
      <c r="D214" s="195">
        <v>5.9125019032820525E-2</v>
      </c>
      <c r="E214" s="396">
        <v>827</v>
      </c>
      <c r="F214" s="195">
        <v>2017</v>
      </c>
      <c r="G214" s="195">
        <v>4</v>
      </c>
      <c r="H214" s="195">
        <v>38226</v>
      </c>
    </row>
    <row r="215" spans="1:8">
      <c r="A215" s="401" t="s">
        <v>788</v>
      </c>
      <c r="B215" s="195">
        <v>1664615</v>
      </c>
      <c r="C215" s="195">
        <v>1.2944648993691299E-3</v>
      </c>
      <c r="D215" s="195">
        <v>5.9430282911033139E-2</v>
      </c>
      <c r="E215" s="396">
        <v>2152</v>
      </c>
      <c r="F215" s="195">
        <v>2017</v>
      </c>
      <c r="G215" s="195">
        <v>5</v>
      </c>
      <c r="H215" s="195">
        <v>40378</v>
      </c>
    </row>
    <row r="216" spans="1:8">
      <c r="A216" s="401" t="s">
        <v>791</v>
      </c>
      <c r="B216" s="195">
        <v>1672581</v>
      </c>
      <c r="C216" s="195">
        <v>4.7854909393463263E-3</v>
      </c>
      <c r="D216" s="195">
        <v>6.0717676313180924E-2</v>
      </c>
      <c r="E216" s="396">
        <v>7966</v>
      </c>
      <c r="F216" s="195">
        <v>2017</v>
      </c>
      <c r="G216" s="195">
        <v>6</v>
      </c>
      <c r="H216" s="195">
        <v>48344</v>
      </c>
    </row>
    <row r="217" spans="1:8">
      <c r="A217" s="401" t="s">
        <v>792</v>
      </c>
      <c r="B217" s="195">
        <v>1675221</v>
      </c>
      <c r="C217" s="195">
        <v>1.5783988936859394E-3</v>
      </c>
      <c r="D217" s="195">
        <v>5.8705869638994157E-2</v>
      </c>
      <c r="E217" s="396">
        <v>2640</v>
      </c>
      <c r="F217" s="195">
        <v>2017</v>
      </c>
      <c r="G217" s="195">
        <v>7</v>
      </c>
      <c r="H217" s="195">
        <v>50984</v>
      </c>
    </row>
    <row r="218" spans="1:8">
      <c r="A218" s="401" t="s">
        <v>793</v>
      </c>
      <c r="B218" s="195">
        <v>1694618</v>
      </c>
      <c r="C218" s="195">
        <v>1.1578770800986904E-2</v>
      </c>
      <c r="D218" s="195">
        <v>6.4416420706969513E-2</v>
      </c>
      <c r="E218" s="396">
        <v>19397</v>
      </c>
      <c r="F218" s="195">
        <v>2017</v>
      </c>
      <c r="G218" s="195">
        <v>8</v>
      </c>
      <c r="H218" s="195">
        <v>70381</v>
      </c>
    </row>
    <row r="219" spans="1:8">
      <c r="A219" s="401" t="s">
        <v>794</v>
      </c>
      <c r="B219" s="195">
        <v>1708982</v>
      </c>
      <c r="C219" s="195">
        <v>8.4762465641223805E-3</v>
      </c>
      <c r="D219" s="195">
        <v>6.2388141907706141E-2</v>
      </c>
      <c r="E219" s="396">
        <v>14364</v>
      </c>
      <c r="F219" s="195">
        <v>2017</v>
      </c>
      <c r="G219" s="195">
        <v>9</v>
      </c>
      <c r="H219" s="195">
        <v>84745</v>
      </c>
    </row>
    <row r="220" spans="1:8">
      <c r="A220" s="401" t="s">
        <v>795</v>
      </c>
      <c r="B220" s="195">
        <v>1728026</v>
      </c>
      <c r="C220" s="195">
        <v>1.1143476057676516E-2</v>
      </c>
      <c r="D220" s="195">
        <v>6.1837590451470748E-2</v>
      </c>
      <c r="E220" s="396">
        <v>19044</v>
      </c>
      <c r="F220" s="195">
        <v>2017</v>
      </c>
      <c r="G220" s="195">
        <v>10</v>
      </c>
      <c r="H220" s="195">
        <v>103789</v>
      </c>
    </row>
    <row r="221" spans="1:8">
      <c r="A221" s="401" t="s">
        <v>796</v>
      </c>
      <c r="B221" s="195">
        <v>1740013</v>
      </c>
      <c r="C221" s="195">
        <v>6.9368169228936072E-3</v>
      </c>
      <c r="D221" s="195">
        <v>5.8823923156732238E-2</v>
      </c>
      <c r="E221" s="396">
        <v>11987</v>
      </c>
      <c r="F221" s="195">
        <v>2017</v>
      </c>
      <c r="G221" s="195">
        <v>11</v>
      </c>
      <c r="H221" s="195">
        <v>115776</v>
      </c>
    </row>
    <row r="222" spans="1:8">
      <c r="A222" s="401" t="s">
        <v>797</v>
      </c>
      <c r="B222" s="195">
        <v>1717868</v>
      </c>
      <c r="C222" s="195">
        <v>-1.2726916408095756E-2</v>
      </c>
      <c r="D222" s="195">
        <v>5.7646144004846578E-2</v>
      </c>
      <c r="E222" s="396">
        <v>-22145</v>
      </c>
      <c r="F222" s="195">
        <v>2017</v>
      </c>
      <c r="G222" s="195">
        <v>12</v>
      </c>
      <c r="H222" s="195">
        <v>93631</v>
      </c>
    </row>
    <row r="223" spans="1:8">
      <c r="A223" s="401" t="s">
        <v>789</v>
      </c>
      <c r="B223" s="195">
        <v>1723991</v>
      </c>
      <c r="C223" s="195">
        <v>3.5643017973441271E-3</v>
      </c>
      <c r="D223" s="195">
        <v>5.4421007307591696E-2</v>
      </c>
      <c r="E223" s="396">
        <v>6123</v>
      </c>
      <c r="F223" s="195">
        <v>2018</v>
      </c>
      <c r="G223" s="195">
        <v>1</v>
      </c>
      <c r="H223" s="195">
        <v>6123</v>
      </c>
    </row>
    <row r="224" spans="1:8">
      <c r="A224" s="401" t="s">
        <v>790</v>
      </c>
      <c r="B224" s="195">
        <v>1738722</v>
      </c>
      <c r="C224" s="195">
        <v>8.5447081800311686E-3</v>
      </c>
      <c r="D224" s="195">
        <v>6.0025056926777065E-2</v>
      </c>
      <c r="E224" s="396">
        <v>14731</v>
      </c>
      <c r="F224" s="195">
        <v>2018</v>
      </c>
      <c r="G224" s="195">
        <v>2</v>
      </c>
      <c r="H224" s="195">
        <v>20854</v>
      </c>
    </row>
    <row r="225" spans="1:8">
      <c r="A225" s="401" t="s">
        <v>725</v>
      </c>
      <c r="B225" s="195">
        <v>1743804</v>
      </c>
      <c r="C225" s="195">
        <v>2.9228364281350672E-3</v>
      </c>
      <c r="D225" s="195">
        <v>4.9450060061289047E-2</v>
      </c>
      <c r="E225" s="396">
        <v>5082</v>
      </c>
      <c r="F225" s="195">
        <v>2018</v>
      </c>
      <c r="G225" s="195">
        <v>3</v>
      </c>
      <c r="H225" s="195">
        <v>25936</v>
      </c>
    </row>
    <row r="226" spans="1:8">
      <c r="A226" s="401" t="s">
        <v>783</v>
      </c>
      <c r="B226" s="195">
        <v>1749012</v>
      </c>
      <c r="C226" s="195">
        <v>2.9865741792081124E-3</v>
      </c>
      <c r="D226" s="195">
        <v>5.206070751649805E-2</v>
      </c>
      <c r="E226" s="396">
        <v>5208</v>
      </c>
      <c r="F226" s="195">
        <v>2018</v>
      </c>
      <c r="G226" s="195">
        <v>4</v>
      </c>
      <c r="H226" s="195">
        <v>31144</v>
      </c>
    </row>
    <row r="227" spans="1:8">
      <c r="A227" s="401" t="s">
        <v>788</v>
      </c>
      <c r="B227" s="195">
        <v>1752923</v>
      </c>
      <c r="C227" s="195">
        <v>2.2361195920896915E-3</v>
      </c>
      <c r="D227" s="195">
        <v>5.3050104678859622E-2</v>
      </c>
      <c r="E227" s="396">
        <v>3911</v>
      </c>
      <c r="F227" s="195">
        <v>2018</v>
      </c>
      <c r="G227" s="195">
        <v>5</v>
      </c>
      <c r="H227" s="195">
        <v>35055</v>
      </c>
    </row>
    <row r="228" spans="1:8">
      <c r="A228" s="401" t="s">
        <v>791</v>
      </c>
      <c r="B228" s="195">
        <v>1755753</v>
      </c>
      <c r="C228" s="195">
        <v>1.6144462706007001E-3</v>
      </c>
      <c r="D228" s="195">
        <v>4.972673969153063E-2</v>
      </c>
      <c r="E228" s="396">
        <v>2830</v>
      </c>
      <c r="F228" s="195">
        <v>2018</v>
      </c>
      <c r="G228" s="195">
        <v>6</v>
      </c>
      <c r="H228" s="195">
        <v>37885</v>
      </c>
    </row>
    <row r="229" spans="1:8">
      <c r="A229" s="401" t="s">
        <v>792</v>
      </c>
      <c r="B229" s="195">
        <v>1750450</v>
      </c>
      <c r="C229" s="195">
        <v>-3.0203565080053618E-3</v>
      </c>
      <c r="D229" s="195">
        <v>4.4906910789680898E-2</v>
      </c>
      <c r="E229" s="396">
        <v>-5303</v>
      </c>
      <c r="F229" s="195">
        <v>2018</v>
      </c>
      <c r="G229" s="195">
        <v>7</v>
      </c>
      <c r="H229" s="195">
        <v>32582</v>
      </c>
    </row>
    <row r="230" spans="1:8">
      <c r="A230" s="401" t="s">
        <v>793</v>
      </c>
      <c r="B230" s="195">
        <v>1766168</v>
      </c>
      <c r="C230" s="195">
        <v>8.9794052957810067E-3</v>
      </c>
      <c r="D230" s="195">
        <v>4.2221904877677519E-2</v>
      </c>
      <c r="E230" s="396">
        <v>15718</v>
      </c>
      <c r="F230" s="195">
        <v>2018</v>
      </c>
      <c r="G230" s="195">
        <v>8</v>
      </c>
      <c r="H230" s="195">
        <v>48300</v>
      </c>
    </row>
    <row r="231" spans="1:8">
      <c r="A231" s="401" t="s">
        <v>794</v>
      </c>
      <c r="B231" s="195">
        <v>1774072</v>
      </c>
      <c r="C231" s="195">
        <v>4.4752254598656727E-3</v>
      </c>
      <c r="D231" s="195">
        <v>3.8087001501478701E-2</v>
      </c>
      <c r="E231" s="396">
        <v>7904</v>
      </c>
      <c r="F231" s="195">
        <v>2018</v>
      </c>
      <c r="G231" s="195">
        <v>9</v>
      </c>
      <c r="H231" s="195">
        <v>56204</v>
      </c>
    </row>
    <row r="232" spans="1:8">
      <c r="A232" s="401" t="s">
        <v>795</v>
      </c>
      <c r="B232" s="195">
        <v>1782918</v>
      </c>
      <c r="C232" s="195">
        <v>4.9862688774751085E-3</v>
      </c>
      <c r="D232" s="195">
        <v>3.176572574718195E-2</v>
      </c>
      <c r="E232" s="396">
        <v>8846</v>
      </c>
      <c r="F232" s="195">
        <v>2018</v>
      </c>
      <c r="G232" s="195">
        <v>10</v>
      </c>
      <c r="H232" s="195">
        <v>65050</v>
      </c>
    </row>
    <row r="233" spans="1:8">
      <c r="A233" s="401" t="s">
        <v>796</v>
      </c>
      <c r="B233" s="195">
        <v>1792036</v>
      </c>
      <c r="C233" s="195">
        <v>5.1140882530773535E-3</v>
      </c>
      <c r="D233" s="195">
        <v>2.9898052485814786E-2</v>
      </c>
      <c r="E233" s="396">
        <v>9118</v>
      </c>
      <c r="F233" s="195">
        <v>2018</v>
      </c>
      <c r="G233" s="195">
        <v>11</v>
      </c>
      <c r="H233" s="195">
        <v>74168</v>
      </c>
    </row>
    <row r="234" spans="1:8">
      <c r="A234" s="401" t="s">
        <v>797</v>
      </c>
      <c r="B234" s="195">
        <v>1761000</v>
      </c>
      <c r="C234" s="195">
        <v>-1.7318848505275541E-2</v>
      </c>
      <c r="D234" s="195">
        <v>2.5107866262134237E-2</v>
      </c>
      <c r="E234" s="396">
        <v>-31036</v>
      </c>
      <c r="F234" s="195">
        <v>2018</v>
      </c>
      <c r="G234" s="195">
        <v>12</v>
      </c>
      <c r="H234" s="195">
        <v>43132</v>
      </c>
    </row>
    <row r="235" spans="1:8">
      <c r="A235" s="401" t="s">
        <v>789</v>
      </c>
      <c r="B235" s="195">
        <v>1778570</v>
      </c>
      <c r="C235" s="195">
        <v>9.9772856331630244E-3</v>
      </c>
      <c r="D235" s="195">
        <v>3.1658517938898845E-2</v>
      </c>
      <c r="E235" s="396">
        <v>17570</v>
      </c>
      <c r="F235" s="195">
        <v>2019</v>
      </c>
      <c r="G235" s="195">
        <v>1</v>
      </c>
      <c r="H235" s="195">
        <v>17570</v>
      </c>
    </row>
    <row r="236" spans="1:8">
      <c r="A236" s="401" t="s">
        <v>790</v>
      </c>
      <c r="B236" s="195">
        <v>1792233</v>
      </c>
      <c r="C236" s="195">
        <v>7.6820142024209837E-3</v>
      </c>
      <c r="D236" s="195">
        <v>3.0776052755989713E-2</v>
      </c>
      <c r="E236" s="396">
        <v>13663</v>
      </c>
      <c r="F236" s="195">
        <v>2019</v>
      </c>
      <c r="G236" s="195">
        <v>2</v>
      </c>
      <c r="H236" s="195">
        <v>31233</v>
      </c>
    </row>
    <row r="237" spans="1:8">
      <c r="A237" s="401" t="s">
        <v>725</v>
      </c>
      <c r="B237" s="195">
        <v>1796144</v>
      </c>
      <c r="C237" s="195">
        <v>2.1821939446489136E-3</v>
      </c>
      <c r="D237" s="195">
        <v>3.0014841117464997E-2</v>
      </c>
      <c r="E237" s="396">
        <v>3911</v>
      </c>
      <c r="F237" s="195">
        <v>2019</v>
      </c>
      <c r="G237" s="195">
        <v>3</v>
      </c>
      <c r="H237" s="195">
        <v>35144</v>
      </c>
    </row>
    <row r="238" spans="1:8">
      <c r="A238" s="401" t="s">
        <v>783</v>
      </c>
      <c r="B238" s="195">
        <v>1798713</v>
      </c>
      <c r="C238" s="195">
        <v>1.4302862131321259E-3</v>
      </c>
      <c r="D238" s="195">
        <v>2.8416614637292392E-2</v>
      </c>
      <c r="E238" s="396">
        <v>2569</v>
      </c>
      <c r="F238" s="195">
        <v>2019</v>
      </c>
      <c r="G238" s="195">
        <v>4</v>
      </c>
      <c r="H238" s="195">
        <v>37713</v>
      </c>
    </row>
    <row r="239" spans="1:8">
      <c r="A239" s="401" t="s">
        <v>788</v>
      </c>
      <c r="B239" s="195">
        <v>1798861</v>
      </c>
      <c r="C239" s="195">
        <v>8.2281053175314867E-5</v>
      </c>
      <c r="D239" s="195">
        <v>2.6206513349416927E-2</v>
      </c>
      <c r="E239" s="396">
        <v>148</v>
      </c>
      <c r="F239" s="195">
        <v>2019</v>
      </c>
      <c r="G239" s="195">
        <v>5</v>
      </c>
      <c r="H239" s="195">
        <v>37861</v>
      </c>
    </row>
    <row r="240" spans="1:8">
      <c r="A240" s="401" t="s">
        <v>791</v>
      </c>
      <c r="B240" s="195">
        <v>1796535</v>
      </c>
      <c r="C240" s="195">
        <v>-1.293040429471759E-3</v>
      </c>
      <c r="D240" s="195">
        <v>2.3227640790020043E-2</v>
      </c>
      <c r="E240" s="396">
        <v>-2326</v>
      </c>
      <c r="F240" s="195">
        <v>2019</v>
      </c>
      <c r="G240" s="195">
        <v>6</v>
      </c>
      <c r="H240" s="195">
        <v>35535</v>
      </c>
    </row>
    <row r="241" spans="1:9">
      <c r="A241" s="401" t="s">
        <v>792</v>
      </c>
      <c r="B241" s="195">
        <v>1792119</v>
      </c>
      <c r="C241" s="195">
        <v>-2.4580651086675287E-3</v>
      </c>
      <c r="D241" s="195">
        <v>2.3804735925047948E-2</v>
      </c>
      <c r="E241" s="396">
        <v>-4416</v>
      </c>
      <c r="F241" s="195">
        <v>2019</v>
      </c>
      <c r="G241" s="195">
        <v>7</v>
      </c>
      <c r="H241" s="195">
        <v>31119</v>
      </c>
    </row>
    <row r="242" spans="1:9">
      <c r="A242" s="401" t="s">
        <v>793</v>
      </c>
      <c r="B242" s="195">
        <v>1800138</v>
      </c>
      <c r="C242" s="195">
        <v>4.4745912520318676E-3</v>
      </c>
      <c r="D242" s="195">
        <v>1.9233730879508526E-2</v>
      </c>
      <c r="E242" s="396">
        <v>8019</v>
      </c>
      <c r="F242" s="195">
        <v>2019</v>
      </c>
      <c r="G242" s="195">
        <v>8</v>
      </c>
      <c r="H242" s="195">
        <v>39138</v>
      </c>
    </row>
    <row r="243" spans="1:9">
      <c r="A243" s="401" t="s">
        <v>794</v>
      </c>
      <c r="B243" s="195">
        <v>1815615</v>
      </c>
      <c r="C243" s="195">
        <v>8.5976741783129196E-3</v>
      </c>
      <c r="D243" s="195">
        <v>2.341674971478036E-2</v>
      </c>
      <c r="E243" s="396">
        <v>15477</v>
      </c>
      <c r="F243" s="195">
        <v>2019</v>
      </c>
      <c r="G243" s="195">
        <v>9</v>
      </c>
      <c r="H243" s="195">
        <v>54615</v>
      </c>
    </row>
    <row r="244" spans="1:9">
      <c r="A244" s="401" t="s">
        <v>795</v>
      </c>
      <c r="B244" s="195">
        <v>1828691</v>
      </c>
      <c r="C244" s="195">
        <v>7.201967377445051E-3</v>
      </c>
      <c r="D244" s="195">
        <v>2.5673081992553692E-2</v>
      </c>
      <c r="E244" s="396">
        <v>13076</v>
      </c>
      <c r="F244" s="195">
        <v>2019</v>
      </c>
      <c r="G244" s="195">
        <v>10</v>
      </c>
      <c r="H244" s="195">
        <v>67691</v>
      </c>
    </row>
    <row r="245" spans="1:9">
      <c r="A245" s="401" t="s">
        <v>796</v>
      </c>
      <c r="B245" s="195">
        <v>1840150</v>
      </c>
      <c r="C245" s="195">
        <v>6.2662308722467586E-3</v>
      </c>
      <c r="D245" s="195">
        <v>2.6848790984109749E-2</v>
      </c>
      <c r="E245" s="396">
        <v>11459</v>
      </c>
      <c r="F245" s="195">
        <v>2019</v>
      </c>
      <c r="G245" s="195">
        <v>11</v>
      </c>
      <c r="H245" s="195">
        <v>79150</v>
      </c>
    </row>
    <row r="246" spans="1:9">
      <c r="A246" s="401" t="s">
        <v>797</v>
      </c>
      <c r="B246" s="195">
        <v>1812699</v>
      </c>
      <c r="C246" s="195">
        <v>-1.4917805613672841E-2</v>
      </c>
      <c r="D246" s="195">
        <v>2.9357751277683031E-2</v>
      </c>
      <c r="E246" s="396">
        <v>-27451</v>
      </c>
      <c r="F246" s="195">
        <v>2019</v>
      </c>
      <c r="G246" s="195">
        <v>12</v>
      </c>
      <c r="H246" s="195">
        <v>51699</v>
      </c>
      <c r="I246" s="195" t="str">
        <f t="shared" ref="I246" si="0">IF(G246&lt;=11,H246/H245-1,"")</f>
        <v/>
      </c>
    </row>
    <row r="247" spans="1:9">
      <c r="A247" s="401" t="s">
        <v>789</v>
      </c>
      <c r="B247" s="195">
        <v>1822293</v>
      </c>
      <c r="C247" s="195">
        <v>5.2926602817124913E-3</v>
      </c>
      <c r="D247" s="195">
        <v>2.4583232596973925E-2</v>
      </c>
      <c r="E247" s="396">
        <v>9594</v>
      </c>
      <c r="F247" s="195">
        <v>2020</v>
      </c>
      <c r="G247" s="195">
        <v>1</v>
      </c>
      <c r="H247" s="195">
        <v>9594</v>
      </c>
      <c r="I247" s="397">
        <f>B247/$B$246-1</f>
        <v>5.2926602817124913E-3</v>
      </c>
    </row>
    <row r="248" spans="1:9">
      <c r="A248" s="401" t="s">
        <v>790</v>
      </c>
      <c r="B248" s="195">
        <v>1837966</v>
      </c>
      <c r="C248" s="195">
        <v>8.6007025214935862E-3</v>
      </c>
      <c r="D248" s="195">
        <v>2.5517329499010533E-2</v>
      </c>
      <c r="E248" s="396">
        <v>15673</v>
      </c>
      <c r="F248" s="195">
        <v>2020</v>
      </c>
      <c r="G248" s="195">
        <v>2</v>
      </c>
      <c r="H248" s="195">
        <v>25267</v>
      </c>
      <c r="I248" s="397">
        <f t="shared" ref="I248:I253" si="1">B248/$B$246-1</f>
        <v>1.3938883399836399E-2</v>
      </c>
    </row>
    <row r="249" spans="1:9">
      <c r="A249" s="401" t="s">
        <v>725</v>
      </c>
      <c r="B249" s="195">
        <v>1831940</v>
      </c>
      <c r="C249" s="195">
        <v>-3.2786243053462005E-3</v>
      </c>
      <c r="D249" s="195">
        <v>1.9929359784070844E-2</v>
      </c>
      <c r="E249" s="396">
        <v>-6026</v>
      </c>
      <c r="F249" s="195">
        <v>2020</v>
      </c>
      <c r="G249" s="195">
        <v>3</v>
      </c>
      <c r="H249" s="195">
        <v>19241</v>
      </c>
      <c r="I249" s="397">
        <f t="shared" si="1"/>
        <v>1.0614558732586099E-2</v>
      </c>
    </row>
    <row r="250" spans="1:9">
      <c r="A250" s="401" t="s">
        <v>783</v>
      </c>
      <c r="B250" s="195">
        <v>1793795</v>
      </c>
      <c r="C250" s="195">
        <v>-2.0822188499623362E-2</v>
      </c>
      <c r="D250" s="195">
        <v>-2.7341771588907937E-3</v>
      </c>
      <c r="E250" s="396">
        <v>-38145</v>
      </c>
      <c r="F250" s="195">
        <v>2020</v>
      </c>
      <c r="G250" s="195">
        <v>4</v>
      </c>
      <c r="H250" s="195">
        <v>-18904</v>
      </c>
      <c r="I250" s="397">
        <f t="shared" si="1"/>
        <v>-1.0428648109807481E-2</v>
      </c>
    </row>
    <row r="251" spans="1:9">
      <c r="A251" s="401" t="s">
        <v>788</v>
      </c>
      <c r="B251" s="195">
        <v>1770324</v>
      </c>
      <c r="C251" s="195">
        <v>-1.3084549795266409E-2</v>
      </c>
      <c r="D251" s="195">
        <v>-1.5863927229508024E-2</v>
      </c>
      <c r="E251" s="396">
        <v>-23471</v>
      </c>
      <c r="F251" s="195">
        <v>2020</v>
      </c>
      <c r="G251" s="195">
        <v>5</v>
      </c>
      <c r="H251" s="195">
        <v>-42375</v>
      </c>
      <c r="I251" s="397">
        <f t="shared" si="1"/>
        <v>-2.3376743739583872E-2</v>
      </c>
    </row>
    <row r="252" spans="1:9">
      <c r="A252" s="401" t="s">
        <v>791</v>
      </c>
      <c r="B252" s="195">
        <v>1755765</v>
      </c>
      <c r="C252" s="195">
        <v>-8.2239183335931498E-3</v>
      </c>
      <c r="D252" s="195">
        <v>-2.2693685344287728E-2</v>
      </c>
      <c r="E252" s="396">
        <v>-14559</v>
      </c>
      <c r="F252" s="195">
        <v>2020</v>
      </c>
      <c r="G252" s="195">
        <v>6</v>
      </c>
      <c r="H252" s="195">
        <v>-56934</v>
      </c>
      <c r="I252" s="397">
        <f t="shared" si="1"/>
        <v>-3.1408413641757393E-2</v>
      </c>
    </row>
    <row r="253" spans="1:9">
      <c r="A253" s="401" t="s">
        <v>792</v>
      </c>
      <c r="B253" s="195">
        <v>1742635</v>
      </c>
      <c r="C253" s="195">
        <v>-7.4782217437983078E-3</v>
      </c>
      <c r="D253" s="195">
        <v>-2.7612005675962337E-2</v>
      </c>
      <c r="E253" s="396">
        <v>-13130</v>
      </c>
      <c r="F253" s="195">
        <v>2020</v>
      </c>
      <c r="G253" s="195">
        <v>7</v>
      </c>
      <c r="H253" s="195">
        <v>-70064</v>
      </c>
      <c r="I253" s="397">
        <f t="shared" si="1"/>
        <v>-3.8651756303721641E-2</v>
      </c>
    </row>
    <row r="254" spans="1:9">
      <c r="A254" s="401" t="s">
        <v>793</v>
      </c>
      <c r="B254" s="195">
        <v>1758496</v>
      </c>
      <c r="C254" s="397">
        <v>9.1017338685381866E-3</v>
      </c>
      <c r="D254" s="397">
        <v>-2.3132670939672417E-2</v>
      </c>
      <c r="E254" s="396">
        <v>15861</v>
      </c>
      <c r="F254" s="195">
        <v>2020</v>
      </c>
      <c r="G254" s="195">
        <v>8</v>
      </c>
      <c r="H254" s="396">
        <v>-54203</v>
      </c>
      <c r="I254" s="397">
        <f>B254/$B$246-1</f>
        <v>-2.9901820434611648E-2</v>
      </c>
    </row>
    <row r="255" spans="1:9">
      <c r="A255" s="401" t="s">
        <v>794</v>
      </c>
      <c r="B255" s="195">
        <v>1769661</v>
      </c>
      <c r="C255" s="195">
        <v>6.3491756591997905E-3</v>
      </c>
      <c r="D255" s="195">
        <v>-2.5310432002379368E-2</v>
      </c>
      <c r="E255" s="396">
        <v>11165</v>
      </c>
      <c r="F255" s="195">
        <v>2020</v>
      </c>
      <c r="G255" s="195">
        <v>9</v>
      </c>
      <c r="H255" s="396">
        <v>-43038</v>
      </c>
      <c r="I255" s="397">
        <f t="shared" ref="I255:I260" si="2">B255/$B$246-1</f>
        <v>-2.3742496685881131E-2</v>
      </c>
    </row>
    <row r="256" spans="1:9">
      <c r="A256" s="401" t="s">
        <v>795</v>
      </c>
      <c r="B256" s="195">
        <v>1788334</v>
      </c>
      <c r="C256" s="195">
        <v>1.0551738440300218E-2</v>
      </c>
      <c r="D256" s="195">
        <v>-2.2068791282945033E-2</v>
      </c>
      <c r="E256" s="396">
        <v>18673</v>
      </c>
      <c r="F256" s="195">
        <v>2020</v>
      </c>
      <c r="G256" s="195">
        <v>10</v>
      </c>
      <c r="H256" s="195">
        <v>-24365</v>
      </c>
      <c r="I256" s="397">
        <f t="shared" si="2"/>
        <v>-1.3441282860530035E-2</v>
      </c>
    </row>
    <row r="257" spans="1:9">
      <c r="A257" s="401" t="s">
        <v>796</v>
      </c>
      <c r="B257" s="195">
        <v>1805269</v>
      </c>
      <c r="C257" s="400">
        <v>9.4697075602208081E-3</v>
      </c>
      <c r="D257" s="400">
        <v>-1.8955519930440423E-2</v>
      </c>
      <c r="E257" s="396">
        <v>16935</v>
      </c>
      <c r="F257" s="195">
        <v>2020</v>
      </c>
      <c r="G257" s="195">
        <v>11</v>
      </c>
      <c r="H257" s="195">
        <v>-7430</v>
      </c>
      <c r="I257" s="397">
        <f t="shared" si="2"/>
        <v>-4.0988603182326999E-3</v>
      </c>
    </row>
    <row r="258" spans="1:9">
      <c r="A258" s="401" t="s">
        <v>797</v>
      </c>
      <c r="B258" s="195">
        <v>1780367</v>
      </c>
      <c r="C258" s="195">
        <v>-1.3794066147482686E-2</v>
      </c>
      <c r="D258" s="195">
        <v>-1.7836386515356351E-2</v>
      </c>
      <c r="E258" s="396">
        <v>-24902</v>
      </c>
      <c r="F258" s="195">
        <v>2020</v>
      </c>
      <c r="G258" s="195">
        <v>12</v>
      </c>
      <c r="H258" s="195">
        <v>-32332</v>
      </c>
      <c r="I258" s="397">
        <f t="shared" si="2"/>
        <v>-1.7836386515356351E-2</v>
      </c>
    </row>
    <row r="259" spans="1:9">
      <c r="A259" s="401" t="s">
        <v>789</v>
      </c>
      <c r="B259" s="195">
        <v>1787122</v>
      </c>
      <c r="C259" s="195">
        <v>3.7941615408507712E-3</v>
      </c>
      <c r="D259" s="195">
        <v>-1.9300408880459918E-2</v>
      </c>
      <c r="E259" s="396">
        <v>6755</v>
      </c>
      <c r="F259" s="195">
        <v>2021</v>
      </c>
      <c r="G259" s="195">
        <v>1</v>
      </c>
      <c r="H259" s="195">
        <v>6755</v>
      </c>
      <c r="I259" s="397">
        <f t="shared" si="2"/>
        <v>-1.4109899106249824E-2</v>
      </c>
    </row>
    <row r="260" spans="1:9">
      <c r="A260" s="401" t="s">
        <v>790</v>
      </c>
      <c r="B260" s="195">
        <v>1800733</v>
      </c>
      <c r="C260" s="195">
        <v>7.6161560318770416E-3</v>
      </c>
      <c r="D260" s="195">
        <v>-2.0257719674901531E-2</v>
      </c>
      <c r="E260" s="396">
        <v>13611</v>
      </c>
      <c r="F260" s="195">
        <v>2021</v>
      </c>
      <c r="G260" s="195">
        <v>2</v>
      </c>
      <c r="H260" s="195">
        <v>20366</v>
      </c>
      <c r="I260" s="397">
        <f t="shared" si="2"/>
        <v>-6.6012062675601113E-3</v>
      </c>
    </row>
    <row r="261" spans="1:9">
      <c r="A261" s="401" t="s">
        <v>725</v>
      </c>
      <c r="B261" s="195">
        <v>1803619</v>
      </c>
      <c r="C261" s="195">
        <v>1.6026806861428877E-3</v>
      </c>
      <c r="D261" s="195">
        <v>-1.5459567453082523E-2</v>
      </c>
      <c r="E261" s="396">
        <v>2886</v>
      </c>
      <c r="F261" s="195">
        <v>2021</v>
      </c>
      <c r="G261" s="195">
        <v>3</v>
      </c>
      <c r="H261" s="195">
        <v>23252</v>
      </c>
    </row>
    <row r="262" spans="1:9">
      <c r="A262" s="401" t="s">
        <v>783</v>
      </c>
      <c r="B262" s="195">
        <v>1810884</v>
      </c>
      <c r="C262" s="195">
        <v>4.0280125680645096E-3</v>
      </c>
      <c r="D262" s="195">
        <v>9.5267296430194826E-3</v>
      </c>
      <c r="E262" s="396">
        <v>7265</v>
      </c>
      <c r="F262" s="195">
        <v>2021</v>
      </c>
      <c r="G262" s="195">
        <v>4</v>
      </c>
      <c r="H262" s="195">
        <v>30517</v>
      </c>
    </row>
    <row r="263" spans="1:9">
      <c r="A263" s="401" t="s">
        <v>788</v>
      </c>
      <c r="B263" s="195">
        <v>1815607</v>
      </c>
      <c r="C263" s="195">
        <v>2.608118465898368E-3</v>
      </c>
      <c r="D263" s="195">
        <v>2.5578933573741303E-2</v>
      </c>
      <c r="E263" s="396">
        <v>4723</v>
      </c>
      <c r="F263" s="195">
        <v>2021</v>
      </c>
      <c r="G263" s="195">
        <v>5</v>
      </c>
      <c r="H263" s="195">
        <v>35240</v>
      </c>
    </row>
    <row r="264" spans="1:9">
      <c r="A264" s="401" t="s">
        <v>791</v>
      </c>
      <c r="B264" s="195">
        <v>1820785</v>
      </c>
      <c r="C264" s="195">
        <v>2.8519387730934209E-3</v>
      </c>
      <c r="D264" s="195">
        <v>3.703229076784198E-2</v>
      </c>
      <c r="E264" s="396">
        <v>5178</v>
      </c>
      <c r="F264" s="195">
        <v>2021</v>
      </c>
      <c r="G264" s="195">
        <v>6</v>
      </c>
      <c r="H264" s="195">
        <v>40418</v>
      </c>
    </row>
    <row r="265" spans="1:9">
      <c r="A265" s="195" t="s">
        <v>792</v>
      </c>
      <c r="B265" s="195">
        <v>1826575</v>
      </c>
      <c r="C265" s="195">
        <v>3.1799471107241128E-3</v>
      </c>
      <c r="D265" s="195">
        <v>4.8168434583260478E-2</v>
      </c>
      <c r="E265" s="396">
        <v>5790</v>
      </c>
      <c r="F265" s="195">
        <v>2021</v>
      </c>
      <c r="G265" s="195">
        <v>7</v>
      </c>
      <c r="H265" s="195">
        <v>46208</v>
      </c>
    </row>
    <row r="266" spans="1:9">
      <c r="A266" s="195" t="s">
        <v>793</v>
      </c>
      <c r="B266" s="195">
        <v>1837975</v>
      </c>
      <c r="C266" s="195">
        <v>6.2411891107674311E-3</v>
      </c>
      <c r="D266" s="195">
        <v>4.5197145742725597E-2</v>
      </c>
      <c r="E266" s="396">
        <v>11400</v>
      </c>
      <c r="F266" s="195">
        <v>2021</v>
      </c>
      <c r="G266" s="195">
        <v>8</v>
      </c>
      <c r="H266" s="195">
        <v>57608</v>
      </c>
    </row>
    <row r="267" spans="1:9">
      <c r="A267" s="195" t="s">
        <v>794</v>
      </c>
      <c r="B267" s="195">
        <v>1847731</v>
      </c>
      <c r="C267" s="195">
        <v>5.3080156150111524E-3</v>
      </c>
      <c r="D267" s="195">
        <v>4.4115793928893643E-2</v>
      </c>
      <c r="E267" s="396">
        <v>9756</v>
      </c>
      <c r="F267" s="195">
        <v>2021</v>
      </c>
      <c r="G267" s="195">
        <v>9</v>
      </c>
      <c r="H267" s="195">
        <v>67364</v>
      </c>
    </row>
    <row r="268" spans="1:9">
      <c r="A268" s="195" t="s">
        <v>795</v>
      </c>
      <c r="B268" s="195">
        <v>1858235</v>
      </c>
      <c r="C268" s="195">
        <v>5.6848101807027707E-3</v>
      </c>
      <c r="D268" s="195">
        <v>3.9087217488455783E-2</v>
      </c>
      <c r="E268" s="396">
        <v>10504</v>
      </c>
      <c r="F268" s="195">
        <v>2021</v>
      </c>
      <c r="G268" s="195">
        <v>10</v>
      </c>
      <c r="H268" s="195">
        <v>77868</v>
      </c>
    </row>
    <row r="269" spans="1:9">
      <c r="E269" s="396"/>
    </row>
    <row r="270" spans="1:9">
      <c r="E270" s="396"/>
    </row>
    <row r="271" spans="1:9">
      <c r="E271" s="396"/>
    </row>
    <row r="272" spans="1:9">
      <c r="E272" s="396"/>
    </row>
    <row r="273" spans="5:5">
      <c r="E273" s="396"/>
    </row>
    <row r="274" spans="5:5">
      <c r="E274" s="396"/>
    </row>
    <row r="275" spans="5:5">
      <c r="E275" s="396"/>
    </row>
    <row r="276" spans="5:5">
      <c r="E276" s="396"/>
    </row>
    <row r="277" spans="5:5">
      <c r="E277" s="396"/>
    </row>
    <row r="278" spans="5:5">
      <c r="E278" s="396"/>
    </row>
    <row r="279" spans="5:5">
      <c r="E279" s="396"/>
    </row>
    <row r="280" spans="5:5">
      <c r="E280" s="396"/>
    </row>
    <row r="281" spans="5:5">
      <c r="E281" s="396"/>
    </row>
    <row r="282" spans="5:5">
      <c r="E282" s="396"/>
    </row>
    <row r="283" spans="5:5">
      <c r="E283" s="396"/>
    </row>
    <row r="284" spans="5:5">
      <c r="E284" s="396"/>
    </row>
    <row r="285" spans="5:5">
      <c r="E285" s="396"/>
    </row>
    <row r="286" spans="5:5">
      <c r="E286" s="396"/>
    </row>
    <row r="287" spans="5:5">
      <c r="E287" s="396"/>
    </row>
    <row r="288" spans="5:5">
      <c r="E288" s="396"/>
    </row>
    <row r="289" spans="5:5">
      <c r="E289" s="396"/>
    </row>
    <row r="290" spans="5:5">
      <c r="E290" s="396"/>
    </row>
    <row r="291" spans="5:5">
      <c r="E291" s="396"/>
    </row>
    <row r="292" spans="5:5">
      <c r="E292" s="396"/>
    </row>
    <row r="293" spans="5:5">
      <c r="E293" s="396"/>
    </row>
    <row r="294" spans="5:5">
      <c r="E294" s="396"/>
    </row>
    <row r="295" spans="5:5">
      <c r="E295" s="396"/>
    </row>
    <row r="296" spans="5:5">
      <c r="E296" s="396"/>
    </row>
    <row r="297" spans="5:5">
      <c r="E297" s="396"/>
    </row>
    <row r="298" spans="5:5">
      <c r="E298" s="396"/>
    </row>
    <row r="299" spans="5:5">
      <c r="E299" s="396"/>
    </row>
    <row r="300" spans="5:5">
      <c r="E300" s="396"/>
    </row>
    <row r="301" spans="5:5">
      <c r="E301" s="396"/>
    </row>
    <row r="302" spans="5:5">
      <c r="E302" s="396"/>
    </row>
    <row r="303" spans="5:5">
      <c r="E303" s="396"/>
    </row>
    <row r="304" spans="5:5">
      <c r="E304" s="396"/>
    </row>
    <row r="305" spans="5:5">
      <c r="E305" s="396"/>
    </row>
    <row r="306" spans="5:5">
      <c r="E306" s="396"/>
    </row>
    <row r="307" spans="5:5">
      <c r="E307" s="396"/>
    </row>
    <row r="308" spans="5:5">
      <c r="E308" s="396"/>
    </row>
    <row r="309" spans="5:5">
      <c r="E309" s="396"/>
    </row>
    <row r="310" spans="5:5">
      <c r="E310" s="396"/>
    </row>
    <row r="311" spans="5:5">
      <c r="E311" s="396"/>
    </row>
    <row r="312" spans="5:5">
      <c r="E312" s="396"/>
    </row>
    <row r="313" spans="5:5">
      <c r="E313" s="396"/>
    </row>
    <row r="314" spans="5:5">
      <c r="E314" s="396"/>
    </row>
    <row r="315" spans="5:5">
      <c r="E315" s="396"/>
    </row>
    <row r="316" spans="5:5">
      <c r="E316" s="396"/>
    </row>
    <row r="317" spans="5:5">
      <c r="E317" s="396"/>
    </row>
    <row r="318" spans="5:5">
      <c r="E318" s="396"/>
    </row>
    <row r="319" spans="5:5">
      <c r="E319" s="396"/>
    </row>
    <row r="320" spans="5:5">
      <c r="E320" s="396"/>
    </row>
    <row r="321" spans="5:5">
      <c r="E321" s="396"/>
    </row>
    <row r="322" spans="5:5">
      <c r="E322" s="396"/>
    </row>
    <row r="323" spans="5:5">
      <c r="E323" s="396"/>
    </row>
    <row r="324" spans="5:5">
      <c r="E324" s="396"/>
    </row>
    <row r="325" spans="5:5">
      <c r="E325" s="396"/>
    </row>
    <row r="326" spans="5:5">
      <c r="E326" s="396"/>
    </row>
    <row r="327" spans="5:5">
      <c r="E327" s="396"/>
    </row>
    <row r="328" spans="5:5">
      <c r="E328" s="396"/>
    </row>
    <row r="329" spans="5:5">
      <c r="E329" s="396"/>
    </row>
    <row r="330" spans="5:5">
      <c r="E330" s="396"/>
    </row>
    <row r="331" spans="5:5">
      <c r="E331" s="396"/>
    </row>
    <row r="332" spans="5:5">
      <c r="E332" s="396"/>
    </row>
    <row r="333" spans="5:5">
      <c r="E333" s="396"/>
    </row>
    <row r="334" spans="5:5">
      <c r="E334" s="396"/>
    </row>
    <row r="335" spans="5:5">
      <c r="E335" s="396"/>
    </row>
    <row r="336" spans="5:5">
      <c r="E336" s="396"/>
    </row>
    <row r="337" spans="5:5">
      <c r="E337" s="396"/>
    </row>
    <row r="338" spans="5:5">
      <c r="E338" s="396"/>
    </row>
    <row r="339" spans="5:5">
      <c r="E339" s="396"/>
    </row>
    <row r="340" spans="5:5">
      <c r="E340" s="396"/>
    </row>
    <row r="341" spans="5:5">
      <c r="E341" s="396"/>
    </row>
    <row r="342" spans="5:5">
      <c r="E342" s="396"/>
    </row>
    <row r="343" spans="5:5">
      <c r="E343" s="396"/>
    </row>
    <row r="344" spans="5:5">
      <c r="E344" s="396"/>
    </row>
    <row r="345" spans="5:5">
      <c r="E345" s="396"/>
    </row>
    <row r="346" spans="5:5">
      <c r="E346" s="396"/>
    </row>
    <row r="347" spans="5:5">
      <c r="E347" s="396"/>
    </row>
    <row r="348" spans="5:5">
      <c r="E348" s="396"/>
    </row>
    <row r="349" spans="5:5">
      <c r="E349" s="396"/>
    </row>
    <row r="350" spans="5:5">
      <c r="E350" s="396"/>
    </row>
    <row r="351" spans="5:5">
      <c r="E351" s="396"/>
    </row>
    <row r="352" spans="5:5">
      <c r="E352" s="396"/>
    </row>
    <row r="353" spans="5:5">
      <c r="E353" s="396"/>
    </row>
    <row r="354" spans="5:5">
      <c r="E354" s="396"/>
    </row>
    <row r="355" spans="5:5">
      <c r="E355" s="396"/>
    </row>
    <row r="356" spans="5:5">
      <c r="E356" s="396"/>
    </row>
    <row r="357" spans="5:5">
      <c r="E357" s="396"/>
    </row>
    <row r="358" spans="5:5">
      <c r="E358" s="396"/>
    </row>
    <row r="359" spans="5:5">
      <c r="E359" s="396"/>
    </row>
    <row r="360" spans="5:5">
      <c r="E360" s="396"/>
    </row>
    <row r="361" spans="5:5">
      <c r="E361" s="396"/>
    </row>
    <row r="362" spans="5:5">
      <c r="E362" s="396"/>
    </row>
    <row r="363" spans="5:5">
      <c r="E363" s="396"/>
    </row>
    <row r="364" spans="5:5">
      <c r="E364" s="396"/>
    </row>
    <row r="365" spans="5:5">
      <c r="E365" s="396"/>
    </row>
    <row r="366" spans="5:5">
      <c r="E366" s="396"/>
    </row>
    <row r="367" spans="5:5">
      <c r="E367" s="396"/>
    </row>
    <row r="368" spans="5:5">
      <c r="E368" s="396"/>
    </row>
    <row r="369" spans="5:5">
      <c r="E369" s="396"/>
    </row>
    <row r="370" spans="5:5">
      <c r="E370" s="396"/>
    </row>
    <row r="371" spans="5:5">
      <c r="E371" s="396"/>
    </row>
    <row r="372" spans="5:5">
      <c r="E372" s="396"/>
    </row>
    <row r="373" spans="5:5">
      <c r="E373" s="396"/>
    </row>
    <row r="374" spans="5:5">
      <c r="E374" s="396"/>
    </row>
    <row r="375" spans="5:5">
      <c r="E375" s="396"/>
    </row>
    <row r="376" spans="5:5">
      <c r="E376" s="396"/>
    </row>
    <row r="377" spans="5:5">
      <c r="E377" s="396"/>
    </row>
    <row r="378" spans="5:5">
      <c r="E378" s="396"/>
    </row>
    <row r="379" spans="5:5">
      <c r="E379" s="396"/>
    </row>
    <row r="380" spans="5:5">
      <c r="E380" s="396"/>
    </row>
    <row r="381" spans="5:5">
      <c r="E381" s="396"/>
    </row>
    <row r="382" spans="5:5">
      <c r="E382" s="396"/>
    </row>
    <row r="383" spans="5:5">
      <c r="E383" s="396"/>
    </row>
    <row r="384" spans="5:5">
      <c r="E384" s="396"/>
    </row>
    <row r="385" spans="5:5">
      <c r="E385" s="396"/>
    </row>
    <row r="386" spans="5:5">
      <c r="E386" s="396"/>
    </row>
    <row r="387" spans="5:5">
      <c r="E387" s="396"/>
    </row>
    <row r="388" spans="5:5">
      <c r="E388" s="396"/>
    </row>
    <row r="389" spans="5:5">
      <c r="E389" s="396"/>
    </row>
    <row r="390" spans="5:5">
      <c r="E390" s="396"/>
    </row>
    <row r="391" spans="5:5">
      <c r="E391" s="396"/>
    </row>
    <row r="392" spans="5:5">
      <c r="E392" s="396"/>
    </row>
    <row r="393" spans="5:5">
      <c r="E393" s="396"/>
    </row>
    <row r="394" spans="5:5">
      <c r="E394" s="396"/>
    </row>
    <row r="395" spans="5:5">
      <c r="E395" s="396"/>
    </row>
    <row r="396" spans="5:5">
      <c r="E396" s="396"/>
    </row>
    <row r="397" spans="5:5">
      <c r="E397" s="396"/>
    </row>
    <row r="398" spans="5:5">
      <c r="E398" s="396"/>
    </row>
    <row r="399" spans="5:5">
      <c r="E399" s="396"/>
    </row>
    <row r="400" spans="5:5">
      <c r="E400" s="396"/>
    </row>
    <row r="401" spans="5:5">
      <c r="E401" s="396"/>
    </row>
    <row r="402" spans="5:5">
      <c r="E402" s="396"/>
    </row>
    <row r="403" spans="5:5">
      <c r="E403" s="396"/>
    </row>
    <row r="404" spans="5:5">
      <c r="E404" s="396"/>
    </row>
    <row r="405" spans="5:5">
      <c r="E405" s="396"/>
    </row>
    <row r="406" spans="5:5">
      <c r="E406" s="396"/>
    </row>
    <row r="407" spans="5:5">
      <c r="E407" s="396"/>
    </row>
    <row r="408" spans="5:5">
      <c r="E408" s="396"/>
    </row>
    <row r="409" spans="5:5">
      <c r="E409" s="396"/>
    </row>
    <row r="410" spans="5:5">
      <c r="E410" s="396"/>
    </row>
    <row r="411" spans="5:5">
      <c r="E411" s="396"/>
    </row>
    <row r="412" spans="5:5">
      <c r="E412" s="396"/>
    </row>
    <row r="413" spans="5:5">
      <c r="E413" s="396"/>
    </row>
    <row r="414" spans="5:5">
      <c r="E414" s="396"/>
    </row>
    <row r="415" spans="5:5">
      <c r="E415" s="396"/>
    </row>
    <row r="416" spans="5:5">
      <c r="E416" s="396"/>
    </row>
    <row r="417" spans="5:5">
      <c r="E417" s="396"/>
    </row>
    <row r="418" spans="5:5">
      <c r="E418" s="396"/>
    </row>
    <row r="419" spans="5:5">
      <c r="E419" s="396"/>
    </row>
    <row r="420" spans="5:5">
      <c r="E420" s="396"/>
    </row>
    <row r="421" spans="5:5">
      <c r="E421" s="396"/>
    </row>
    <row r="422" spans="5:5">
      <c r="E422" s="396"/>
    </row>
    <row r="423" spans="5:5">
      <c r="E423" s="396"/>
    </row>
    <row r="424" spans="5:5">
      <c r="E424" s="396"/>
    </row>
    <row r="425" spans="5:5">
      <c r="E425" s="396"/>
    </row>
    <row r="426" spans="5:5">
      <c r="E426" s="396"/>
    </row>
    <row r="427" spans="5:5">
      <c r="E427" s="396"/>
    </row>
    <row r="428" spans="5:5">
      <c r="E428" s="396"/>
    </row>
    <row r="429" spans="5:5">
      <c r="E429" s="396"/>
    </row>
    <row r="430" spans="5:5">
      <c r="E430" s="396"/>
    </row>
    <row r="431" spans="5:5">
      <c r="E431" s="396"/>
    </row>
    <row r="432" spans="5:5">
      <c r="E432" s="396"/>
    </row>
    <row r="433" spans="5:5">
      <c r="E433" s="396"/>
    </row>
    <row r="434" spans="5:5">
      <c r="E434" s="396"/>
    </row>
    <row r="435" spans="5:5">
      <c r="E435" s="396"/>
    </row>
    <row r="436" spans="5:5">
      <c r="E436" s="396"/>
    </row>
    <row r="437" spans="5:5">
      <c r="E437" s="396"/>
    </row>
    <row r="438" spans="5:5">
      <c r="E438" s="396"/>
    </row>
    <row r="439" spans="5:5">
      <c r="E439" s="396"/>
    </row>
    <row r="440" spans="5:5">
      <c r="E440" s="396"/>
    </row>
    <row r="441" spans="5:5">
      <c r="E441" s="396"/>
    </row>
    <row r="442" spans="5:5">
      <c r="E442" s="396"/>
    </row>
    <row r="443" spans="5:5">
      <c r="E443" s="396"/>
    </row>
    <row r="444" spans="5:5">
      <c r="E444" s="396"/>
    </row>
    <row r="445" spans="5:5">
      <c r="E445" s="396"/>
    </row>
  </sheetData>
  <mergeCells count="1">
    <mergeCell ref="H1:I1"/>
  </mergeCells>
  <hyperlinks>
    <hyperlink ref="H1:I1" location="Index!A1" display="Regresar al Índice" xr:uid="{0EF5B2C4-B980-4D49-BC2D-127A2F8D6473}"/>
  </hyperlinks>
  <pageMargins left="0.7" right="0.7" top="0.75" bottom="0.75" header="0.3" footer="0.3"/>
  <pageSetup paperSize="9" orientation="portrait" horizontalDpi="300" verticalDpi="300"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3B364-FB64-4CC1-B78F-062C8B5E4B0D}">
  <sheetPr codeName="Hoja188"/>
  <dimension ref="A1:I39"/>
  <sheetViews>
    <sheetView topLeftCell="D7" workbookViewId="0"/>
  </sheetViews>
  <sheetFormatPr baseColWidth="10" defaultColWidth="9.140625" defaultRowHeight="14.25"/>
  <cols>
    <col min="1" max="1" width="60.7109375" style="195" customWidth="1"/>
    <col min="2" max="2" width="23.7109375" style="195" customWidth="1"/>
    <col min="3" max="3" width="20.7109375" style="195" customWidth="1"/>
    <col min="4" max="4" width="8.42578125" style="195" bestFit="1" customWidth="1"/>
    <col min="5" max="5" width="4.7109375" style="195" customWidth="1"/>
    <col min="6" max="8" width="3.7109375" style="195" customWidth="1"/>
    <col min="9" max="10" width="9.140625" style="195" customWidth="1"/>
    <col min="11" max="16384" width="9.140625" style="195"/>
  </cols>
  <sheetData>
    <row r="1" spans="1:9">
      <c r="A1" s="20" t="s">
        <v>1633</v>
      </c>
      <c r="B1" s="195" t="s">
        <v>54</v>
      </c>
      <c r="C1" s="195" t="s">
        <v>54</v>
      </c>
      <c r="D1" s="195" t="s">
        <v>54</v>
      </c>
      <c r="E1" s="195" t="s">
        <v>54</v>
      </c>
      <c r="F1" s="195" t="s">
        <v>54</v>
      </c>
      <c r="G1" s="195" t="s">
        <v>54</v>
      </c>
      <c r="H1" s="545" t="s">
        <v>38</v>
      </c>
      <c r="I1" s="545"/>
    </row>
    <row r="2" spans="1:9">
      <c r="A2" s="195" t="s">
        <v>153</v>
      </c>
      <c r="B2" s="195" t="s">
        <v>54</v>
      </c>
      <c r="C2" s="195" t="s">
        <v>54</v>
      </c>
      <c r="D2" s="195" t="s">
        <v>54</v>
      </c>
      <c r="E2" s="195" t="s">
        <v>54</v>
      </c>
      <c r="F2" s="195" t="s">
        <v>54</v>
      </c>
      <c r="G2" s="195" t="s">
        <v>54</v>
      </c>
      <c r="H2" s="195" t="s">
        <v>54</v>
      </c>
    </row>
    <row r="6" spans="1:9">
      <c r="A6" s="195" t="s">
        <v>2</v>
      </c>
      <c r="B6" s="195" t="s">
        <v>1534</v>
      </c>
      <c r="C6" s="195" t="s">
        <v>1535</v>
      </c>
      <c r="D6" s="195" t="s">
        <v>692</v>
      </c>
    </row>
    <row r="7" spans="1:9">
      <c r="A7" s="195" t="s">
        <v>25</v>
      </c>
      <c r="B7" s="195">
        <v>456972</v>
      </c>
      <c r="C7" s="195">
        <v>455226</v>
      </c>
      <c r="D7" s="396">
        <v>-1746</v>
      </c>
    </row>
    <row r="8" spans="1:9">
      <c r="A8" s="195" t="s">
        <v>11</v>
      </c>
      <c r="B8" s="195">
        <v>142090</v>
      </c>
      <c r="C8" s="195">
        <v>141776</v>
      </c>
      <c r="D8" s="396">
        <v>-314</v>
      </c>
      <c r="E8" s="195">
        <f>_xlfn.RANK.EQ(D8,$D$8:$D$39,0)</f>
        <v>32</v>
      </c>
    </row>
    <row r="9" spans="1:9">
      <c r="A9" s="195" t="s">
        <v>30</v>
      </c>
      <c r="B9" s="195">
        <v>104775</v>
      </c>
      <c r="C9" s="195">
        <v>105205</v>
      </c>
      <c r="D9" s="396">
        <v>430</v>
      </c>
      <c r="E9" s="195">
        <f t="shared" ref="E9:E39" si="0">_xlfn.RANK.EQ(D9,$D$8:$D$39,0)</f>
        <v>31</v>
      </c>
    </row>
    <row r="10" spans="1:9">
      <c r="A10" s="195" t="s">
        <v>6</v>
      </c>
      <c r="B10" s="195">
        <v>131815</v>
      </c>
      <c r="C10" s="195">
        <v>132469</v>
      </c>
      <c r="D10" s="396">
        <v>654</v>
      </c>
      <c r="E10" s="195">
        <f t="shared" si="0"/>
        <v>30</v>
      </c>
    </row>
    <row r="11" spans="1:9">
      <c r="A11" s="195" t="s">
        <v>3</v>
      </c>
      <c r="B11" s="195">
        <v>338890</v>
      </c>
      <c r="C11" s="195">
        <v>339787</v>
      </c>
      <c r="D11" s="396">
        <v>897</v>
      </c>
      <c r="E11" s="195">
        <f t="shared" si="0"/>
        <v>29</v>
      </c>
    </row>
    <row r="12" spans="1:9">
      <c r="A12" s="195" t="s">
        <v>21</v>
      </c>
      <c r="B12" s="195">
        <v>209202</v>
      </c>
      <c r="C12" s="195">
        <v>210691</v>
      </c>
      <c r="D12" s="396">
        <v>1489</v>
      </c>
      <c r="E12" s="195">
        <f t="shared" si="0"/>
        <v>28</v>
      </c>
    </row>
    <row r="13" spans="1:9">
      <c r="A13" s="195" t="s">
        <v>19</v>
      </c>
      <c r="B13" s="195">
        <v>160256</v>
      </c>
      <c r="C13" s="195">
        <v>162065</v>
      </c>
      <c r="D13" s="396">
        <v>1809</v>
      </c>
      <c r="E13" s="195">
        <f t="shared" si="0"/>
        <v>27</v>
      </c>
    </row>
    <row r="14" spans="1:9">
      <c r="A14" s="195" t="s">
        <v>10</v>
      </c>
      <c r="B14" s="195">
        <v>798128</v>
      </c>
      <c r="C14" s="195">
        <v>800104</v>
      </c>
      <c r="D14" s="396">
        <v>1976</v>
      </c>
      <c r="E14" s="195">
        <f t="shared" si="0"/>
        <v>26</v>
      </c>
    </row>
    <row r="15" spans="1:9">
      <c r="A15" s="195" t="s">
        <v>7</v>
      </c>
      <c r="B15" s="195">
        <v>231748</v>
      </c>
      <c r="C15" s="195">
        <v>233795</v>
      </c>
      <c r="D15" s="396">
        <v>2047</v>
      </c>
      <c r="E15" s="195">
        <f t="shared" si="0"/>
        <v>25</v>
      </c>
    </row>
    <row r="16" spans="1:9">
      <c r="A16" s="195" t="s">
        <v>17</v>
      </c>
      <c r="B16" s="195">
        <v>464742</v>
      </c>
      <c r="C16" s="195">
        <v>466916</v>
      </c>
      <c r="D16" s="396">
        <v>2174</v>
      </c>
      <c r="E16" s="195">
        <f t="shared" si="0"/>
        <v>24</v>
      </c>
    </row>
    <row r="17" spans="1:5">
      <c r="A17" s="195" t="s">
        <v>12</v>
      </c>
      <c r="B17" s="195">
        <v>253375</v>
      </c>
      <c r="C17" s="195">
        <v>255635</v>
      </c>
      <c r="D17" s="396">
        <v>2260</v>
      </c>
      <c r="E17" s="195">
        <f t="shared" si="0"/>
        <v>23</v>
      </c>
    </row>
    <row r="18" spans="1:5">
      <c r="A18" s="195" t="s">
        <v>18</v>
      </c>
      <c r="B18" s="195">
        <v>210063</v>
      </c>
      <c r="C18" s="195">
        <v>212465</v>
      </c>
      <c r="D18" s="396">
        <v>2402</v>
      </c>
      <c r="E18" s="195">
        <f t="shared" si="0"/>
        <v>22</v>
      </c>
    </row>
    <row r="19" spans="1:5">
      <c r="A19" s="195" t="s">
        <v>22</v>
      </c>
      <c r="B19" s="195">
        <v>605406</v>
      </c>
      <c r="C19" s="195">
        <v>608050</v>
      </c>
      <c r="D19" s="396">
        <v>2644</v>
      </c>
      <c r="E19" s="195">
        <f t="shared" si="0"/>
        <v>21</v>
      </c>
    </row>
    <row r="20" spans="1:5">
      <c r="A20" s="195" t="s">
        <v>15</v>
      </c>
      <c r="B20" s="195">
        <v>146786</v>
      </c>
      <c r="C20" s="195">
        <v>149637</v>
      </c>
      <c r="D20" s="396">
        <v>2851</v>
      </c>
      <c r="E20" s="195">
        <f t="shared" si="0"/>
        <v>20</v>
      </c>
    </row>
    <row r="21" spans="1:5">
      <c r="A21" s="195" t="s">
        <v>29</v>
      </c>
      <c r="B21" s="195">
        <v>703988</v>
      </c>
      <c r="C21" s="195">
        <v>706964</v>
      </c>
      <c r="D21" s="396">
        <v>2976</v>
      </c>
      <c r="E21" s="195">
        <f t="shared" si="0"/>
        <v>19</v>
      </c>
    </row>
    <row r="22" spans="1:5">
      <c r="A22" s="195" t="s">
        <v>16</v>
      </c>
      <c r="B22" s="195">
        <v>238463</v>
      </c>
      <c r="C22" s="195">
        <v>241477</v>
      </c>
      <c r="D22" s="396">
        <v>3014</v>
      </c>
      <c r="E22" s="195">
        <f t="shared" si="0"/>
        <v>18</v>
      </c>
    </row>
    <row r="23" spans="1:5">
      <c r="A23" s="195" t="s">
        <v>28</v>
      </c>
      <c r="B23" s="195">
        <v>205088</v>
      </c>
      <c r="C23" s="195">
        <v>208396</v>
      </c>
      <c r="D23" s="396">
        <v>3308</v>
      </c>
      <c r="E23" s="195">
        <f t="shared" si="0"/>
        <v>17</v>
      </c>
    </row>
    <row r="24" spans="1:5">
      <c r="A24" s="195" t="s">
        <v>4</v>
      </c>
      <c r="B24" s="195">
        <v>1026466</v>
      </c>
      <c r="C24" s="195">
        <v>1029815</v>
      </c>
      <c r="D24" s="396">
        <v>3349</v>
      </c>
      <c r="E24" s="195">
        <f t="shared" si="0"/>
        <v>16</v>
      </c>
    </row>
    <row r="25" spans="1:5">
      <c r="A25" s="195" t="s">
        <v>33</v>
      </c>
      <c r="B25" s="195">
        <v>193441</v>
      </c>
      <c r="C25" s="195">
        <v>196947</v>
      </c>
      <c r="D25" s="396">
        <v>3506</v>
      </c>
      <c r="E25" s="195">
        <f t="shared" si="0"/>
        <v>15</v>
      </c>
    </row>
    <row r="26" spans="1:5">
      <c r="A26" s="195" t="s">
        <v>23</v>
      </c>
      <c r="B26" s="195">
        <v>629751</v>
      </c>
      <c r="C26" s="195">
        <v>634086</v>
      </c>
      <c r="D26" s="396">
        <v>4335</v>
      </c>
      <c r="E26" s="195">
        <f t="shared" si="0"/>
        <v>14</v>
      </c>
    </row>
    <row r="27" spans="1:5">
      <c r="A27" s="195" t="s">
        <v>8</v>
      </c>
      <c r="B27" s="195">
        <v>939840</v>
      </c>
      <c r="C27" s="195">
        <v>944986</v>
      </c>
      <c r="D27" s="396">
        <v>5146</v>
      </c>
      <c r="E27" s="195">
        <f t="shared" si="0"/>
        <v>13</v>
      </c>
    </row>
    <row r="28" spans="1:5">
      <c r="A28" s="195" t="s">
        <v>5</v>
      </c>
      <c r="B28" s="195">
        <v>191774</v>
      </c>
      <c r="C28" s="195">
        <v>197205</v>
      </c>
      <c r="D28" s="396">
        <v>5431</v>
      </c>
      <c r="E28" s="195">
        <f t="shared" si="0"/>
        <v>12</v>
      </c>
    </row>
    <row r="29" spans="1:5">
      <c r="A29" s="195" t="s">
        <v>32</v>
      </c>
      <c r="B29" s="195">
        <v>388454</v>
      </c>
      <c r="C29" s="195">
        <v>394110</v>
      </c>
      <c r="D29" s="396">
        <v>5656</v>
      </c>
      <c r="E29" s="195">
        <f t="shared" si="0"/>
        <v>11</v>
      </c>
    </row>
    <row r="30" spans="1:5">
      <c r="A30" s="195" t="s">
        <v>27</v>
      </c>
      <c r="B30" s="195">
        <v>607439</v>
      </c>
      <c r="C30" s="195">
        <v>613932</v>
      </c>
      <c r="D30" s="396">
        <v>6493</v>
      </c>
      <c r="E30" s="195">
        <f t="shared" si="0"/>
        <v>10</v>
      </c>
    </row>
    <row r="31" spans="1:5">
      <c r="A31" s="195" t="s">
        <v>31</v>
      </c>
      <c r="B31" s="195">
        <v>719657</v>
      </c>
      <c r="C31" s="195">
        <v>726153</v>
      </c>
      <c r="D31" s="396">
        <v>6496</v>
      </c>
      <c r="E31" s="195">
        <f t="shared" si="0"/>
        <v>9</v>
      </c>
    </row>
    <row r="32" spans="1:5">
      <c r="A32" s="195" t="s">
        <v>14</v>
      </c>
      <c r="B32" s="195">
        <v>1015502</v>
      </c>
      <c r="C32" s="195">
        <v>1024800</v>
      </c>
      <c r="D32" s="396">
        <v>9298</v>
      </c>
      <c r="E32" s="195">
        <f t="shared" si="0"/>
        <v>8</v>
      </c>
    </row>
    <row r="33" spans="1:5">
      <c r="A33" s="195" t="s">
        <v>26</v>
      </c>
      <c r="B33" s="195">
        <v>575501</v>
      </c>
      <c r="C33" s="195">
        <v>584987</v>
      </c>
      <c r="D33" s="396">
        <v>9486</v>
      </c>
      <c r="E33" s="195">
        <f t="shared" si="0"/>
        <v>7</v>
      </c>
    </row>
    <row r="34" spans="1:5">
      <c r="A34" s="195" t="s">
        <v>24</v>
      </c>
      <c r="B34" s="195">
        <v>421962</v>
      </c>
      <c r="C34" s="195">
        <v>431755</v>
      </c>
      <c r="D34" s="396">
        <v>9793</v>
      </c>
      <c r="E34" s="195">
        <f t="shared" si="0"/>
        <v>6</v>
      </c>
    </row>
    <row r="35" spans="1:5">
      <c r="A35" s="195" t="s">
        <v>0</v>
      </c>
      <c r="B35" s="195">
        <v>1847731</v>
      </c>
      <c r="C35" s="195">
        <v>1858235</v>
      </c>
      <c r="D35" s="396">
        <v>10504</v>
      </c>
      <c r="E35" s="195">
        <f t="shared" si="0"/>
        <v>5</v>
      </c>
    </row>
    <row r="36" spans="1:5">
      <c r="A36" s="195" t="s">
        <v>20</v>
      </c>
      <c r="B36" s="195">
        <v>1705536</v>
      </c>
      <c r="C36" s="195">
        <v>1720364</v>
      </c>
      <c r="D36" s="396">
        <v>14828</v>
      </c>
      <c r="E36" s="195">
        <f t="shared" si="0"/>
        <v>4</v>
      </c>
    </row>
    <row r="37" spans="1:5">
      <c r="A37" s="195" t="s">
        <v>13</v>
      </c>
      <c r="B37" s="195">
        <v>1644896</v>
      </c>
      <c r="C37" s="195">
        <v>1667919</v>
      </c>
      <c r="D37" s="396">
        <v>23023</v>
      </c>
      <c r="E37" s="195">
        <f t="shared" si="0"/>
        <v>3</v>
      </c>
    </row>
    <row r="38" spans="1:5">
      <c r="A38" s="195" t="s">
        <v>9</v>
      </c>
      <c r="B38" s="195">
        <v>3285182</v>
      </c>
      <c r="C38" s="195">
        <v>3311635</v>
      </c>
      <c r="D38" s="396">
        <v>26453</v>
      </c>
      <c r="E38" s="195">
        <f t="shared" si="0"/>
        <v>2</v>
      </c>
    </row>
    <row r="39" spans="1:5">
      <c r="A39" s="195" t="s">
        <v>1</v>
      </c>
      <c r="B39" s="195">
        <v>20594919</v>
      </c>
      <c r="C39" s="195">
        <v>20767587</v>
      </c>
      <c r="D39" s="396">
        <v>172668</v>
      </c>
      <c r="E39" s="195">
        <f t="shared" si="0"/>
        <v>1</v>
      </c>
    </row>
  </sheetData>
  <mergeCells count="1">
    <mergeCell ref="H1:I1"/>
  </mergeCells>
  <hyperlinks>
    <hyperlink ref="H1:I1" location="Index!A1" display="Regresar al Índice" xr:uid="{1841F94D-D00F-43A2-94F7-C9E12B1CBFD7}"/>
  </hyperlinks>
  <pageMargins left="0.7" right="0.7" top="0.75" bottom="0.75" header="0.3" footer="0.3"/>
  <pageSetup paperSize="9" orientation="portrait" horizontalDpi="300" verticalDpi="300"/>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21469-BDB9-46EA-B1ED-C9176786BA94}">
  <sheetPr codeName="Hoja189"/>
  <dimension ref="A1:I39"/>
  <sheetViews>
    <sheetView topLeftCell="E13" zoomScaleNormal="100" workbookViewId="0"/>
  </sheetViews>
  <sheetFormatPr baseColWidth="10" defaultColWidth="9.140625" defaultRowHeight="14.25"/>
  <cols>
    <col min="1" max="1" width="60.7109375" style="195" customWidth="1"/>
    <col min="2" max="2" width="23.7109375" style="195" customWidth="1"/>
    <col min="3" max="3" width="20.7109375" style="195" customWidth="1"/>
    <col min="4" max="4" width="11.7109375" style="195" customWidth="1"/>
    <col min="5" max="5" width="4.7109375" style="195" customWidth="1"/>
    <col min="6" max="8" width="3.7109375" style="195" customWidth="1"/>
    <col min="9" max="10" width="9.140625" style="195" customWidth="1"/>
    <col min="11" max="25" width="9" style="195" customWidth="1"/>
    <col min="26" max="16384" width="9.140625" style="195"/>
  </cols>
  <sheetData>
    <row r="1" spans="1:9">
      <c r="A1" s="20" t="s">
        <v>1634</v>
      </c>
      <c r="B1" s="195" t="s">
        <v>54</v>
      </c>
      <c r="C1" s="195" t="s">
        <v>54</v>
      </c>
      <c r="D1" s="195" t="s">
        <v>54</v>
      </c>
      <c r="E1" s="195" t="s">
        <v>54</v>
      </c>
      <c r="F1" s="195" t="s">
        <v>54</v>
      </c>
      <c r="G1" s="195" t="s">
        <v>54</v>
      </c>
      <c r="H1" s="545" t="s">
        <v>38</v>
      </c>
      <c r="I1" s="545"/>
    </row>
    <row r="2" spans="1:9">
      <c r="A2" s="195" t="s">
        <v>153</v>
      </c>
      <c r="B2" s="195" t="s">
        <v>54</v>
      </c>
      <c r="C2" s="195" t="s">
        <v>54</v>
      </c>
      <c r="D2" s="195" t="s">
        <v>54</v>
      </c>
      <c r="E2" s="195" t="s">
        <v>54</v>
      </c>
      <c r="F2" s="195" t="s">
        <v>54</v>
      </c>
      <c r="G2" s="195" t="s">
        <v>54</v>
      </c>
      <c r="H2" s="195" t="s">
        <v>54</v>
      </c>
    </row>
    <row r="6" spans="1:9">
      <c r="A6" s="195" t="s">
        <v>2</v>
      </c>
      <c r="B6" s="195" t="s">
        <v>1534</v>
      </c>
      <c r="C6" s="195" t="s">
        <v>1535</v>
      </c>
      <c r="D6" s="195" t="s">
        <v>693</v>
      </c>
    </row>
    <row r="7" spans="1:9">
      <c r="A7" s="195" t="s">
        <v>25</v>
      </c>
      <c r="B7" s="195">
        <v>456972</v>
      </c>
      <c r="C7" s="195">
        <v>455226</v>
      </c>
      <c r="D7" s="397">
        <v>-3.8208030251306591E-3</v>
      </c>
      <c r="E7" s="195">
        <f>_xlfn.RANK.EQ(D7,$D$7:$D$39,0)</f>
        <v>33</v>
      </c>
    </row>
    <row r="8" spans="1:9">
      <c r="A8" s="195" t="s">
        <v>11</v>
      </c>
      <c r="B8" s="195">
        <v>142090</v>
      </c>
      <c r="C8" s="195">
        <v>141776</v>
      </c>
      <c r="D8" s="397">
        <v>-2.209866985713238E-3</v>
      </c>
      <c r="E8" s="195">
        <f t="shared" ref="E8:E39" si="0">_xlfn.RANK.EQ(D8,$D$7:$D$39,0)</f>
        <v>32</v>
      </c>
    </row>
    <row r="9" spans="1:9">
      <c r="A9" s="195" t="s">
        <v>10</v>
      </c>
      <c r="B9" s="195">
        <v>798128</v>
      </c>
      <c r="C9" s="195">
        <v>800104</v>
      </c>
      <c r="D9" s="397">
        <v>2.4757933564540924E-3</v>
      </c>
      <c r="E9" s="195">
        <f t="shared" si="0"/>
        <v>31</v>
      </c>
    </row>
    <row r="10" spans="1:9">
      <c r="A10" s="195" t="s">
        <v>3</v>
      </c>
      <c r="B10" s="195">
        <v>338890</v>
      </c>
      <c r="C10" s="195">
        <v>339787</v>
      </c>
      <c r="D10" s="397">
        <v>2.6468765676177508E-3</v>
      </c>
      <c r="E10" s="195">
        <f t="shared" si="0"/>
        <v>30</v>
      </c>
    </row>
    <row r="11" spans="1:9">
      <c r="A11" s="195" t="s">
        <v>4</v>
      </c>
      <c r="B11" s="195">
        <v>1026466</v>
      </c>
      <c r="C11" s="195">
        <v>1029815</v>
      </c>
      <c r="D11" s="397">
        <v>3.2626506869199989E-3</v>
      </c>
      <c r="E11" s="195">
        <f t="shared" si="0"/>
        <v>29</v>
      </c>
    </row>
    <row r="12" spans="1:9">
      <c r="A12" s="195" t="s">
        <v>30</v>
      </c>
      <c r="B12" s="195">
        <v>104775</v>
      </c>
      <c r="C12" s="195">
        <v>105205</v>
      </c>
      <c r="D12" s="397">
        <v>4.1040324504890702E-3</v>
      </c>
      <c r="E12" s="195">
        <f t="shared" si="0"/>
        <v>28</v>
      </c>
    </row>
    <row r="13" spans="1:9">
      <c r="A13" s="195" t="s">
        <v>29</v>
      </c>
      <c r="B13" s="195">
        <v>703988</v>
      </c>
      <c r="C13" s="195">
        <v>706964</v>
      </c>
      <c r="D13" s="397">
        <v>4.2273447842859913E-3</v>
      </c>
      <c r="E13" s="195">
        <f t="shared" si="0"/>
        <v>27</v>
      </c>
    </row>
    <row r="14" spans="1:9">
      <c r="A14" s="195" t="s">
        <v>22</v>
      </c>
      <c r="B14" s="195">
        <v>605406</v>
      </c>
      <c r="C14" s="195">
        <v>608050</v>
      </c>
      <c r="D14" s="397">
        <v>4.3673171392419885E-3</v>
      </c>
      <c r="E14" s="195">
        <f t="shared" si="0"/>
        <v>26</v>
      </c>
    </row>
    <row r="15" spans="1:9">
      <c r="A15" s="195" t="s">
        <v>17</v>
      </c>
      <c r="B15" s="195">
        <v>464742</v>
      </c>
      <c r="C15" s="195">
        <v>466916</v>
      </c>
      <c r="D15" s="397">
        <v>4.6778642773839252E-3</v>
      </c>
      <c r="E15" s="195">
        <f t="shared" si="0"/>
        <v>25</v>
      </c>
    </row>
    <row r="16" spans="1:9">
      <c r="A16" s="195" t="s">
        <v>6</v>
      </c>
      <c r="B16" s="195">
        <v>131815</v>
      </c>
      <c r="C16" s="195">
        <v>132469</v>
      </c>
      <c r="D16" s="397">
        <v>4.9614990706672302E-3</v>
      </c>
      <c r="E16" s="195">
        <f t="shared" si="0"/>
        <v>24</v>
      </c>
    </row>
    <row r="17" spans="1:5">
      <c r="A17" s="195" t="s">
        <v>8</v>
      </c>
      <c r="B17" s="195">
        <v>939840</v>
      </c>
      <c r="C17" s="195">
        <v>944986</v>
      </c>
      <c r="D17" s="397">
        <v>5.4754000680967696E-3</v>
      </c>
      <c r="E17" s="195">
        <f t="shared" si="0"/>
        <v>23</v>
      </c>
    </row>
    <row r="18" spans="1:5">
      <c r="A18" s="195" t="s">
        <v>0</v>
      </c>
      <c r="B18" s="195">
        <v>1847731</v>
      </c>
      <c r="C18" s="195">
        <v>1858235</v>
      </c>
      <c r="D18" s="397">
        <v>5.6848101807027707E-3</v>
      </c>
      <c r="E18" s="195">
        <f t="shared" si="0"/>
        <v>22</v>
      </c>
    </row>
    <row r="19" spans="1:5">
      <c r="A19" s="195" t="s">
        <v>23</v>
      </c>
      <c r="B19" s="195">
        <v>629751</v>
      </c>
      <c r="C19" s="195">
        <v>634086</v>
      </c>
      <c r="D19" s="397">
        <v>6.8836730707850791E-3</v>
      </c>
      <c r="E19" s="195">
        <f t="shared" si="0"/>
        <v>21</v>
      </c>
    </row>
    <row r="20" spans="1:5">
      <c r="A20" s="195" t="s">
        <v>21</v>
      </c>
      <c r="B20" s="195">
        <v>209202</v>
      </c>
      <c r="C20" s="195">
        <v>210691</v>
      </c>
      <c r="D20" s="397">
        <v>7.1175227770288174E-3</v>
      </c>
      <c r="E20" s="195">
        <f t="shared" si="0"/>
        <v>20</v>
      </c>
    </row>
    <row r="21" spans="1:5">
      <c r="A21" s="195" t="s">
        <v>9</v>
      </c>
      <c r="B21" s="195">
        <v>3285182</v>
      </c>
      <c r="C21" s="195">
        <v>3311635</v>
      </c>
      <c r="D21" s="397">
        <v>8.0522175027137877E-3</v>
      </c>
      <c r="E21" s="195">
        <f t="shared" si="0"/>
        <v>19</v>
      </c>
    </row>
    <row r="22" spans="1:5">
      <c r="A22" s="195" t="s">
        <v>1</v>
      </c>
      <c r="B22" s="195">
        <v>20594919</v>
      </c>
      <c r="C22" s="195">
        <v>20767587</v>
      </c>
      <c r="D22" s="397">
        <v>8.3840096676273124E-3</v>
      </c>
      <c r="E22" s="195">
        <f t="shared" si="0"/>
        <v>18</v>
      </c>
    </row>
    <row r="23" spans="1:5">
      <c r="A23" s="195" t="s">
        <v>20</v>
      </c>
      <c r="B23" s="195">
        <v>1705536</v>
      </c>
      <c r="C23" s="195">
        <v>1720364</v>
      </c>
      <c r="D23" s="397">
        <v>8.6940410521971767E-3</v>
      </c>
      <c r="E23" s="195">
        <f t="shared" si="0"/>
        <v>17</v>
      </c>
    </row>
    <row r="24" spans="1:5">
      <c r="A24" s="195" t="s">
        <v>7</v>
      </c>
      <c r="B24" s="195">
        <v>231748</v>
      </c>
      <c r="C24" s="195">
        <v>233795</v>
      </c>
      <c r="D24" s="397">
        <v>8.8328701865820758E-3</v>
      </c>
      <c r="E24" s="195">
        <f t="shared" si="0"/>
        <v>16</v>
      </c>
    </row>
    <row r="25" spans="1:5">
      <c r="A25" s="195" t="s">
        <v>12</v>
      </c>
      <c r="B25" s="195">
        <v>253375</v>
      </c>
      <c r="C25" s="195">
        <v>255635</v>
      </c>
      <c r="D25" s="397">
        <v>8.9195855944745883E-3</v>
      </c>
      <c r="E25" s="195">
        <f t="shared" si="0"/>
        <v>15</v>
      </c>
    </row>
    <row r="26" spans="1:5">
      <c r="A26" s="195" t="s">
        <v>31</v>
      </c>
      <c r="B26" s="195">
        <v>719657</v>
      </c>
      <c r="C26" s="195">
        <v>726153</v>
      </c>
      <c r="D26" s="397">
        <v>9.0265223571783793E-3</v>
      </c>
      <c r="E26" s="195">
        <f t="shared" si="0"/>
        <v>14</v>
      </c>
    </row>
    <row r="27" spans="1:5">
      <c r="A27" s="195" t="s">
        <v>14</v>
      </c>
      <c r="B27" s="195">
        <v>1015502</v>
      </c>
      <c r="C27" s="195">
        <v>1024800</v>
      </c>
      <c r="D27" s="397">
        <v>9.1560627157800667E-3</v>
      </c>
      <c r="E27" s="195">
        <f t="shared" si="0"/>
        <v>13</v>
      </c>
    </row>
    <row r="28" spans="1:5">
      <c r="A28" s="195" t="s">
        <v>27</v>
      </c>
      <c r="B28" s="195">
        <v>607439</v>
      </c>
      <c r="C28" s="195">
        <v>613932</v>
      </c>
      <c r="D28" s="397">
        <v>1.0689139156359717E-2</v>
      </c>
      <c r="E28" s="195">
        <f t="shared" si="0"/>
        <v>12</v>
      </c>
    </row>
    <row r="29" spans="1:5">
      <c r="A29" s="195" t="s">
        <v>19</v>
      </c>
      <c r="B29" s="195">
        <v>160256</v>
      </c>
      <c r="C29" s="195">
        <v>162065</v>
      </c>
      <c r="D29" s="397">
        <v>1.1288188897763618E-2</v>
      </c>
      <c r="E29" s="195">
        <f t="shared" si="0"/>
        <v>11</v>
      </c>
    </row>
    <row r="30" spans="1:5">
      <c r="A30" s="195" t="s">
        <v>18</v>
      </c>
      <c r="B30" s="195">
        <v>210063</v>
      </c>
      <c r="C30" s="195">
        <v>212465</v>
      </c>
      <c r="D30" s="397">
        <v>1.1434664838643638E-2</v>
      </c>
      <c r="E30" s="195">
        <f t="shared" si="0"/>
        <v>10</v>
      </c>
    </row>
    <row r="31" spans="1:5">
      <c r="A31" s="195" t="s">
        <v>16</v>
      </c>
      <c r="B31" s="195">
        <v>238463</v>
      </c>
      <c r="C31" s="195">
        <v>241477</v>
      </c>
      <c r="D31" s="397">
        <v>1.2639277372170854E-2</v>
      </c>
      <c r="E31" s="195">
        <f t="shared" si="0"/>
        <v>9</v>
      </c>
    </row>
    <row r="32" spans="1:5">
      <c r="A32" s="195" t="s">
        <v>13</v>
      </c>
      <c r="B32" s="195">
        <v>1644896</v>
      </c>
      <c r="C32" s="195">
        <v>1667919</v>
      </c>
      <c r="D32" s="397">
        <v>1.3996629574149377E-2</v>
      </c>
      <c r="E32" s="195">
        <f t="shared" si="0"/>
        <v>8</v>
      </c>
    </row>
    <row r="33" spans="1:5">
      <c r="A33" s="195" t="s">
        <v>32</v>
      </c>
      <c r="B33" s="195">
        <v>388454</v>
      </c>
      <c r="C33" s="195">
        <v>394110</v>
      </c>
      <c r="D33" s="397">
        <v>1.4560282555978299E-2</v>
      </c>
      <c r="E33" s="195">
        <f t="shared" si="0"/>
        <v>7</v>
      </c>
    </row>
    <row r="34" spans="1:5">
      <c r="A34" s="195" t="s">
        <v>28</v>
      </c>
      <c r="B34" s="195">
        <v>205088</v>
      </c>
      <c r="C34" s="195">
        <v>208396</v>
      </c>
      <c r="D34" s="397">
        <v>1.6129661413637031E-2</v>
      </c>
      <c r="E34" s="195">
        <f>_xlfn.RANK.EQ(D34,$D$7:$D$39,0)</f>
        <v>6</v>
      </c>
    </row>
    <row r="35" spans="1:5">
      <c r="A35" s="195" t="s">
        <v>26</v>
      </c>
      <c r="B35" s="195">
        <v>575501</v>
      </c>
      <c r="C35" s="195">
        <v>584987</v>
      </c>
      <c r="D35" s="397">
        <v>1.6483029569019036E-2</v>
      </c>
      <c r="E35" s="195">
        <f t="shared" si="0"/>
        <v>5</v>
      </c>
    </row>
    <row r="36" spans="1:5">
      <c r="A36" s="195" t="s">
        <v>33</v>
      </c>
      <c r="B36" s="195">
        <v>193441</v>
      </c>
      <c r="C36" s="195">
        <v>196947</v>
      </c>
      <c r="D36" s="397">
        <v>1.8124389348690206E-2</v>
      </c>
      <c r="E36" s="195">
        <f t="shared" si="0"/>
        <v>4</v>
      </c>
    </row>
    <row r="37" spans="1:5">
      <c r="A37" s="195" t="s">
        <v>15</v>
      </c>
      <c r="B37" s="195">
        <v>146786</v>
      </c>
      <c r="C37" s="195">
        <v>149637</v>
      </c>
      <c r="D37" s="397">
        <v>1.9422833240227311E-2</v>
      </c>
      <c r="E37" s="195">
        <f t="shared" si="0"/>
        <v>3</v>
      </c>
    </row>
    <row r="38" spans="1:5">
      <c r="A38" s="195" t="s">
        <v>24</v>
      </c>
      <c r="B38" s="195">
        <v>421962</v>
      </c>
      <c r="C38" s="195">
        <v>431755</v>
      </c>
      <c r="D38" s="397">
        <v>2.3208250979946055E-2</v>
      </c>
      <c r="E38" s="195">
        <f t="shared" si="0"/>
        <v>2</v>
      </c>
    </row>
    <row r="39" spans="1:5">
      <c r="A39" s="195" t="s">
        <v>5</v>
      </c>
      <c r="B39" s="195">
        <v>191774</v>
      </c>
      <c r="C39" s="195">
        <v>197205</v>
      </c>
      <c r="D39" s="397">
        <v>2.8319793089782719E-2</v>
      </c>
      <c r="E39" s="195">
        <f t="shared" si="0"/>
        <v>1</v>
      </c>
    </row>
  </sheetData>
  <mergeCells count="1">
    <mergeCell ref="H1:I1"/>
  </mergeCells>
  <hyperlinks>
    <hyperlink ref="H1:I1" location="Index!A1" display="Regresar al Índice" xr:uid="{128E5090-73DE-4FE7-BF67-77F4AF2E4EB8}"/>
  </hyperlinks>
  <pageMargins left="0.7" right="0.7" top="0.75" bottom="0.75" header="0.3" footer="0.3"/>
  <pageSetup paperSize="9" orientation="portrait" horizontalDpi="300" verticalDpi="300"/>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94748-16C7-4789-82A5-B2F7ACFFBDE2}">
  <sheetPr codeName="Hoja190"/>
  <dimension ref="A1:AG40"/>
  <sheetViews>
    <sheetView workbookViewId="0"/>
  </sheetViews>
  <sheetFormatPr baseColWidth="10" defaultColWidth="9.140625" defaultRowHeight="14.25"/>
  <cols>
    <col min="1" max="1" width="60.7109375" style="195" customWidth="1"/>
    <col min="2" max="2" width="19.85546875" style="195" customWidth="1"/>
    <col min="3" max="3" width="11.28515625" style="195" bestFit="1" customWidth="1"/>
    <col min="4" max="5" width="12.140625" style="195" bestFit="1" customWidth="1"/>
    <col min="6" max="6" width="17.42578125" style="195" bestFit="1" customWidth="1"/>
    <col min="7" max="7" width="9.7109375" style="195" customWidth="1"/>
    <col min="8" max="8" width="12.140625" style="195" bestFit="1" customWidth="1"/>
    <col min="9" max="10" width="9.7109375" style="195" customWidth="1"/>
    <col min="11" max="11" width="11.28515625" style="195" bestFit="1" customWidth="1"/>
    <col min="12" max="12" width="10.140625" style="195" bestFit="1" customWidth="1"/>
    <col min="13" max="13" width="11.28515625" style="195" bestFit="1" customWidth="1"/>
    <col min="14" max="14" width="10.140625" style="195" bestFit="1" customWidth="1"/>
    <col min="15" max="15" width="11.28515625" style="195" bestFit="1" customWidth="1"/>
    <col min="16" max="16" width="10.140625" style="195" bestFit="1" customWidth="1"/>
    <col min="17" max="17" width="11.28515625" style="195" bestFit="1" customWidth="1"/>
    <col min="18" max="25" width="9.42578125" style="195" bestFit="1" customWidth="1"/>
    <col min="26" max="31" width="10.140625" style="195" bestFit="1" customWidth="1"/>
    <col min="32" max="33" width="9.42578125" style="195" bestFit="1" customWidth="1"/>
    <col min="34" max="16384" width="9.140625" style="195"/>
  </cols>
  <sheetData>
    <row r="1" spans="1:33">
      <c r="A1" s="20" t="s">
        <v>1635</v>
      </c>
      <c r="B1" s="195" t="s">
        <v>54</v>
      </c>
      <c r="C1" s="195" t="s">
        <v>54</v>
      </c>
      <c r="D1" s="195" t="s">
        <v>54</v>
      </c>
      <c r="E1" s="195" t="s">
        <v>54</v>
      </c>
      <c r="F1" s="195" t="s">
        <v>54</v>
      </c>
      <c r="G1" s="195" t="s">
        <v>54</v>
      </c>
      <c r="H1" s="545" t="s">
        <v>38</v>
      </c>
      <c r="I1" s="545"/>
    </row>
    <row r="2" spans="1:33">
      <c r="A2" s="195" t="s">
        <v>153</v>
      </c>
      <c r="B2" s="195" t="s">
        <v>54</v>
      </c>
      <c r="C2" s="195" t="s">
        <v>54</v>
      </c>
      <c r="D2" s="195" t="s">
        <v>54</v>
      </c>
      <c r="E2" s="195" t="s">
        <v>54</v>
      </c>
      <c r="F2" s="195" t="s">
        <v>54</v>
      </c>
      <c r="G2" s="195" t="s">
        <v>54</v>
      </c>
      <c r="H2" s="195" t="s">
        <v>54</v>
      </c>
    </row>
    <row r="6" spans="1:33">
      <c r="A6" s="195" t="s">
        <v>2</v>
      </c>
      <c r="B6" s="195" t="s">
        <v>702</v>
      </c>
      <c r="C6" s="195" t="s">
        <v>703</v>
      </c>
      <c r="D6" s="195" t="s">
        <v>704</v>
      </c>
      <c r="E6" s="195" t="s">
        <v>705</v>
      </c>
      <c r="F6" s="195" t="s">
        <v>706</v>
      </c>
      <c r="G6" s="195" t="s">
        <v>548</v>
      </c>
      <c r="H6" s="195" t="s">
        <v>561</v>
      </c>
      <c r="I6" s="195" t="s">
        <v>707</v>
      </c>
      <c r="J6" s="195" t="s">
        <v>726</v>
      </c>
      <c r="K6" s="195" t="s">
        <v>781</v>
      </c>
      <c r="L6" s="195" t="s">
        <v>798</v>
      </c>
      <c r="M6" s="195" t="s">
        <v>831</v>
      </c>
      <c r="N6" s="195" t="s">
        <v>888</v>
      </c>
      <c r="O6" s="195" t="s">
        <v>910</v>
      </c>
      <c r="P6" s="195" t="s">
        <v>997</v>
      </c>
      <c r="Q6" s="195" t="s">
        <v>1539</v>
      </c>
      <c r="R6" s="195" t="s">
        <v>727</v>
      </c>
      <c r="S6" s="195" t="s">
        <v>782</v>
      </c>
      <c r="T6" s="195" t="s">
        <v>799</v>
      </c>
      <c r="U6" s="195" t="s">
        <v>832</v>
      </c>
      <c r="V6" s="195" t="s">
        <v>889</v>
      </c>
      <c r="W6" s="195" t="s">
        <v>911</v>
      </c>
      <c r="X6" s="195" t="s">
        <v>1013</v>
      </c>
      <c r="Y6" s="195" t="s">
        <v>1540</v>
      </c>
      <c r="Z6" s="195" t="s">
        <v>708</v>
      </c>
      <c r="AA6" s="195" t="s">
        <v>709</v>
      </c>
      <c r="AB6" s="195" t="s">
        <v>710</v>
      </c>
      <c r="AC6" s="195" t="s">
        <v>711</v>
      </c>
      <c r="AD6" s="195" t="s">
        <v>712</v>
      </c>
      <c r="AE6" s="195" t="s">
        <v>713</v>
      </c>
      <c r="AF6" s="195" t="s">
        <v>714</v>
      </c>
      <c r="AG6" s="195" t="s">
        <v>890</v>
      </c>
    </row>
    <row r="7" spans="1:33">
      <c r="A7" s="195" t="s">
        <v>15</v>
      </c>
      <c r="B7" s="396">
        <v>143693</v>
      </c>
      <c r="C7" s="396">
        <v>144572</v>
      </c>
      <c r="D7" s="396">
        <v>144513</v>
      </c>
      <c r="E7" s="396">
        <v>147179</v>
      </c>
      <c r="F7" s="396">
        <v>147726</v>
      </c>
      <c r="G7" s="396">
        <v>146771</v>
      </c>
      <c r="H7" s="396">
        <v>142961</v>
      </c>
      <c r="I7" s="396">
        <v>143318</v>
      </c>
      <c r="J7" s="396">
        <v>147015</v>
      </c>
      <c r="K7" s="396">
        <v>147121</v>
      </c>
      <c r="L7" s="195">
        <v>147900</v>
      </c>
      <c r="M7" s="396">
        <v>148621</v>
      </c>
      <c r="N7" s="195">
        <v>151226</v>
      </c>
      <c r="O7" s="396">
        <v>148278</v>
      </c>
      <c r="P7" s="195">
        <v>146786</v>
      </c>
      <c r="Q7" s="396">
        <v>149637</v>
      </c>
      <c r="R7" s="195">
        <v>3697</v>
      </c>
      <c r="S7" s="396">
        <v>106</v>
      </c>
      <c r="T7" s="195">
        <v>779</v>
      </c>
      <c r="U7" s="396">
        <v>721</v>
      </c>
      <c r="V7" s="195">
        <v>2605</v>
      </c>
      <c r="W7" s="195">
        <v>-2948</v>
      </c>
      <c r="X7" s="195">
        <v>-1492</v>
      </c>
      <c r="Y7" s="195">
        <v>2851</v>
      </c>
      <c r="Z7" s="195">
        <v>879</v>
      </c>
      <c r="AA7" s="195">
        <v>-59</v>
      </c>
      <c r="AB7" s="195">
        <v>2666</v>
      </c>
      <c r="AC7" s="195">
        <v>547</v>
      </c>
      <c r="AD7" s="195">
        <v>-955</v>
      </c>
      <c r="AE7" s="195">
        <v>-3810</v>
      </c>
      <c r="AF7" s="195">
        <v>357</v>
      </c>
      <c r="AG7" s="195">
        <v>5944</v>
      </c>
    </row>
    <row r="8" spans="1:33">
      <c r="A8" s="195" t="s">
        <v>30</v>
      </c>
      <c r="B8" s="396">
        <v>99092</v>
      </c>
      <c r="C8" s="396">
        <v>99667</v>
      </c>
      <c r="D8" s="396">
        <v>99807</v>
      </c>
      <c r="E8" s="396">
        <v>100615</v>
      </c>
      <c r="F8" s="396">
        <v>101238</v>
      </c>
      <c r="G8" s="396">
        <v>99057</v>
      </c>
      <c r="H8" s="396">
        <v>99545</v>
      </c>
      <c r="I8" s="396">
        <v>101686</v>
      </c>
      <c r="J8" s="396">
        <v>102821</v>
      </c>
      <c r="K8" s="396">
        <v>102990</v>
      </c>
      <c r="L8" s="195">
        <v>103141</v>
      </c>
      <c r="M8" s="396">
        <v>103302</v>
      </c>
      <c r="N8" s="195">
        <v>104407</v>
      </c>
      <c r="O8" s="396">
        <v>104983</v>
      </c>
      <c r="P8" s="195">
        <v>104775</v>
      </c>
      <c r="Q8" s="396">
        <v>105205</v>
      </c>
      <c r="R8" s="195">
        <v>1135</v>
      </c>
      <c r="S8" s="396">
        <v>169</v>
      </c>
      <c r="T8" s="195">
        <v>151</v>
      </c>
      <c r="U8" s="396">
        <v>161</v>
      </c>
      <c r="V8" s="195">
        <v>1105</v>
      </c>
      <c r="W8" s="195">
        <v>576</v>
      </c>
      <c r="X8" s="195">
        <v>-208</v>
      </c>
      <c r="Y8" s="195">
        <v>430</v>
      </c>
      <c r="Z8" s="195">
        <v>575</v>
      </c>
      <c r="AA8" s="195">
        <v>140</v>
      </c>
      <c r="AB8" s="195">
        <v>808</v>
      </c>
      <c r="AC8" s="195">
        <v>623</v>
      </c>
      <c r="AD8" s="195">
        <v>-2181</v>
      </c>
      <c r="AE8" s="195">
        <v>488</v>
      </c>
      <c r="AF8" s="195">
        <v>2141</v>
      </c>
      <c r="AG8" s="195">
        <v>6113</v>
      </c>
    </row>
    <row r="9" spans="1:33">
      <c r="A9" s="195" t="s">
        <v>11</v>
      </c>
      <c r="B9" s="396">
        <v>134809</v>
      </c>
      <c r="C9" s="396">
        <v>134682</v>
      </c>
      <c r="D9" s="396">
        <v>134409</v>
      </c>
      <c r="E9" s="396">
        <v>135757</v>
      </c>
      <c r="F9" s="396">
        <v>136547</v>
      </c>
      <c r="G9" s="396">
        <v>135945</v>
      </c>
      <c r="H9" s="396">
        <v>136513</v>
      </c>
      <c r="I9" s="396">
        <v>137020</v>
      </c>
      <c r="J9" s="396">
        <v>138595</v>
      </c>
      <c r="K9" s="396">
        <v>137842</v>
      </c>
      <c r="L9" s="195">
        <v>137819</v>
      </c>
      <c r="M9" s="396">
        <v>139861</v>
      </c>
      <c r="N9" s="195">
        <v>139826</v>
      </c>
      <c r="O9" s="396">
        <v>141031</v>
      </c>
      <c r="P9" s="195">
        <v>142090</v>
      </c>
      <c r="Q9" s="396">
        <v>141776</v>
      </c>
      <c r="R9" s="195">
        <v>1575</v>
      </c>
      <c r="S9" s="396">
        <v>-753</v>
      </c>
      <c r="T9" s="195">
        <v>-23</v>
      </c>
      <c r="U9" s="396">
        <v>2042</v>
      </c>
      <c r="V9" s="195">
        <v>-35</v>
      </c>
      <c r="W9" s="195">
        <v>1205</v>
      </c>
      <c r="X9" s="195">
        <v>1059</v>
      </c>
      <c r="Y9" s="195">
        <v>-314</v>
      </c>
      <c r="Z9" s="195">
        <v>-127</v>
      </c>
      <c r="AA9" s="195">
        <v>-273</v>
      </c>
      <c r="AB9" s="195">
        <v>1348</v>
      </c>
      <c r="AC9" s="195">
        <v>790</v>
      </c>
      <c r="AD9" s="195">
        <v>-602</v>
      </c>
      <c r="AE9" s="195">
        <v>568</v>
      </c>
      <c r="AF9" s="195">
        <v>507</v>
      </c>
      <c r="AG9" s="195">
        <v>6967</v>
      </c>
    </row>
    <row r="10" spans="1:33">
      <c r="A10" s="195" t="s">
        <v>21</v>
      </c>
      <c r="B10" s="396">
        <v>202951</v>
      </c>
      <c r="C10" s="396">
        <v>203438</v>
      </c>
      <c r="D10" s="396">
        <v>204970</v>
      </c>
      <c r="E10" s="396">
        <v>207378</v>
      </c>
      <c r="F10" s="396">
        <v>210352</v>
      </c>
      <c r="G10" s="396">
        <v>208539</v>
      </c>
      <c r="H10" s="396">
        <v>207314</v>
      </c>
      <c r="I10" s="396">
        <v>208345</v>
      </c>
      <c r="J10" s="396">
        <v>208202</v>
      </c>
      <c r="K10" s="396">
        <v>208305</v>
      </c>
      <c r="L10" s="195">
        <v>207266</v>
      </c>
      <c r="M10" s="396">
        <v>208994</v>
      </c>
      <c r="N10" s="195">
        <v>210228</v>
      </c>
      <c r="O10" s="396">
        <v>208258</v>
      </c>
      <c r="P10" s="195">
        <v>209202</v>
      </c>
      <c r="Q10" s="396">
        <v>210691</v>
      </c>
      <c r="R10" s="195">
        <v>-143</v>
      </c>
      <c r="S10" s="396">
        <v>103</v>
      </c>
      <c r="T10" s="195">
        <v>-1039</v>
      </c>
      <c r="U10" s="396">
        <v>1728</v>
      </c>
      <c r="V10" s="195">
        <v>1234</v>
      </c>
      <c r="W10" s="195">
        <v>-1970</v>
      </c>
      <c r="X10" s="195">
        <v>944</v>
      </c>
      <c r="Y10" s="195">
        <v>1489</v>
      </c>
      <c r="Z10" s="195">
        <v>487</v>
      </c>
      <c r="AA10" s="195">
        <v>1532</v>
      </c>
      <c r="AB10" s="195">
        <v>2408</v>
      </c>
      <c r="AC10" s="195">
        <v>2974</v>
      </c>
      <c r="AD10" s="195">
        <v>-1813</v>
      </c>
      <c r="AE10" s="195">
        <v>-1225</v>
      </c>
      <c r="AF10" s="195">
        <v>1031</v>
      </c>
      <c r="AG10" s="195">
        <v>7740</v>
      </c>
    </row>
    <row r="11" spans="1:33">
      <c r="A11" s="195" t="s">
        <v>6</v>
      </c>
      <c r="B11" s="396">
        <v>124251</v>
      </c>
      <c r="C11" s="396">
        <v>123878</v>
      </c>
      <c r="D11" s="396">
        <v>124417</v>
      </c>
      <c r="E11" s="396">
        <v>125428</v>
      </c>
      <c r="F11" s="396">
        <v>126613</v>
      </c>
      <c r="G11" s="396">
        <v>125731</v>
      </c>
      <c r="H11" s="396">
        <v>126216</v>
      </c>
      <c r="I11" s="396">
        <v>127199</v>
      </c>
      <c r="J11" s="396">
        <v>127450</v>
      </c>
      <c r="K11" s="396">
        <v>128729</v>
      </c>
      <c r="L11" s="195">
        <v>129262</v>
      </c>
      <c r="M11" s="396">
        <v>128911</v>
      </c>
      <c r="N11" s="195">
        <v>131962</v>
      </c>
      <c r="O11" s="396">
        <v>132574</v>
      </c>
      <c r="P11" s="195">
        <v>131815</v>
      </c>
      <c r="Q11" s="396">
        <v>132469</v>
      </c>
      <c r="R11" s="195">
        <v>251</v>
      </c>
      <c r="S11" s="396">
        <v>1279</v>
      </c>
      <c r="T11" s="195">
        <v>533</v>
      </c>
      <c r="U11" s="396">
        <v>-351</v>
      </c>
      <c r="V11" s="195">
        <v>3051</v>
      </c>
      <c r="W11" s="195">
        <v>612</v>
      </c>
      <c r="X11" s="195">
        <v>-759</v>
      </c>
      <c r="Y11" s="195">
        <v>654</v>
      </c>
      <c r="Z11" s="195">
        <v>-373</v>
      </c>
      <c r="AA11" s="195">
        <v>539</v>
      </c>
      <c r="AB11" s="195">
        <v>1011</v>
      </c>
      <c r="AC11" s="195">
        <v>1185</v>
      </c>
      <c r="AD11" s="195">
        <v>-882</v>
      </c>
      <c r="AE11" s="195">
        <v>485</v>
      </c>
      <c r="AF11" s="195">
        <v>983</v>
      </c>
      <c r="AG11" s="195">
        <v>8218</v>
      </c>
    </row>
    <row r="12" spans="1:33">
      <c r="A12" s="195" t="s">
        <v>18</v>
      </c>
      <c r="B12" s="396">
        <v>200339</v>
      </c>
      <c r="C12" s="396">
        <v>201939</v>
      </c>
      <c r="D12" s="396">
        <v>203232</v>
      </c>
      <c r="E12" s="396">
        <v>205095</v>
      </c>
      <c r="F12" s="396">
        <v>207126</v>
      </c>
      <c r="G12" s="396">
        <v>205308</v>
      </c>
      <c r="H12" s="396">
        <v>205548</v>
      </c>
      <c r="I12" s="396">
        <v>206050</v>
      </c>
      <c r="J12" s="396">
        <v>205760</v>
      </c>
      <c r="K12" s="396">
        <v>205634</v>
      </c>
      <c r="L12" s="195">
        <v>204820</v>
      </c>
      <c r="M12" s="396">
        <v>203488</v>
      </c>
      <c r="N12" s="195">
        <v>205282</v>
      </c>
      <c r="O12" s="396">
        <v>207421</v>
      </c>
      <c r="P12" s="195">
        <v>210063</v>
      </c>
      <c r="Q12" s="396">
        <v>212465</v>
      </c>
      <c r="R12" s="195">
        <v>-290</v>
      </c>
      <c r="S12" s="396">
        <v>-126</v>
      </c>
      <c r="T12" s="195">
        <v>-814</v>
      </c>
      <c r="U12" s="396">
        <v>-1332</v>
      </c>
      <c r="V12" s="195">
        <v>1794</v>
      </c>
      <c r="W12" s="195">
        <v>2139</v>
      </c>
      <c r="X12" s="195">
        <v>2642</v>
      </c>
      <c r="Y12" s="195">
        <v>2402</v>
      </c>
      <c r="Z12" s="195">
        <v>1600</v>
      </c>
      <c r="AA12" s="195">
        <v>1293</v>
      </c>
      <c r="AB12" s="195">
        <v>1863</v>
      </c>
      <c r="AC12" s="195">
        <v>2031</v>
      </c>
      <c r="AD12" s="195">
        <v>-1818</v>
      </c>
      <c r="AE12" s="195">
        <v>240</v>
      </c>
      <c r="AF12" s="195">
        <v>502</v>
      </c>
      <c r="AG12" s="195">
        <v>12126</v>
      </c>
    </row>
    <row r="13" spans="1:33">
      <c r="A13" s="195" t="s">
        <v>7</v>
      </c>
      <c r="B13" s="396">
        <v>220197</v>
      </c>
      <c r="C13" s="396">
        <v>218178</v>
      </c>
      <c r="D13" s="396">
        <v>219083</v>
      </c>
      <c r="E13" s="396">
        <v>221374</v>
      </c>
      <c r="F13" s="396">
        <v>222218</v>
      </c>
      <c r="G13" s="396">
        <v>221463</v>
      </c>
      <c r="H13" s="396">
        <v>218863</v>
      </c>
      <c r="I13" s="396">
        <v>223027</v>
      </c>
      <c r="J13" s="396">
        <v>226046</v>
      </c>
      <c r="K13" s="396">
        <v>228147</v>
      </c>
      <c r="L13" s="195">
        <v>223454</v>
      </c>
      <c r="M13" s="396">
        <v>225406</v>
      </c>
      <c r="N13" s="195">
        <v>229159</v>
      </c>
      <c r="O13" s="396">
        <v>231028</v>
      </c>
      <c r="P13" s="195">
        <v>231748</v>
      </c>
      <c r="Q13" s="396">
        <v>233795</v>
      </c>
      <c r="R13" s="195">
        <v>3019</v>
      </c>
      <c r="S13" s="396">
        <v>2101</v>
      </c>
      <c r="T13" s="195">
        <v>-4693</v>
      </c>
      <c r="U13" s="396">
        <v>1952</v>
      </c>
      <c r="V13" s="195">
        <v>3753</v>
      </c>
      <c r="W13" s="195">
        <v>1869</v>
      </c>
      <c r="X13" s="195">
        <v>720</v>
      </c>
      <c r="Y13" s="195">
        <v>2047</v>
      </c>
      <c r="Z13" s="195">
        <v>-2019</v>
      </c>
      <c r="AA13" s="195">
        <v>905</v>
      </c>
      <c r="AB13" s="195">
        <v>2291</v>
      </c>
      <c r="AC13" s="195">
        <v>844</v>
      </c>
      <c r="AD13" s="195">
        <v>-755</v>
      </c>
      <c r="AE13" s="195">
        <v>-2600</v>
      </c>
      <c r="AF13" s="195">
        <v>4164</v>
      </c>
      <c r="AG13" s="195">
        <v>13598</v>
      </c>
    </row>
    <row r="14" spans="1:33">
      <c r="A14" s="195" t="s">
        <v>33</v>
      </c>
      <c r="B14" s="396">
        <v>183163</v>
      </c>
      <c r="C14" s="396">
        <v>184855</v>
      </c>
      <c r="D14" s="396">
        <v>186449</v>
      </c>
      <c r="E14" s="396">
        <v>187704</v>
      </c>
      <c r="F14" s="396">
        <v>187900</v>
      </c>
      <c r="G14" s="396">
        <v>187080</v>
      </c>
      <c r="H14" s="396">
        <v>186492</v>
      </c>
      <c r="I14" s="396">
        <v>187902</v>
      </c>
      <c r="J14" s="396">
        <v>189159</v>
      </c>
      <c r="K14" s="396">
        <v>189657</v>
      </c>
      <c r="L14" s="195">
        <v>189898</v>
      </c>
      <c r="M14" s="396">
        <v>189848</v>
      </c>
      <c r="N14" s="195">
        <v>190973</v>
      </c>
      <c r="O14" s="396">
        <v>192118</v>
      </c>
      <c r="P14" s="195">
        <v>193441</v>
      </c>
      <c r="Q14" s="396">
        <v>196947</v>
      </c>
      <c r="R14" s="195">
        <v>1257</v>
      </c>
      <c r="S14" s="396">
        <v>498</v>
      </c>
      <c r="T14" s="195">
        <v>241</v>
      </c>
      <c r="U14" s="396">
        <v>-50</v>
      </c>
      <c r="V14" s="195">
        <v>1125</v>
      </c>
      <c r="W14" s="195">
        <v>1145</v>
      </c>
      <c r="X14" s="195">
        <v>1323</v>
      </c>
      <c r="Y14" s="195">
        <v>3506</v>
      </c>
      <c r="Z14" s="195">
        <v>1692</v>
      </c>
      <c r="AA14" s="195">
        <v>1594</v>
      </c>
      <c r="AB14" s="195">
        <v>1255</v>
      </c>
      <c r="AC14" s="195">
        <v>196</v>
      </c>
      <c r="AD14" s="195">
        <v>-820</v>
      </c>
      <c r="AE14" s="195">
        <v>-588</v>
      </c>
      <c r="AF14" s="195">
        <v>1410</v>
      </c>
      <c r="AG14" s="195">
        <v>13784</v>
      </c>
    </row>
    <row r="15" spans="1:33">
      <c r="A15" s="195" t="s">
        <v>19</v>
      </c>
      <c r="B15" s="396">
        <v>145580</v>
      </c>
      <c r="C15" s="396">
        <v>143936</v>
      </c>
      <c r="D15" s="396">
        <v>147502</v>
      </c>
      <c r="E15" s="396">
        <v>147839</v>
      </c>
      <c r="F15" s="396">
        <v>149959</v>
      </c>
      <c r="G15" s="396">
        <v>149477</v>
      </c>
      <c r="H15" s="396">
        <v>150458</v>
      </c>
      <c r="I15" s="396">
        <v>151811</v>
      </c>
      <c r="J15" s="396">
        <v>152744</v>
      </c>
      <c r="K15" s="396">
        <v>155031</v>
      </c>
      <c r="L15" s="195">
        <v>156933</v>
      </c>
      <c r="M15" s="396">
        <v>159031</v>
      </c>
      <c r="N15" s="195">
        <v>158791</v>
      </c>
      <c r="O15" s="396">
        <v>158588</v>
      </c>
      <c r="P15" s="195">
        <v>160256</v>
      </c>
      <c r="Q15" s="396">
        <v>162065</v>
      </c>
      <c r="R15" s="195">
        <v>933</v>
      </c>
      <c r="S15" s="396">
        <v>2287</v>
      </c>
      <c r="T15" s="195">
        <v>1902</v>
      </c>
      <c r="U15" s="396">
        <v>2098</v>
      </c>
      <c r="V15" s="195">
        <v>-240</v>
      </c>
      <c r="W15" s="195">
        <v>-203</v>
      </c>
      <c r="X15" s="195">
        <v>1668</v>
      </c>
      <c r="Y15" s="195">
        <v>1809</v>
      </c>
      <c r="Z15" s="195">
        <v>-1644</v>
      </c>
      <c r="AA15" s="195">
        <v>3566</v>
      </c>
      <c r="AB15" s="195">
        <v>337</v>
      </c>
      <c r="AC15" s="195">
        <v>2120</v>
      </c>
      <c r="AD15" s="195">
        <v>-482</v>
      </c>
      <c r="AE15" s="195">
        <v>981</v>
      </c>
      <c r="AF15" s="195">
        <v>1353</v>
      </c>
      <c r="AG15" s="195">
        <v>16485</v>
      </c>
    </row>
    <row r="16" spans="1:33">
      <c r="A16" s="195" t="s">
        <v>3</v>
      </c>
      <c r="B16" s="396">
        <v>321750</v>
      </c>
      <c r="C16" s="396">
        <v>323153</v>
      </c>
      <c r="D16" s="396">
        <v>326308</v>
      </c>
      <c r="E16" s="396">
        <v>325210</v>
      </c>
      <c r="F16" s="396">
        <v>327014</v>
      </c>
      <c r="G16" s="396">
        <v>321424</v>
      </c>
      <c r="H16" s="396">
        <v>328665</v>
      </c>
      <c r="I16" s="396">
        <v>330675</v>
      </c>
      <c r="J16" s="396">
        <v>331624</v>
      </c>
      <c r="K16" s="396">
        <v>331492</v>
      </c>
      <c r="L16" s="195">
        <v>331878</v>
      </c>
      <c r="M16" s="396">
        <v>330146</v>
      </c>
      <c r="N16" s="195">
        <v>333223</v>
      </c>
      <c r="O16" s="396">
        <v>336344</v>
      </c>
      <c r="P16" s="195">
        <v>338890</v>
      </c>
      <c r="Q16" s="396">
        <v>339787</v>
      </c>
      <c r="R16" s="195">
        <v>949</v>
      </c>
      <c r="S16" s="396">
        <v>-132</v>
      </c>
      <c r="T16" s="195">
        <v>386</v>
      </c>
      <c r="U16" s="396">
        <v>-1732</v>
      </c>
      <c r="V16" s="195">
        <v>3077</v>
      </c>
      <c r="W16" s="195">
        <v>3121</v>
      </c>
      <c r="X16" s="195">
        <v>2546</v>
      </c>
      <c r="Y16" s="195">
        <v>897</v>
      </c>
      <c r="Z16" s="195">
        <v>1403</v>
      </c>
      <c r="AA16" s="195">
        <v>3155</v>
      </c>
      <c r="AB16" s="195">
        <v>-1098</v>
      </c>
      <c r="AC16" s="195">
        <v>1804</v>
      </c>
      <c r="AD16" s="195">
        <v>-5590</v>
      </c>
      <c r="AE16" s="195">
        <v>7241</v>
      </c>
      <c r="AF16" s="195">
        <v>2010</v>
      </c>
      <c r="AG16" s="195">
        <v>18037</v>
      </c>
    </row>
    <row r="17" spans="1:33">
      <c r="A17" s="195" t="s">
        <v>17</v>
      </c>
      <c r="B17" s="396">
        <v>447862</v>
      </c>
      <c r="C17" s="396">
        <v>451388</v>
      </c>
      <c r="D17" s="396">
        <v>453937</v>
      </c>
      <c r="E17" s="396">
        <v>459604</v>
      </c>
      <c r="F17" s="396">
        <v>463651</v>
      </c>
      <c r="G17" s="396">
        <v>461602</v>
      </c>
      <c r="H17" s="396">
        <v>458944</v>
      </c>
      <c r="I17" s="396">
        <v>462035</v>
      </c>
      <c r="J17" s="396">
        <v>462309</v>
      </c>
      <c r="K17" s="396">
        <v>460254</v>
      </c>
      <c r="L17" s="195">
        <v>458518</v>
      </c>
      <c r="M17" s="396">
        <v>460645</v>
      </c>
      <c r="N17" s="195">
        <v>459348</v>
      </c>
      <c r="O17" s="396">
        <v>461649</v>
      </c>
      <c r="P17" s="195">
        <v>464742</v>
      </c>
      <c r="Q17" s="396">
        <v>466916</v>
      </c>
      <c r="R17" s="195">
        <v>274</v>
      </c>
      <c r="S17" s="396">
        <v>-2055</v>
      </c>
      <c r="T17" s="195">
        <v>-1736</v>
      </c>
      <c r="U17" s="396">
        <v>2127</v>
      </c>
      <c r="V17" s="195">
        <v>-1297</v>
      </c>
      <c r="W17" s="195">
        <v>2301</v>
      </c>
      <c r="X17" s="195">
        <v>3093</v>
      </c>
      <c r="Y17" s="195">
        <v>2174</v>
      </c>
      <c r="Z17" s="195">
        <v>3526</v>
      </c>
      <c r="AA17" s="195">
        <v>2549</v>
      </c>
      <c r="AB17" s="195">
        <v>5667</v>
      </c>
      <c r="AC17" s="195">
        <v>4047</v>
      </c>
      <c r="AD17" s="195">
        <v>-2049</v>
      </c>
      <c r="AE17" s="195">
        <v>-2658</v>
      </c>
      <c r="AF17" s="195">
        <v>3091</v>
      </c>
      <c r="AG17" s="195">
        <v>19054</v>
      </c>
    </row>
    <row r="18" spans="1:33">
      <c r="A18" s="195" t="s">
        <v>12</v>
      </c>
      <c r="B18" s="396">
        <v>236303</v>
      </c>
      <c r="C18" s="396">
        <v>236944</v>
      </c>
      <c r="D18" s="396">
        <v>238074</v>
      </c>
      <c r="E18" s="396">
        <v>241199</v>
      </c>
      <c r="F18" s="396">
        <v>243874</v>
      </c>
      <c r="G18" s="396">
        <v>239136</v>
      </c>
      <c r="H18" s="396">
        <v>241106</v>
      </c>
      <c r="I18" s="396">
        <v>241978</v>
      </c>
      <c r="J18" s="396">
        <v>241968</v>
      </c>
      <c r="K18" s="396">
        <v>243118</v>
      </c>
      <c r="L18" s="195">
        <v>243336</v>
      </c>
      <c r="M18" s="396">
        <v>243680</v>
      </c>
      <c r="N18" s="195">
        <v>248024</v>
      </c>
      <c r="O18" s="396">
        <v>251748</v>
      </c>
      <c r="P18" s="195">
        <v>253375</v>
      </c>
      <c r="Q18" s="396">
        <v>255635</v>
      </c>
      <c r="R18" s="195">
        <v>-10</v>
      </c>
      <c r="S18" s="396">
        <v>1150</v>
      </c>
      <c r="T18" s="195">
        <v>218</v>
      </c>
      <c r="U18" s="396">
        <v>344</v>
      </c>
      <c r="V18" s="195">
        <v>4344</v>
      </c>
      <c r="W18" s="195">
        <v>3724</v>
      </c>
      <c r="X18" s="195">
        <v>1627</v>
      </c>
      <c r="Y18" s="195">
        <v>2260</v>
      </c>
      <c r="Z18" s="195">
        <v>641</v>
      </c>
      <c r="AA18" s="195">
        <v>1130</v>
      </c>
      <c r="AB18" s="195">
        <v>3125</v>
      </c>
      <c r="AC18" s="195">
        <v>2675</v>
      </c>
      <c r="AD18" s="195">
        <v>-4738</v>
      </c>
      <c r="AE18" s="195">
        <v>1970</v>
      </c>
      <c r="AF18" s="195">
        <v>872</v>
      </c>
      <c r="AG18" s="195">
        <v>19332</v>
      </c>
    </row>
    <row r="19" spans="1:33">
      <c r="A19" s="195" t="s">
        <v>22</v>
      </c>
      <c r="B19" s="396">
        <v>587165</v>
      </c>
      <c r="C19" s="396">
        <v>586731</v>
      </c>
      <c r="D19" s="396">
        <v>584849</v>
      </c>
      <c r="E19" s="396">
        <v>591153</v>
      </c>
      <c r="F19" s="396">
        <v>595897</v>
      </c>
      <c r="G19" s="396">
        <v>590229</v>
      </c>
      <c r="H19" s="396">
        <v>586200</v>
      </c>
      <c r="I19" s="396">
        <v>589535</v>
      </c>
      <c r="J19" s="396">
        <v>592445</v>
      </c>
      <c r="K19" s="396">
        <v>592577</v>
      </c>
      <c r="L19" s="195">
        <v>590768</v>
      </c>
      <c r="M19" s="396">
        <v>594915</v>
      </c>
      <c r="N19" s="195">
        <v>599636</v>
      </c>
      <c r="O19" s="396">
        <v>601686</v>
      </c>
      <c r="P19" s="195">
        <v>605406</v>
      </c>
      <c r="Q19" s="396">
        <v>608050</v>
      </c>
      <c r="R19" s="195">
        <v>2910</v>
      </c>
      <c r="S19" s="396">
        <v>132</v>
      </c>
      <c r="T19" s="195">
        <v>-1809</v>
      </c>
      <c r="U19" s="396">
        <v>4147</v>
      </c>
      <c r="V19" s="195">
        <v>4721</v>
      </c>
      <c r="W19" s="195">
        <v>2050</v>
      </c>
      <c r="X19" s="195">
        <v>3720</v>
      </c>
      <c r="Y19" s="195">
        <v>2644</v>
      </c>
      <c r="Z19" s="195">
        <v>-434</v>
      </c>
      <c r="AA19" s="195">
        <v>-1882</v>
      </c>
      <c r="AB19" s="195">
        <v>6304</v>
      </c>
      <c r="AC19" s="195">
        <v>4744</v>
      </c>
      <c r="AD19" s="195">
        <v>-5668</v>
      </c>
      <c r="AE19" s="195">
        <v>-4029</v>
      </c>
      <c r="AF19" s="195">
        <v>3335</v>
      </c>
      <c r="AG19" s="195">
        <v>20885</v>
      </c>
    </row>
    <row r="20" spans="1:33">
      <c r="A20" s="195" t="s">
        <v>25</v>
      </c>
      <c r="B20" s="396">
        <v>432699</v>
      </c>
      <c r="C20" s="396">
        <v>436384</v>
      </c>
      <c r="D20" s="396">
        <v>439476</v>
      </c>
      <c r="E20" s="396">
        <v>442174</v>
      </c>
      <c r="F20" s="396">
        <v>445552</v>
      </c>
      <c r="G20" s="396">
        <v>440501</v>
      </c>
      <c r="H20" s="396">
        <v>444131</v>
      </c>
      <c r="I20" s="396">
        <v>447419</v>
      </c>
      <c r="J20" s="396">
        <v>447825</v>
      </c>
      <c r="K20" s="396">
        <v>447102</v>
      </c>
      <c r="L20" s="195">
        <v>445758</v>
      </c>
      <c r="M20" s="396">
        <v>450346</v>
      </c>
      <c r="N20" s="195">
        <v>453368</v>
      </c>
      <c r="O20" s="396">
        <v>454927</v>
      </c>
      <c r="P20" s="195">
        <v>456972</v>
      </c>
      <c r="Q20" s="396">
        <v>455226</v>
      </c>
      <c r="R20" s="195">
        <v>406</v>
      </c>
      <c r="S20" s="396">
        <v>-723</v>
      </c>
      <c r="T20" s="195">
        <v>-1344</v>
      </c>
      <c r="U20" s="396">
        <v>4588</v>
      </c>
      <c r="V20" s="195">
        <v>3022</v>
      </c>
      <c r="W20" s="195">
        <v>1559</v>
      </c>
      <c r="X20" s="195">
        <v>2045</v>
      </c>
      <c r="Y20" s="195">
        <v>-1746</v>
      </c>
      <c r="Z20" s="195">
        <v>3685</v>
      </c>
      <c r="AA20" s="195">
        <v>3092</v>
      </c>
      <c r="AB20" s="195">
        <v>2698</v>
      </c>
      <c r="AC20" s="195">
        <v>3378</v>
      </c>
      <c r="AD20" s="195">
        <v>-5051</v>
      </c>
      <c r="AE20" s="195">
        <v>3630</v>
      </c>
      <c r="AF20" s="195">
        <v>3288</v>
      </c>
      <c r="AG20" s="195">
        <v>22527</v>
      </c>
    </row>
    <row r="21" spans="1:33">
      <c r="A21" s="195" t="s">
        <v>16</v>
      </c>
      <c r="B21" s="396">
        <v>217327</v>
      </c>
      <c r="C21" s="396">
        <v>218985</v>
      </c>
      <c r="D21" s="396">
        <v>219672</v>
      </c>
      <c r="E21" s="396">
        <v>222262</v>
      </c>
      <c r="F21" s="396">
        <v>224121</v>
      </c>
      <c r="G21" s="396">
        <v>218499</v>
      </c>
      <c r="H21" s="396">
        <v>221013</v>
      </c>
      <c r="I21" s="396">
        <v>222065</v>
      </c>
      <c r="J21" s="396">
        <v>222938</v>
      </c>
      <c r="K21" s="396">
        <v>222289</v>
      </c>
      <c r="L21" s="195">
        <v>224565</v>
      </c>
      <c r="M21" s="396">
        <v>226457</v>
      </c>
      <c r="N21" s="195">
        <v>229304</v>
      </c>
      <c r="O21" s="396">
        <v>235746</v>
      </c>
      <c r="P21" s="195">
        <v>238463</v>
      </c>
      <c r="Q21" s="396">
        <v>241477</v>
      </c>
      <c r="R21" s="195">
        <v>873</v>
      </c>
      <c r="S21" s="396">
        <v>-649</v>
      </c>
      <c r="T21" s="195">
        <v>2276</v>
      </c>
      <c r="U21" s="396">
        <v>1892</v>
      </c>
      <c r="V21" s="195">
        <v>2847</v>
      </c>
      <c r="W21" s="195">
        <v>6442</v>
      </c>
      <c r="X21" s="195">
        <v>2717</v>
      </c>
      <c r="Y21" s="195">
        <v>3014</v>
      </c>
      <c r="Z21" s="195">
        <v>1658</v>
      </c>
      <c r="AA21" s="195">
        <v>687</v>
      </c>
      <c r="AB21" s="195">
        <v>2590</v>
      </c>
      <c r="AC21" s="195">
        <v>1859</v>
      </c>
      <c r="AD21" s="195">
        <v>-5622</v>
      </c>
      <c r="AE21" s="195">
        <v>2514</v>
      </c>
      <c r="AF21" s="195">
        <v>1052</v>
      </c>
      <c r="AG21" s="195">
        <v>24150</v>
      </c>
    </row>
    <row r="22" spans="1:33">
      <c r="A22" s="195" t="s">
        <v>31</v>
      </c>
      <c r="B22" s="396">
        <v>701109</v>
      </c>
      <c r="C22" s="396">
        <v>706000</v>
      </c>
      <c r="D22" s="396">
        <v>707921</v>
      </c>
      <c r="E22" s="396">
        <v>714759</v>
      </c>
      <c r="F22" s="396">
        <v>722700</v>
      </c>
      <c r="G22" s="396">
        <v>725198</v>
      </c>
      <c r="H22" s="396">
        <v>721627</v>
      </c>
      <c r="I22" s="396">
        <v>723182</v>
      </c>
      <c r="J22" s="396">
        <v>717938</v>
      </c>
      <c r="K22" s="396">
        <v>714724</v>
      </c>
      <c r="L22" s="195">
        <v>706384</v>
      </c>
      <c r="M22" s="396">
        <v>707079</v>
      </c>
      <c r="N22" s="195">
        <v>709293</v>
      </c>
      <c r="O22" s="396">
        <v>715040</v>
      </c>
      <c r="P22" s="195">
        <v>719657</v>
      </c>
      <c r="Q22" s="396">
        <v>726153</v>
      </c>
      <c r="R22" s="195">
        <v>-5244</v>
      </c>
      <c r="S22" s="396">
        <v>-3214</v>
      </c>
      <c r="T22" s="195">
        <v>-8340</v>
      </c>
      <c r="U22" s="396">
        <v>695</v>
      </c>
      <c r="V22" s="195">
        <v>2214</v>
      </c>
      <c r="W22" s="195">
        <v>5747</v>
      </c>
      <c r="X22" s="195">
        <v>4617</v>
      </c>
      <c r="Y22" s="195">
        <v>6496</v>
      </c>
      <c r="Z22" s="195">
        <v>4891</v>
      </c>
      <c r="AA22" s="195">
        <v>1921</v>
      </c>
      <c r="AB22" s="195">
        <v>6838</v>
      </c>
      <c r="AC22" s="195">
        <v>7941</v>
      </c>
      <c r="AD22" s="195">
        <v>2498</v>
      </c>
      <c r="AE22" s="195">
        <v>-3571</v>
      </c>
      <c r="AF22" s="195">
        <v>1555</v>
      </c>
      <c r="AG22" s="195">
        <v>25044</v>
      </c>
    </row>
    <row r="23" spans="1:33">
      <c r="A23" s="195" t="s">
        <v>5</v>
      </c>
      <c r="B23" s="396">
        <v>165477</v>
      </c>
      <c r="C23" s="396">
        <v>168295</v>
      </c>
      <c r="D23" s="396">
        <v>172085</v>
      </c>
      <c r="E23" s="396">
        <v>175792</v>
      </c>
      <c r="F23" s="396">
        <v>178292</v>
      </c>
      <c r="G23" s="396">
        <v>170112</v>
      </c>
      <c r="H23" s="396">
        <v>167720</v>
      </c>
      <c r="I23" s="396">
        <v>167746</v>
      </c>
      <c r="J23" s="396">
        <v>170091</v>
      </c>
      <c r="K23" s="396">
        <v>172839</v>
      </c>
      <c r="L23" s="195">
        <v>177308</v>
      </c>
      <c r="M23" s="396">
        <v>180020</v>
      </c>
      <c r="N23" s="195">
        <v>183282</v>
      </c>
      <c r="O23" s="396">
        <v>184930</v>
      </c>
      <c r="P23" s="195">
        <v>191774</v>
      </c>
      <c r="Q23" s="396">
        <v>197205</v>
      </c>
      <c r="R23" s="195">
        <v>2345</v>
      </c>
      <c r="S23" s="396">
        <v>2748</v>
      </c>
      <c r="T23" s="195">
        <v>4469</v>
      </c>
      <c r="U23" s="396">
        <v>2712</v>
      </c>
      <c r="V23" s="195">
        <v>3262</v>
      </c>
      <c r="W23" s="195">
        <v>1648</v>
      </c>
      <c r="X23" s="195">
        <v>6844</v>
      </c>
      <c r="Y23" s="195">
        <v>5431</v>
      </c>
      <c r="Z23" s="195">
        <v>2818</v>
      </c>
      <c r="AA23" s="195">
        <v>3790</v>
      </c>
      <c r="AB23" s="195">
        <v>3707</v>
      </c>
      <c r="AC23" s="195">
        <v>2500</v>
      </c>
      <c r="AD23" s="195">
        <v>-8180</v>
      </c>
      <c r="AE23" s="195">
        <v>-2392</v>
      </c>
      <c r="AF23" s="195">
        <v>26</v>
      </c>
      <c r="AG23" s="195">
        <v>31728</v>
      </c>
    </row>
    <row r="24" spans="1:33">
      <c r="A24" s="195" t="s">
        <v>32</v>
      </c>
      <c r="B24" s="396">
        <v>360408</v>
      </c>
      <c r="C24" s="396">
        <v>360933</v>
      </c>
      <c r="D24" s="396">
        <v>362982</v>
      </c>
      <c r="E24" s="396">
        <v>364040</v>
      </c>
      <c r="F24" s="396">
        <v>367448</v>
      </c>
      <c r="G24" s="396">
        <v>364449</v>
      </c>
      <c r="H24" s="396">
        <v>364457</v>
      </c>
      <c r="I24" s="396">
        <v>368320</v>
      </c>
      <c r="J24" s="396">
        <v>371003</v>
      </c>
      <c r="K24" s="396">
        <v>372085</v>
      </c>
      <c r="L24" s="195">
        <v>375061</v>
      </c>
      <c r="M24" s="396">
        <v>380707</v>
      </c>
      <c r="N24" s="195">
        <v>378786</v>
      </c>
      <c r="O24" s="396">
        <v>381893</v>
      </c>
      <c r="P24" s="195">
        <v>388454</v>
      </c>
      <c r="Q24" s="396">
        <v>394110</v>
      </c>
      <c r="R24" s="195">
        <v>2683</v>
      </c>
      <c r="S24" s="396">
        <v>1082</v>
      </c>
      <c r="T24" s="195">
        <v>2976</v>
      </c>
      <c r="U24" s="396">
        <v>5646</v>
      </c>
      <c r="V24" s="195">
        <v>-1921</v>
      </c>
      <c r="W24" s="195">
        <v>3107</v>
      </c>
      <c r="X24" s="195">
        <v>6561</v>
      </c>
      <c r="Y24" s="195">
        <v>5656</v>
      </c>
      <c r="Z24" s="195">
        <v>525</v>
      </c>
      <c r="AA24" s="195">
        <v>2049</v>
      </c>
      <c r="AB24" s="195">
        <v>1058</v>
      </c>
      <c r="AC24" s="195">
        <v>3408</v>
      </c>
      <c r="AD24" s="195">
        <v>-2999</v>
      </c>
      <c r="AE24" s="195">
        <v>8</v>
      </c>
      <c r="AF24" s="195">
        <v>3863</v>
      </c>
      <c r="AG24" s="195">
        <v>33702</v>
      </c>
    </row>
    <row r="25" spans="1:33">
      <c r="A25" s="195" t="s">
        <v>29</v>
      </c>
      <c r="B25" s="396">
        <v>672303</v>
      </c>
      <c r="C25" s="396">
        <v>678269</v>
      </c>
      <c r="D25" s="396">
        <v>681683</v>
      </c>
      <c r="E25" s="396">
        <v>683018</v>
      </c>
      <c r="F25" s="396">
        <v>684878</v>
      </c>
      <c r="G25" s="396">
        <v>672536</v>
      </c>
      <c r="H25" s="396">
        <v>677274</v>
      </c>
      <c r="I25" s="396">
        <v>682804</v>
      </c>
      <c r="J25" s="396">
        <v>683659</v>
      </c>
      <c r="K25" s="396">
        <v>682255</v>
      </c>
      <c r="L25" s="195">
        <v>680062</v>
      </c>
      <c r="M25" s="396">
        <v>684207</v>
      </c>
      <c r="N25" s="195">
        <v>690314</v>
      </c>
      <c r="O25" s="396">
        <v>695001</v>
      </c>
      <c r="P25" s="195">
        <v>703988</v>
      </c>
      <c r="Q25" s="396">
        <v>706964</v>
      </c>
      <c r="R25" s="195">
        <v>855</v>
      </c>
      <c r="S25" s="396">
        <v>-1404</v>
      </c>
      <c r="T25" s="195">
        <v>-2193</v>
      </c>
      <c r="U25" s="396">
        <v>4145</v>
      </c>
      <c r="V25" s="195">
        <v>6107</v>
      </c>
      <c r="W25" s="195">
        <v>4687</v>
      </c>
      <c r="X25" s="195">
        <v>8987</v>
      </c>
      <c r="Y25" s="195">
        <v>2976</v>
      </c>
      <c r="Z25" s="195">
        <v>5966</v>
      </c>
      <c r="AA25" s="195">
        <v>3414</v>
      </c>
      <c r="AB25" s="195">
        <v>1335</v>
      </c>
      <c r="AC25" s="195">
        <v>1860</v>
      </c>
      <c r="AD25" s="195">
        <v>-12342</v>
      </c>
      <c r="AE25" s="195">
        <v>4738</v>
      </c>
      <c r="AF25" s="195">
        <v>5530</v>
      </c>
      <c r="AG25" s="195">
        <v>34661</v>
      </c>
    </row>
    <row r="26" spans="1:33">
      <c r="A26" s="195" t="s">
        <v>27</v>
      </c>
      <c r="B26" s="396">
        <v>575672</v>
      </c>
      <c r="C26" s="396">
        <v>574582</v>
      </c>
      <c r="D26" s="396">
        <v>585515</v>
      </c>
      <c r="E26" s="396">
        <v>590852</v>
      </c>
      <c r="F26" s="396">
        <v>589753</v>
      </c>
      <c r="G26" s="396">
        <v>575636</v>
      </c>
      <c r="H26" s="396">
        <v>583878</v>
      </c>
      <c r="I26" s="396">
        <v>597596</v>
      </c>
      <c r="J26" s="396">
        <v>603862</v>
      </c>
      <c r="K26" s="396">
        <v>597526</v>
      </c>
      <c r="L26" s="195">
        <v>595612</v>
      </c>
      <c r="M26" s="396">
        <v>595916</v>
      </c>
      <c r="N26" s="195">
        <v>592379</v>
      </c>
      <c r="O26" s="396">
        <v>597269</v>
      </c>
      <c r="P26" s="195">
        <v>607439</v>
      </c>
      <c r="Q26" s="396">
        <v>613932</v>
      </c>
      <c r="R26" s="195">
        <v>6266</v>
      </c>
      <c r="S26" s="396">
        <v>-6336</v>
      </c>
      <c r="T26" s="195">
        <v>-1914</v>
      </c>
      <c r="U26" s="396">
        <v>304</v>
      </c>
      <c r="V26" s="195">
        <v>-3537</v>
      </c>
      <c r="W26" s="195">
        <v>4890</v>
      </c>
      <c r="X26" s="195">
        <v>10170</v>
      </c>
      <c r="Y26" s="195">
        <v>6493</v>
      </c>
      <c r="Z26" s="195">
        <v>-1090</v>
      </c>
      <c r="AA26" s="195">
        <v>10933</v>
      </c>
      <c r="AB26" s="195">
        <v>5337</v>
      </c>
      <c r="AC26" s="195">
        <v>-1099</v>
      </c>
      <c r="AD26" s="195">
        <v>-14117</v>
      </c>
      <c r="AE26" s="195">
        <v>8242</v>
      </c>
      <c r="AF26" s="195">
        <v>13718</v>
      </c>
      <c r="AG26" s="195">
        <v>38260</v>
      </c>
    </row>
    <row r="27" spans="1:33">
      <c r="A27" s="195" t="s">
        <v>28</v>
      </c>
      <c r="B27" s="396">
        <v>169301</v>
      </c>
      <c r="C27" s="396">
        <v>171299</v>
      </c>
      <c r="D27" s="396">
        <v>172923</v>
      </c>
      <c r="E27" s="396">
        <v>175679</v>
      </c>
      <c r="F27" s="396">
        <v>176822</v>
      </c>
      <c r="G27" s="396">
        <v>174213</v>
      </c>
      <c r="H27" s="396">
        <v>175361</v>
      </c>
      <c r="I27" s="396">
        <v>179307</v>
      </c>
      <c r="J27" s="396">
        <v>185038</v>
      </c>
      <c r="K27" s="396">
        <v>188355</v>
      </c>
      <c r="L27" s="195">
        <v>193049</v>
      </c>
      <c r="M27" s="396">
        <v>194993</v>
      </c>
      <c r="N27" s="195">
        <v>200421</v>
      </c>
      <c r="O27" s="396">
        <v>201725</v>
      </c>
      <c r="P27" s="195">
        <v>205088</v>
      </c>
      <c r="Q27" s="396">
        <v>208396</v>
      </c>
      <c r="R27" s="195">
        <v>5731</v>
      </c>
      <c r="S27" s="396">
        <v>3317</v>
      </c>
      <c r="T27" s="195">
        <v>4694</v>
      </c>
      <c r="U27" s="396">
        <v>1944</v>
      </c>
      <c r="V27" s="195">
        <v>5428</v>
      </c>
      <c r="W27" s="195">
        <v>1304</v>
      </c>
      <c r="X27" s="195">
        <v>3363</v>
      </c>
      <c r="Y27" s="195">
        <v>3308</v>
      </c>
      <c r="Z27" s="195">
        <v>1998</v>
      </c>
      <c r="AA27" s="195">
        <v>1624</v>
      </c>
      <c r="AB27" s="195">
        <v>2756</v>
      </c>
      <c r="AC27" s="195">
        <v>1143</v>
      </c>
      <c r="AD27" s="195">
        <v>-2609</v>
      </c>
      <c r="AE27" s="195">
        <v>1148</v>
      </c>
      <c r="AF27" s="195">
        <v>3946</v>
      </c>
      <c r="AG27" s="195">
        <v>39095</v>
      </c>
    </row>
    <row r="28" spans="1:33">
      <c r="A28" s="195" t="s">
        <v>23</v>
      </c>
      <c r="B28" s="396">
        <v>580949</v>
      </c>
      <c r="C28" s="396">
        <v>587463</v>
      </c>
      <c r="D28" s="396">
        <v>592725</v>
      </c>
      <c r="E28" s="396">
        <v>598103</v>
      </c>
      <c r="F28" s="396">
        <v>603612</v>
      </c>
      <c r="G28" s="396">
        <v>595496</v>
      </c>
      <c r="H28" s="396">
        <v>600127</v>
      </c>
      <c r="I28" s="396">
        <v>606706</v>
      </c>
      <c r="J28" s="396">
        <v>611101</v>
      </c>
      <c r="K28" s="396">
        <v>614757</v>
      </c>
      <c r="L28" s="195">
        <v>615626</v>
      </c>
      <c r="M28" s="396">
        <v>618558</v>
      </c>
      <c r="N28" s="195">
        <v>622860</v>
      </c>
      <c r="O28" s="396">
        <v>626975</v>
      </c>
      <c r="P28" s="195">
        <v>629751</v>
      </c>
      <c r="Q28" s="396">
        <v>634086</v>
      </c>
      <c r="R28" s="195">
        <v>4395</v>
      </c>
      <c r="S28" s="396">
        <v>3656</v>
      </c>
      <c r="T28" s="195">
        <v>869</v>
      </c>
      <c r="U28" s="396">
        <v>2932</v>
      </c>
      <c r="V28" s="195">
        <v>4302</v>
      </c>
      <c r="W28" s="195">
        <v>4115</v>
      </c>
      <c r="X28" s="195">
        <v>2776</v>
      </c>
      <c r="Y28" s="195">
        <v>4335</v>
      </c>
      <c r="Z28" s="195">
        <v>6514</v>
      </c>
      <c r="AA28" s="195">
        <v>5262</v>
      </c>
      <c r="AB28" s="195">
        <v>5378</v>
      </c>
      <c r="AC28" s="195">
        <v>5509</v>
      </c>
      <c r="AD28" s="195">
        <v>-8116</v>
      </c>
      <c r="AE28" s="195">
        <v>4631</v>
      </c>
      <c r="AF28" s="195">
        <v>6579</v>
      </c>
      <c r="AG28" s="195">
        <v>53137</v>
      </c>
    </row>
    <row r="29" spans="1:33">
      <c r="A29" s="195" t="s">
        <v>9</v>
      </c>
      <c r="B29" s="396">
        <v>3257082</v>
      </c>
      <c r="C29" s="396">
        <v>3251617</v>
      </c>
      <c r="D29" s="396">
        <v>3248637</v>
      </c>
      <c r="E29" s="396">
        <v>3285539</v>
      </c>
      <c r="F29" s="396">
        <v>3309725</v>
      </c>
      <c r="G29" s="396">
        <v>3246669</v>
      </c>
      <c r="H29" s="396">
        <v>3217900</v>
      </c>
      <c r="I29" s="396">
        <v>3216913</v>
      </c>
      <c r="J29" s="396">
        <v>3213626</v>
      </c>
      <c r="K29" s="396">
        <v>3216137</v>
      </c>
      <c r="L29" s="195">
        <v>3236212</v>
      </c>
      <c r="M29" s="396">
        <v>3230475</v>
      </c>
      <c r="N29" s="195">
        <v>3240746</v>
      </c>
      <c r="O29" s="396">
        <v>3262318</v>
      </c>
      <c r="P29" s="195">
        <v>3285182</v>
      </c>
      <c r="Q29" s="396">
        <v>3311635</v>
      </c>
      <c r="R29" s="195">
        <v>-3287</v>
      </c>
      <c r="S29" s="396">
        <v>2511</v>
      </c>
      <c r="T29" s="195">
        <v>20075</v>
      </c>
      <c r="U29" s="396">
        <v>-5737</v>
      </c>
      <c r="V29" s="195">
        <v>10271</v>
      </c>
      <c r="W29" s="195">
        <v>21572</v>
      </c>
      <c r="X29" s="195">
        <v>22864</v>
      </c>
      <c r="Y29" s="195">
        <v>26453</v>
      </c>
      <c r="Z29" s="195">
        <v>-5465</v>
      </c>
      <c r="AA29" s="195">
        <v>-2980</v>
      </c>
      <c r="AB29" s="195">
        <v>36902</v>
      </c>
      <c r="AC29" s="195">
        <v>24186</v>
      </c>
      <c r="AD29" s="195">
        <v>-63056</v>
      </c>
      <c r="AE29" s="195">
        <v>-28769</v>
      </c>
      <c r="AF29" s="195">
        <v>-987</v>
      </c>
      <c r="AG29" s="195">
        <v>54553</v>
      </c>
    </row>
    <row r="30" spans="1:33">
      <c r="A30" s="195" t="s">
        <v>26</v>
      </c>
      <c r="B30" s="396">
        <v>529928</v>
      </c>
      <c r="C30" s="396">
        <v>529692</v>
      </c>
      <c r="D30" s="396">
        <v>543611</v>
      </c>
      <c r="E30" s="396">
        <v>558297</v>
      </c>
      <c r="F30" s="396">
        <v>565897</v>
      </c>
      <c r="G30" s="396">
        <v>570100</v>
      </c>
      <c r="H30" s="396">
        <v>577248</v>
      </c>
      <c r="I30" s="396">
        <v>581325</v>
      </c>
      <c r="J30" s="396">
        <v>586460</v>
      </c>
      <c r="K30" s="396">
        <v>583413</v>
      </c>
      <c r="L30" s="195">
        <v>569723</v>
      </c>
      <c r="M30" s="396">
        <v>559597</v>
      </c>
      <c r="N30" s="195">
        <v>566809</v>
      </c>
      <c r="O30" s="396">
        <v>562948</v>
      </c>
      <c r="P30" s="195">
        <v>575501</v>
      </c>
      <c r="Q30" s="396">
        <v>584987</v>
      </c>
      <c r="R30" s="195">
        <v>5135</v>
      </c>
      <c r="S30" s="396">
        <v>-3047</v>
      </c>
      <c r="T30" s="195">
        <v>-13690</v>
      </c>
      <c r="U30" s="396">
        <v>-10126</v>
      </c>
      <c r="V30" s="195">
        <v>7212</v>
      </c>
      <c r="W30" s="195">
        <v>-3861</v>
      </c>
      <c r="X30" s="195">
        <v>12553</v>
      </c>
      <c r="Y30" s="195">
        <v>9486</v>
      </c>
      <c r="Z30" s="195">
        <v>-236</v>
      </c>
      <c r="AA30" s="195">
        <v>13919</v>
      </c>
      <c r="AB30" s="195">
        <v>14686</v>
      </c>
      <c r="AC30" s="195">
        <v>7600</v>
      </c>
      <c r="AD30" s="195">
        <v>4203</v>
      </c>
      <c r="AE30" s="195">
        <v>7148</v>
      </c>
      <c r="AF30" s="195">
        <v>4077</v>
      </c>
      <c r="AG30" s="195">
        <v>55059</v>
      </c>
    </row>
    <row r="31" spans="1:33">
      <c r="A31" s="195" t="s">
        <v>10</v>
      </c>
      <c r="B31" s="396">
        <v>744379</v>
      </c>
      <c r="C31" s="396">
        <v>750835</v>
      </c>
      <c r="D31" s="396">
        <v>754841</v>
      </c>
      <c r="E31" s="396">
        <v>760896</v>
      </c>
      <c r="F31" s="396">
        <v>766938</v>
      </c>
      <c r="G31" s="396">
        <v>757473</v>
      </c>
      <c r="H31" s="396">
        <v>763001</v>
      </c>
      <c r="I31" s="396">
        <v>766489</v>
      </c>
      <c r="J31" s="396">
        <v>768194</v>
      </c>
      <c r="K31" s="396">
        <v>771042</v>
      </c>
      <c r="L31" s="195">
        <v>771742</v>
      </c>
      <c r="M31" s="396">
        <v>779285</v>
      </c>
      <c r="N31" s="195">
        <v>786210</v>
      </c>
      <c r="O31" s="396">
        <v>793592</v>
      </c>
      <c r="P31" s="195">
        <v>798128</v>
      </c>
      <c r="Q31" s="396">
        <v>800104</v>
      </c>
      <c r="R31" s="195">
        <v>1705</v>
      </c>
      <c r="S31" s="396">
        <v>2848</v>
      </c>
      <c r="T31" s="195">
        <v>700</v>
      </c>
      <c r="U31" s="396">
        <v>7543</v>
      </c>
      <c r="V31" s="195">
        <v>6925</v>
      </c>
      <c r="W31" s="195">
        <v>7382</v>
      </c>
      <c r="X31" s="195">
        <v>4536</v>
      </c>
      <c r="Y31" s="195">
        <v>1976</v>
      </c>
      <c r="Z31" s="195">
        <v>6456</v>
      </c>
      <c r="AA31" s="195">
        <v>4006</v>
      </c>
      <c r="AB31" s="195">
        <v>6055</v>
      </c>
      <c r="AC31" s="195">
        <v>6042</v>
      </c>
      <c r="AD31" s="195">
        <v>-9465</v>
      </c>
      <c r="AE31" s="195">
        <v>5528</v>
      </c>
      <c r="AF31" s="195">
        <v>3488</v>
      </c>
      <c r="AG31" s="195">
        <v>55725</v>
      </c>
    </row>
    <row r="32" spans="1:33">
      <c r="A32" s="195" t="s">
        <v>8</v>
      </c>
      <c r="B32" s="396">
        <v>889248</v>
      </c>
      <c r="C32" s="396">
        <v>897690</v>
      </c>
      <c r="D32" s="396">
        <v>901676</v>
      </c>
      <c r="E32" s="396">
        <v>908614</v>
      </c>
      <c r="F32" s="396">
        <v>915483</v>
      </c>
      <c r="G32" s="396">
        <v>903594</v>
      </c>
      <c r="H32" s="396">
        <v>913562</v>
      </c>
      <c r="I32" s="396">
        <v>915962</v>
      </c>
      <c r="J32" s="396">
        <v>920933</v>
      </c>
      <c r="K32" s="396">
        <v>925796</v>
      </c>
      <c r="L32" s="195">
        <v>928687</v>
      </c>
      <c r="M32" s="396">
        <v>931191</v>
      </c>
      <c r="N32" s="195">
        <v>932271</v>
      </c>
      <c r="O32" s="396">
        <v>933227</v>
      </c>
      <c r="P32" s="195">
        <v>939840</v>
      </c>
      <c r="Q32" s="396">
        <v>944986</v>
      </c>
      <c r="R32" s="195">
        <v>4971</v>
      </c>
      <c r="S32" s="396">
        <v>4863</v>
      </c>
      <c r="T32" s="195">
        <v>2891</v>
      </c>
      <c r="U32" s="396">
        <v>2504</v>
      </c>
      <c r="V32" s="195">
        <v>1080</v>
      </c>
      <c r="W32" s="195">
        <v>956</v>
      </c>
      <c r="X32" s="195">
        <v>6613</v>
      </c>
      <c r="Y32" s="195">
        <v>5146</v>
      </c>
      <c r="Z32" s="195">
        <v>8442</v>
      </c>
      <c r="AA32" s="195">
        <v>3986</v>
      </c>
      <c r="AB32" s="195">
        <v>6938</v>
      </c>
      <c r="AC32" s="195">
        <v>6869</v>
      </c>
      <c r="AD32" s="195">
        <v>-11889</v>
      </c>
      <c r="AE32" s="195">
        <v>9968</v>
      </c>
      <c r="AF32" s="195">
        <v>2400</v>
      </c>
      <c r="AG32" s="195">
        <v>55738</v>
      </c>
    </row>
    <row r="33" spans="1:33">
      <c r="A33" s="195" t="s">
        <v>14</v>
      </c>
      <c r="B33" s="396">
        <v>966243</v>
      </c>
      <c r="C33" s="396">
        <v>970018</v>
      </c>
      <c r="D33" s="396">
        <v>974129</v>
      </c>
      <c r="E33" s="396">
        <v>980425</v>
      </c>
      <c r="F33" s="396">
        <v>987268</v>
      </c>
      <c r="G33" s="396">
        <v>973396</v>
      </c>
      <c r="H33" s="396">
        <v>977981</v>
      </c>
      <c r="I33" s="396">
        <v>985130</v>
      </c>
      <c r="J33" s="396">
        <v>986585</v>
      </c>
      <c r="K33" s="396">
        <v>990113</v>
      </c>
      <c r="L33" s="195">
        <v>989630</v>
      </c>
      <c r="M33" s="396">
        <v>996819</v>
      </c>
      <c r="N33" s="195">
        <v>1003954</v>
      </c>
      <c r="O33" s="396">
        <v>1006011</v>
      </c>
      <c r="P33" s="195">
        <v>1015502</v>
      </c>
      <c r="Q33" s="396">
        <v>1024800</v>
      </c>
      <c r="R33" s="195">
        <v>1455</v>
      </c>
      <c r="S33" s="396">
        <v>3528</v>
      </c>
      <c r="T33" s="195">
        <v>-483</v>
      </c>
      <c r="U33" s="396">
        <v>7189</v>
      </c>
      <c r="V33" s="195">
        <v>7135</v>
      </c>
      <c r="W33" s="195">
        <v>2057</v>
      </c>
      <c r="X33" s="195">
        <v>9491</v>
      </c>
      <c r="Y33" s="195">
        <v>9298</v>
      </c>
      <c r="Z33" s="195">
        <v>3775</v>
      </c>
      <c r="AA33" s="195">
        <v>4111</v>
      </c>
      <c r="AB33" s="195">
        <v>6296</v>
      </c>
      <c r="AC33" s="195">
        <v>6843</v>
      </c>
      <c r="AD33" s="195">
        <v>-13872</v>
      </c>
      <c r="AE33" s="195">
        <v>4585</v>
      </c>
      <c r="AF33" s="195">
        <v>7149</v>
      </c>
      <c r="AG33" s="195">
        <v>58557</v>
      </c>
    </row>
    <row r="34" spans="1:33">
      <c r="A34" s="195" t="s">
        <v>24</v>
      </c>
      <c r="B34" s="396">
        <v>356370</v>
      </c>
      <c r="C34" s="396">
        <v>356310</v>
      </c>
      <c r="D34" s="396">
        <v>358177</v>
      </c>
      <c r="E34" s="396">
        <v>361787</v>
      </c>
      <c r="F34" s="396">
        <v>370055</v>
      </c>
      <c r="G34" s="396">
        <v>365783</v>
      </c>
      <c r="H34" s="396">
        <v>362807</v>
      </c>
      <c r="I34" s="396">
        <v>363772</v>
      </c>
      <c r="J34" s="396">
        <v>377825</v>
      </c>
      <c r="K34" s="396">
        <v>384821</v>
      </c>
      <c r="L34" s="195">
        <v>396775</v>
      </c>
      <c r="M34" s="396">
        <v>406636</v>
      </c>
      <c r="N34" s="195">
        <v>417457</v>
      </c>
      <c r="O34" s="396">
        <v>424006</v>
      </c>
      <c r="P34" s="195">
        <v>421962</v>
      </c>
      <c r="Q34" s="396">
        <v>431755</v>
      </c>
      <c r="R34" s="195">
        <v>14053</v>
      </c>
      <c r="S34" s="396">
        <v>6996</v>
      </c>
      <c r="T34" s="195">
        <v>11954</v>
      </c>
      <c r="U34" s="396">
        <v>9861</v>
      </c>
      <c r="V34" s="195">
        <v>10821</v>
      </c>
      <c r="W34" s="195">
        <v>6549</v>
      </c>
      <c r="X34" s="195">
        <v>-2044</v>
      </c>
      <c r="Y34" s="195">
        <v>9793</v>
      </c>
      <c r="Z34" s="195">
        <v>-60</v>
      </c>
      <c r="AA34" s="195">
        <v>1867</v>
      </c>
      <c r="AB34" s="195">
        <v>3610</v>
      </c>
      <c r="AC34" s="195">
        <v>8268</v>
      </c>
      <c r="AD34" s="195">
        <v>-4272</v>
      </c>
      <c r="AE34" s="195">
        <v>-2976</v>
      </c>
      <c r="AF34" s="195">
        <v>965</v>
      </c>
      <c r="AG34" s="195">
        <v>75385</v>
      </c>
    </row>
    <row r="35" spans="1:33">
      <c r="A35" s="195" t="s">
        <v>13</v>
      </c>
      <c r="B35" s="396">
        <v>1579438</v>
      </c>
      <c r="C35" s="396">
        <v>1586644</v>
      </c>
      <c r="D35" s="396">
        <v>1596357</v>
      </c>
      <c r="E35" s="396">
        <v>1611893</v>
      </c>
      <c r="F35" s="396">
        <v>1619262</v>
      </c>
      <c r="G35" s="396">
        <v>1593415</v>
      </c>
      <c r="H35" s="396">
        <v>1594259</v>
      </c>
      <c r="I35" s="396">
        <v>1603856</v>
      </c>
      <c r="J35" s="396">
        <v>1606884</v>
      </c>
      <c r="K35" s="396">
        <v>1613698</v>
      </c>
      <c r="L35" s="195">
        <v>1620929</v>
      </c>
      <c r="M35" s="396">
        <v>1622778</v>
      </c>
      <c r="N35" s="195">
        <v>1611607</v>
      </c>
      <c r="O35" s="396">
        <v>1626856</v>
      </c>
      <c r="P35" s="195">
        <v>1644896</v>
      </c>
      <c r="Q35" s="396">
        <v>1667919</v>
      </c>
      <c r="R35" s="195">
        <v>3028</v>
      </c>
      <c r="S35" s="396">
        <v>6814</v>
      </c>
      <c r="T35" s="195">
        <v>7231</v>
      </c>
      <c r="U35" s="396">
        <v>1849</v>
      </c>
      <c r="V35" s="195">
        <v>-11171</v>
      </c>
      <c r="W35" s="195">
        <v>15249</v>
      </c>
      <c r="X35" s="195">
        <v>18040</v>
      </c>
      <c r="Y35" s="195">
        <v>23023</v>
      </c>
      <c r="Z35" s="195">
        <v>7206</v>
      </c>
      <c r="AA35" s="195">
        <v>9713</v>
      </c>
      <c r="AB35" s="195">
        <v>15536</v>
      </c>
      <c r="AC35" s="195">
        <v>7369</v>
      </c>
      <c r="AD35" s="195">
        <v>-25847</v>
      </c>
      <c r="AE35" s="195">
        <v>844</v>
      </c>
      <c r="AF35" s="195">
        <v>9597</v>
      </c>
      <c r="AG35" s="195">
        <v>88481</v>
      </c>
    </row>
    <row r="36" spans="1:33">
      <c r="A36" s="195" t="s">
        <v>4</v>
      </c>
      <c r="B36" s="396">
        <v>934572</v>
      </c>
      <c r="C36" s="396">
        <v>941458</v>
      </c>
      <c r="D36" s="396">
        <v>949253</v>
      </c>
      <c r="E36" s="396">
        <v>961284</v>
      </c>
      <c r="F36" s="396">
        <v>962841</v>
      </c>
      <c r="G36" s="396">
        <v>944174</v>
      </c>
      <c r="H36" s="396">
        <v>964088</v>
      </c>
      <c r="I36" s="396">
        <v>970897</v>
      </c>
      <c r="J36" s="396">
        <v>983129</v>
      </c>
      <c r="K36" s="396">
        <v>982827</v>
      </c>
      <c r="L36" s="195">
        <v>989878</v>
      </c>
      <c r="M36" s="396">
        <v>989518</v>
      </c>
      <c r="N36" s="195">
        <v>1004864</v>
      </c>
      <c r="O36" s="396">
        <v>1016064</v>
      </c>
      <c r="P36" s="195">
        <v>1026466</v>
      </c>
      <c r="Q36" s="396">
        <v>1029815</v>
      </c>
      <c r="R36" s="195">
        <v>12232</v>
      </c>
      <c r="S36" s="396">
        <v>-302</v>
      </c>
      <c r="T36" s="195">
        <v>7051</v>
      </c>
      <c r="U36" s="396">
        <v>-360</v>
      </c>
      <c r="V36" s="195">
        <v>15346</v>
      </c>
      <c r="W36" s="195">
        <v>11200</v>
      </c>
      <c r="X36" s="195">
        <v>10402</v>
      </c>
      <c r="Y36" s="195">
        <v>3349</v>
      </c>
      <c r="Z36" s="195">
        <v>6886</v>
      </c>
      <c r="AA36" s="195">
        <v>7795</v>
      </c>
      <c r="AB36" s="195">
        <v>12031</v>
      </c>
      <c r="AC36" s="195">
        <v>1557</v>
      </c>
      <c r="AD36" s="195">
        <v>-18667</v>
      </c>
      <c r="AE36" s="195">
        <v>19914</v>
      </c>
      <c r="AF36" s="195">
        <v>6809</v>
      </c>
      <c r="AG36" s="195">
        <v>95243</v>
      </c>
    </row>
    <row r="37" spans="1:33">
      <c r="A37" s="195" t="s">
        <v>0</v>
      </c>
      <c r="B37" s="396">
        <v>1742635</v>
      </c>
      <c r="C37" s="396">
        <v>1758496</v>
      </c>
      <c r="D37" s="396">
        <v>1769661</v>
      </c>
      <c r="E37" s="396">
        <v>1788334</v>
      </c>
      <c r="F37" s="396">
        <v>1805269</v>
      </c>
      <c r="G37" s="396">
        <v>1780367</v>
      </c>
      <c r="H37" s="396">
        <v>1787122</v>
      </c>
      <c r="I37" s="396">
        <v>1800733</v>
      </c>
      <c r="J37" s="396">
        <v>1803619</v>
      </c>
      <c r="K37" s="396">
        <v>1810884</v>
      </c>
      <c r="L37" s="195">
        <v>1815607</v>
      </c>
      <c r="M37" s="396">
        <v>1820785</v>
      </c>
      <c r="N37" s="195">
        <v>1826575</v>
      </c>
      <c r="O37" s="396">
        <v>1837975</v>
      </c>
      <c r="P37" s="195">
        <v>1847731</v>
      </c>
      <c r="Q37" s="396">
        <v>1858235</v>
      </c>
      <c r="R37" s="195">
        <v>2886</v>
      </c>
      <c r="S37" s="396">
        <v>7265</v>
      </c>
      <c r="T37" s="195">
        <v>4723</v>
      </c>
      <c r="U37" s="396">
        <v>5178</v>
      </c>
      <c r="V37" s="195">
        <v>5790</v>
      </c>
      <c r="W37" s="195">
        <v>11400</v>
      </c>
      <c r="X37" s="195">
        <v>9756</v>
      </c>
      <c r="Y37" s="195">
        <v>10504</v>
      </c>
      <c r="Z37" s="195">
        <v>15861</v>
      </c>
      <c r="AA37" s="195">
        <v>11165</v>
      </c>
      <c r="AB37" s="195">
        <v>18673</v>
      </c>
      <c r="AC37" s="195">
        <v>16935</v>
      </c>
      <c r="AD37" s="195">
        <v>-24902</v>
      </c>
      <c r="AE37" s="195">
        <v>6755</v>
      </c>
      <c r="AF37" s="195">
        <v>13611</v>
      </c>
      <c r="AG37" s="195">
        <v>115600</v>
      </c>
    </row>
    <row r="38" spans="1:33">
      <c r="A38" s="195" t="s">
        <v>20</v>
      </c>
      <c r="B38" s="396">
        <v>1573657</v>
      </c>
      <c r="C38" s="396">
        <v>1590011</v>
      </c>
      <c r="D38" s="396">
        <v>1603318</v>
      </c>
      <c r="E38" s="396">
        <v>1623550</v>
      </c>
      <c r="F38" s="396">
        <v>1635521</v>
      </c>
      <c r="G38" s="396">
        <v>1610359</v>
      </c>
      <c r="H38" s="396">
        <v>1619270</v>
      </c>
      <c r="I38" s="396">
        <v>1626135</v>
      </c>
      <c r="J38" s="396">
        <v>1638861</v>
      </c>
      <c r="K38" s="396">
        <v>1648923</v>
      </c>
      <c r="L38" s="195">
        <v>1651843</v>
      </c>
      <c r="M38" s="396">
        <v>1663165</v>
      </c>
      <c r="N38" s="195">
        <v>1679338</v>
      </c>
      <c r="O38" s="396">
        <v>1688614</v>
      </c>
      <c r="P38" s="195">
        <v>1705536</v>
      </c>
      <c r="Q38" s="396">
        <v>1720364</v>
      </c>
      <c r="R38" s="195">
        <v>12726</v>
      </c>
      <c r="S38" s="396">
        <v>10062</v>
      </c>
      <c r="T38" s="195">
        <v>2920</v>
      </c>
      <c r="U38" s="396">
        <v>11322</v>
      </c>
      <c r="V38" s="195">
        <v>16173</v>
      </c>
      <c r="W38" s="195">
        <v>9276</v>
      </c>
      <c r="X38" s="195">
        <v>16922</v>
      </c>
      <c r="Y38" s="195">
        <v>14828</v>
      </c>
      <c r="Z38" s="195">
        <v>16354</v>
      </c>
      <c r="AA38" s="195">
        <v>13307</v>
      </c>
      <c r="AB38" s="195">
        <v>20232</v>
      </c>
      <c r="AC38" s="195">
        <v>11971</v>
      </c>
      <c r="AD38" s="195">
        <v>-25162</v>
      </c>
      <c r="AE38" s="195">
        <v>8911</v>
      </c>
      <c r="AF38" s="195">
        <v>6865</v>
      </c>
      <c r="AG38" s="195">
        <v>146707</v>
      </c>
    </row>
    <row r="39" spans="1:33">
      <c r="A39" s="195" t="s">
        <v>1</v>
      </c>
      <c r="B39" s="396">
        <v>19495952</v>
      </c>
      <c r="C39" s="396">
        <v>19588342</v>
      </c>
      <c r="D39" s="396">
        <v>19702192</v>
      </c>
      <c r="E39" s="396">
        <v>19902833</v>
      </c>
      <c r="F39" s="396">
        <v>20051552</v>
      </c>
      <c r="G39" s="396">
        <v>19773732</v>
      </c>
      <c r="H39" s="396">
        <v>19821651</v>
      </c>
      <c r="I39" s="396">
        <v>19936938</v>
      </c>
      <c r="J39" s="396">
        <v>20025709</v>
      </c>
      <c r="K39" s="396">
        <v>20070483</v>
      </c>
      <c r="L39" s="195">
        <v>20109444</v>
      </c>
      <c r="M39" s="396">
        <v>20175380</v>
      </c>
      <c r="N39" s="195">
        <v>20291923</v>
      </c>
      <c r="O39" s="396">
        <v>20420823</v>
      </c>
      <c r="P39" s="195">
        <v>20594919</v>
      </c>
      <c r="Q39" s="396">
        <v>20767587</v>
      </c>
      <c r="R39" s="195">
        <v>88771</v>
      </c>
      <c r="S39" s="396">
        <v>44774</v>
      </c>
      <c r="T39" s="195">
        <v>38961</v>
      </c>
      <c r="U39" s="396">
        <v>65936</v>
      </c>
      <c r="V39" s="195">
        <v>116543</v>
      </c>
      <c r="W39" s="195">
        <v>128900</v>
      </c>
      <c r="X39" s="195">
        <v>174096</v>
      </c>
      <c r="Y39" s="195">
        <v>172668</v>
      </c>
      <c r="Z39" s="195">
        <v>92390</v>
      </c>
      <c r="AA39" s="195">
        <v>113850</v>
      </c>
      <c r="AB39" s="195">
        <v>200641</v>
      </c>
      <c r="AC39" s="195">
        <v>148719</v>
      </c>
      <c r="AD39" s="195">
        <v>-277820</v>
      </c>
      <c r="AE39" s="195">
        <v>47919</v>
      </c>
      <c r="AF39" s="195">
        <v>115287</v>
      </c>
      <c r="AG39" s="195">
        <v>1271635</v>
      </c>
    </row>
    <row r="40" spans="1:33">
      <c r="Y40" s="195" t="s">
        <v>1</v>
      </c>
      <c r="Z40" s="195">
        <v>19495952</v>
      </c>
      <c r="AA40" s="195">
        <v>19588342</v>
      </c>
      <c r="AB40" s="195">
        <v>19702192</v>
      </c>
      <c r="AC40" s="195">
        <v>19902833</v>
      </c>
      <c r="AD40" s="195">
        <v>20051552</v>
      </c>
      <c r="AE40" s="195">
        <v>19773732</v>
      </c>
      <c r="AF40" s="195">
        <v>92390</v>
      </c>
      <c r="AG40" s="195">
        <v>113850</v>
      </c>
    </row>
  </sheetData>
  <autoFilter ref="A6:AG6" xr:uid="{6E196074-4DDC-4585-A249-2DB43811DBA1}">
    <sortState ref="A7:AG74">
      <sortCondition ref="AG6"/>
    </sortState>
  </autoFilter>
  <mergeCells count="1">
    <mergeCell ref="H1:I1"/>
  </mergeCells>
  <hyperlinks>
    <hyperlink ref="H1:I1" location="Index!A1" display="Regresar al Índice" xr:uid="{3FE3877A-74D7-4B93-8749-E23F05FF9180}"/>
  </hyperlinks>
  <pageMargins left="0.7" right="0.7" top="0.75" bottom="0.75" header="0.3" footer="0.3"/>
  <pageSetup paperSize="9" orientation="portrait" horizontalDpi="300" verticalDpi="300"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AF784-B1AB-4894-8B6C-8D95BA9B1637}">
  <sheetPr codeName="Hoja191"/>
  <dimension ref="A1:I40"/>
  <sheetViews>
    <sheetView topLeftCell="D1" workbookViewId="0"/>
  </sheetViews>
  <sheetFormatPr baseColWidth="10" defaultColWidth="9.140625" defaultRowHeight="14.25"/>
  <cols>
    <col min="1" max="1" width="60.7109375" style="195" customWidth="1"/>
    <col min="2" max="2" width="22.7109375" style="195" customWidth="1"/>
    <col min="3" max="3" width="20.7109375" style="195" customWidth="1"/>
    <col min="4" max="4" width="9.85546875" style="195" bestFit="1" customWidth="1"/>
    <col min="5" max="5" width="11.7109375" style="195" customWidth="1"/>
    <col min="6" max="6" width="4.7109375" style="195" customWidth="1"/>
    <col min="7" max="8" width="3.7109375" style="195" customWidth="1"/>
    <col min="9" max="10" width="9.140625" style="195" customWidth="1"/>
    <col min="11" max="16384" width="9.140625" style="195"/>
  </cols>
  <sheetData>
    <row r="1" spans="1:9">
      <c r="A1" s="20" t="s">
        <v>1636</v>
      </c>
      <c r="B1" s="195" t="s">
        <v>54</v>
      </c>
      <c r="C1" s="195" t="s">
        <v>54</v>
      </c>
      <c r="D1" s="195" t="s">
        <v>54</v>
      </c>
      <c r="E1" s="195" t="s">
        <v>54</v>
      </c>
      <c r="F1" s="195" t="s">
        <v>54</v>
      </c>
      <c r="G1" s="195" t="s">
        <v>54</v>
      </c>
      <c r="H1" s="545" t="s">
        <v>38</v>
      </c>
      <c r="I1" s="545"/>
    </row>
    <row r="2" spans="1:9">
      <c r="A2" s="195" t="s">
        <v>153</v>
      </c>
      <c r="B2" s="195" t="s">
        <v>54</v>
      </c>
      <c r="C2" s="195" t="s">
        <v>54</v>
      </c>
      <c r="D2" s="195" t="s">
        <v>54</v>
      </c>
      <c r="E2" s="195" t="s">
        <v>54</v>
      </c>
      <c r="F2" s="195" t="s">
        <v>54</v>
      </c>
      <c r="G2" s="195" t="s">
        <v>54</v>
      </c>
      <c r="H2" s="195" t="s">
        <v>54</v>
      </c>
    </row>
    <row r="6" spans="1:9">
      <c r="A6" s="195" t="s">
        <v>2</v>
      </c>
      <c r="B6" s="195" t="s">
        <v>1536</v>
      </c>
      <c r="C6" s="195" t="s">
        <v>1535</v>
      </c>
      <c r="D6" s="195" t="s">
        <v>694</v>
      </c>
      <c r="E6" s="195" t="s">
        <v>695</v>
      </c>
    </row>
    <row r="7" spans="1:9">
      <c r="A7" s="195" t="s">
        <v>15</v>
      </c>
      <c r="B7" s="403">
        <v>147179</v>
      </c>
      <c r="C7" s="403">
        <v>149637</v>
      </c>
      <c r="D7" s="403">
        <v>2458</v>
      </c>
      <c r="E7" s="397">
        <v>1.6700752145346831E-2</v>
      </c>
      <c r="F7" s="195">
        <f t="shared" ref="F7:F39" si="0">_xlfn.RANK.EQ(E7,$E$7:$E$39,0)</f>
        <v>29</v>
      </c>
    </row>
    <row r="8" spans="1:9">
      <c r="A8" s="195" t="s">
        <v>21</v>
      </c>
      <c r="B8" s="403">
        <v>207378</v>
      </c>
      <c r="C8" s="403">
        <v>210691</v>
      </c>
      <c r="D8" s="403">
        <v>3313</v>
      </c>
      <c r="E8" s="397">
        <v>1.5975657977220337E-2</v>
      </c>
      <c r="F8" s="195">
        <f t="shared" si="0"/>
        <v>30</v>
      </c>
    </row>
    <row r="9" spans="1:9">
      <c r="A9" s="195" t="s">
        <v>30</v>
      </c>
      <c r="B9" s="403">
        <v>100615</v>
      </c>
      <c r="C9" s="403">
        <v>105205</v>
      </c>
      <c r="D9" s="403">
        <v>4590</v>
      </c>
      <c r="E9" s="397">
        <v>4.5619440441286185E-2</v>
      </c>
      <c r="F9" s="195">
        <f t="shared" si="0"/>
        <v>16</v>
      </c>
    </row>
    <row r="10" spans="1:9">
      <c r="A10" s="195" t="s">
        <v>11</v>
      </c>
      <c r="B10" s="403">
        <v>135757</v>
      </c>
      <c r="C10" s="403">
        <v>141776</v>
      </c>
      <c r="D10" s="403">
        <v>6019</v>
      </c>
      <c r="E10" s="397">
        <v>4.4336571963140115E-2</v>
      </c>
      <c r="F10" s="195">
        <f t="shared" si="0"/>
        <v>19</v>
      </c>
    </row>
    <row r="11" spans="1:9">
      <c r="A11" s="195" t="s">
        <v>6</v>
      </c>
      <c r="B11" s="403">
        <v>125428</v>
      </c>
      <c r="C11" s="403">
        <v>132469</v>
      </c>
      <c r="D11" s="403">
        <v>7041</v>
      </c>
      <c r="E11" s="397">
        <v>5.6135791051439954E-2</v>
      </c>
      <c r="F11" s="195">
        <f t="shared" si="0"/>
        <v>11</v>
      </c>
    </row>
    <row r="12" spans="1:9">
      <c r="A12" s="195" t="s">
        <v>17</v>
      </c>
      <c r="B12" s="403">
        <v>459604</v>
      </c>
      <c r="C12" s="403">
        <v>466916</v>
      </c>
      <c r="D12" s="403">
        <v>7312</v>
      </c>
      <c r="E12" s="397">
        <v>1.5909348047449479E-2</v>
      </c>
      <c r="F12" s="195">
        <f t="shared" si="0"/>
        <v>32</v>
      </c>
    </row>
    <row r="13" spans="1:9">
      <c r="A13" s="195" t="s">
        <v>18</v>
      </c>
      <c r="B13" s="403">
        <v>205095</v>
      </c>
      <c r="C13" s="403">
        <v>212465</v>
      </c>
      <c r="D13" s="403">
        <v>7370</v>
      </c>
      <c r="E13" s="397">
        <v>3.5934566908018217E-2</v>
      </c>
      <c r="F13" s="195">
        <f t="shared" si="0"/>
        <v>24</v>
      </c>
    </row>
    <row r="14" spans="1:9">
      <c r="A14" s="195" t="s">
        <v>33</v>
      </c>
      <c r="B14" s="403">
        <v>187704</v>
      </c>
      <c r="C14" s="403">
        <v>196947</v>
      </c>
      <c r="D14" s="403">
        <v>9243</v>
      </c>
      <c r="E14" s="397">
        <v>4.924242424242431E-2</v>
      </c>
      <c r="F14" s="195">
        <f t="shared" si="0"/>
        <v>14</v>
      </c>
    </row>
    <row r="15" spans="1:9">
      <c r="A15" s="195" t="s">
        <v>31</v>
      </c>
      <c r="B15" s="403">
        <v>714759</v>
      </c>
      <c r="C15" s="403">
        <v>726153</v>
      </c>
      <c r="D15" s="403">
        <v>11394</v>
      </c>
      <c r="E15" s="397">
        <v>1.5941037468573338E-2</v>
      </c>
      <c r="F15" s="195">
        <f t="shared" si="0"/>
        <v>31</v>
      </c>
    </row>
    <row r="16" spans="1:9">
      <c r="A16" s="195" t="s">
        <v>7</v>
      </c>
      <c r="B16" s="403">
        <v>221374</v>
      </c>
      <c r="C16" s="403">
        <v>233795</v>
      </c>
      <c r="D16" s="403">
        <v>12421</v>
      </c>
      <c r="E16" s="397">
        <v>5.6108666781103489E-2</v>
      </c>
      <c r="F16" s="195">
        <f t="shared" si="0"/>
        <v>12</v>
      </c>
    </row>
    <row r="17" spans="1:6">
      <c r="A17" s="195" t="s">
        <v>25</v>
      </c>
      <c r="B17" s="403">
        <v>442174</v>
      </c>
      <c r="C17" s="403">
        <v>455226</v>
      </c>
      <c r="D17" s="403">
        <v>13052</v>
      </c>
      <c r="E17" s="397">
        <v>2.9517791638585811E-2</v>
      </c>
      <c r="F17" s="195">
        <f t="shared" si="0"/>
        <v>27</v>
      </c>
    </row>
    <row r="18" spans="1:6">
      <c r="A18" s="195" t="s">
        <v>19</v>
      </c>
      <c r="B18" s="403">
        <v>147839</v>
      </c>
      <c r="C18" s="403">
        <v>162065</v>
      </c>
      <c r="D18" s="403">
        <v>14226</v>
      </c>
      <c r="E18" s="397">
        <v>9.6226300232009176E-2</v>
      </c>
      <c r="F18" s="195">
        <f t="shared" si="0"/>
        <v>4</v>
      </c>
    </row>
    <row r="19" spans="1:6">
      <c r="A19" s="195" t="s">
        <v>12</v>
      </c>
      <c r="B19" s="403">
        <v>241199</v>
      </c>
      <c r="C19" s="403">
        <v>255635</v>
      </c>
      <c r="D19" s="403">
        <v>14436</v>
      </c>
      <c r="E19" s="397">
        <v>5.9850994407107727E-2</v>
      </c>
      <c r="F19" s="195">
        <f t="shared" si="0"/>
        <v>9</v>
      </c>
    </row>
    <row r="20" spans="1:6">
      <c r="A20" s="195" t="s">
        <v>3</v>
      </c>
      <c r="B20" s="403">
        <v>325210</v>
      </c>
      <c r="C20" s="403">
        <v>339787</v>
      </c>
      <c r="D20" s="403">
        <v>14577</v>
      </c>
      <c r="E20" s="397">
        <v>4.4823344915593033E-2</v>
      </c>
      <c r="F20" s="195">
        <f t="shared" si="0"/>
        <v>18</v>
      </c>
    </row>
    <row r="21" spans="1:6">
      <c r="A21" s="195" t="s">
        <v>22</v>
      </c>
      <c r="B21" s="403">
        <v>591153</v>
      </c>
      <c r="C21" s="403">
        <v>608050</v>
      </c>
      <c r="D21" s="403">
        <v>16897</v>
      </c>
      <c r="E21" s="397">
        <v>2.8583124842468832E-2</v>
      </c>
      <c r="F21" s="195">
        <f t="shared" si="0"/>
        <v>28</v>
      </c>
    </row>
    <row r="22" spans="1:6">
      <c r="A22" s="195" t="s">
        <v>16</v>
      </c>
      <c r="B22" s="403">
        <v>222262</v>
      </c>
      <c r="C22" s="403">
        <v>241477</v>
      </c>
      <c r="D22" s="403">
        <v>19215</v>
      </c>
      <c r="E22" s="397">
        <v>8.6452025087509377E-2</v>
      </c>
      <c r="F22" s="195">
        <f t="shared" si="0"/>
        <v>5</v>
      </c>
    </row>
    <row r="23" spans="1:6">
      <c r="A23" s="195" t="s">
        <v>5</v>
      </c>
      <c r="B23" s="403">
        <v>175792</v>
      </c>
      <c r="C23" s="403">
        <v>197205</v>
      </c>
      <c r="D23" s="403">
        <v>21413</v>
      </c>
      <c r="E23" s="397">
        <v>0.12180872849731506</v>
      </c>
      <c r="F23" s="195">
        <f t="shared" si="0"/>
        <v>3</v>
      </c>
    </row>
    <row r="24" spans="1:6">
      <c r="A24" s="195" t="s">
        <v>27</v>
      </c>
      <c r="B24" s="403">
        <v>590852</v>
      </c>
      <c r="C24" s="403">
        <v>613932</v>
      </c>
      <c r="D24" s="403">
        <v>23080</v>
      </c>
      <c r="E24" s="397">
        <v>3.9062235551373226E-2</v>
      </c>
      <c r="F24" s="195">
        <f t="shared" si="0"/>
        <v>23</v>
      </c>
    </row>
    <row r="25" spans="1:6">
      <c r="A25" s="195" t="s">
        <v>29</v>
      </c>
      <c r="B25" s="403">
        <v>683018</v>
      </c>
      <c r="C25" s="403">
        <v>706964</v>
      </c>
      <c r="D25" s="403">
        <v>23946</v>
      </c>
      <c r="E25" s="397">
        <v>3.5059105323725026E-2</v>
      </c>
      <c r="F25" s="195">
        <f t="shared" si="0"/>
        <v>25</v>
      </c>
    </row>
    <row r="26" spans="1:6">
      <c r="A26" s="195" t="s">
        <v>9</v>
      </c>
      <c r="B26" s="403">
        <v>3285539</v>
      </c>
      <c r="C26" s="403">
        <v>3311635</v>
      </c>
      <c r="D26" s="403">
        <v>26096</v>
      </c>
      <c r="E26" s="397">
        <v>7.9426845945216318E-3</v>
      </c>
      <c r="F26" s="195">
        <f t="shared" si="0"/>
        <v>33</v>
      </c>
    </row>
    <row r="27" spans="1:6">
      <c r="A27" s="195" t="s">
        <v>26</v>
      </c>
      <c r="B27" s="403">
        <v>558297</v>
      </c>
      <c r="C27" s="403">
        <v>584987</v>
      </c>
      <c r="D27" s="403">
        <v>26690</v>
      </c>
      <c r="E27" s="397">
        <v>4.780609603848851E-2</v>
      </c>
      <c r="F27" s="195">
        <f t="shared" si="0"/>
        <v>15</v>
      </c>
    </row>
    <row r="28" spans="1:6">
      <c r="A28" s="195" t="s">
        <v>32</v>
      </c>
      <c r="B28" s="403">
        <v>364040</v>
      </c>
      <c r="C28" s="403">
        <v>394110</v>
      </c>
      <c r="D28" s="403">
        <v>30070</v>
      </c>
      <c r="E28" s="397">
        <v>8.2600813097461812E-2</v>
      </c>
      <c r="F28" s="195">
        <f t="shared" si="0"/>
        <v>6</v>
      </c>
    </row>
    <row r="29" spans="1:6">
      <c r="A29" s="195" t="s">
        <v>28</v>
      </c>
      <c r="B29" s="403">
        <v>175679</v>
      </c>
      <c r="C29" s="403">
        <v>208396</v>
      </c>
      <c r="D29" s="403">
        <v>32717</v>
      </c>
      <c r="E29" s="397">
        <v>0.18623170669231959</v>
      </c>
      <c r="F29" s="195">
        <f t="shared" si="0"/>
        <v>2</v>
      </c>
    </row>
    <row r="30" spans="1:6">
      <c r="A30" s="195" t="s">
        <v>23</v>
      </c>
      <c r="B30" s="403">
        <v>598103</v>
      </c>
      <c r="C30" s="403">
        <v>634086</v>
      </c>
      <c r="D30" s="403">
        <v>35983</v>
      </c>
      <c r="E30" s="397">
        <v>6.0161878472436925E-2</v>
      </c>
      <c r="F30" s="195">
        <f t="shared" si="0"/>
        <v>8</v>
      </c>
    </row>
    <row r="31" spans="1:6">
      <c r="A31" s="195" t="s">
        <v>8</v>
      </c>
      <c r="B31" s="403">
        <v>908614</v>
      </c>
      <c r="C31" s="403">
        <v>944986</v>
      </c>
      <c r="D31" s="403">
        <v>36372</v>
      </c>
      <c r="E31" s="397">
        <v>4.0030199842837622E-2</v>
      </c>
      <c r="F31" s="195">
        <f t="shared" si="0"/>
        <v>21</v>
      </c>
    </row>
    <row r="32" spans="1:6">
      <c r="A32" s="195" t="s">
        <v>10</v>
      </c>
      <c r="B32" s="403">
        <v>760896</v>
      </c>
      <c r="C32" s="403">
        <v>800104</v>
      </c>
      <c r="D32" s="403">
        <v>39208</v>
      </c>
      <c r="E32" s="397">
        <v>5.1528724030616591E-2</v>
      </c>
      <c r="F32" s="195">
        <f t="shared" si="0"/>
        <v>13</v>
      </c>
    </row>
    <row r="33" spans="1:6">
      <c r="A33" s="195" t="s">
        <v>14</v>
      </c>
      <c r="B33" s="403">
        <v>980425</v>
      </c>
      <c r="C33" s="403">
        <v>1024800</v>
      </c>
      <c r="D33" s="403">
        <v>44375</v>
      </c>
      <c r="E33" s="397">
        <v>4.5260983757044126E-2</v>
      </c>
      <c r="F33" s="195">
        <f t="shared" si="0"/>
        <v>17</v>
      </c>
    </row>
    <row r="34" spans="1:6">
      <c r="A34" s="195" t="s">
        <v>13</v>
      </c>
      <c r="B34" s="403">
        <v>1611893</v>
      </c>
      <c r="C34" s="403">
        <v>1667919</v>
      </c>
      <c r="D34" s="403">
        <v>56026</v>
      </c>
      <c r="E34" s="397">
        <v>3.4757890256983615E-2</v>
      </c>
      <c r="F34" s="195">
        <f t="shared" si="0"/>
        <v>26</v>
      </c>
    </row>
    <row r="35" spans="1:6">
      <c r="A35" s="195" t="s">
        <v>4</v>
      </c>
      <c r="B35" s="403">
        <v>961284</v>
      </c>
      <c r="C35" s="403">
        <v>1029815</v>
      </c>
      <c r="D35" s="403">
        <v>68531</v>
      </c>
      <c r="E35" s="397">
        <v>7.129110647841852E-2</v>
      </c>
      <c r="F35" s="195">
        <f t="shared" si="0"/>
        <v>7</v>
      </c>
    </row>
    <row r="36" spans="1:6">
      <c r="A36" s="195" t="s">
        <v>0</v>
      </c>
      <c r="B36" s="403">
        <v>1788334</v>
      </c>
      <c r="C36" s="403">
        <v>1858235</v>
      </c>
      <c r="D36" s="403">
        <v>69901</v>
      </c>
      <c r="E36" s="397">
        <v>3.9087217488455783E-2</v>
      </c>
      <c r="F36" s="195">
        <f t="shared" si="0"/>
        <v>22</v>
      </c>
    </row>
    <row r="37" spans="1:6">
      <c r="A37" s="195" t="s">
        <v>24</v>
      </c>
      <c r="B37" s="403">
        <v>361787</v>
      </c>
      <c r="C37" s="403">
        <v>431755</v>
      </c>
      <c r="D37" s="403">
        <v>69968</v>
      </c>
      <c r="E37" s="397">
        <v>0.19339556147678061</v>
      </c>
      <c r="F37" s="195">
        <f t="shared" si="0"/>
        <v>1</v>
      </c>
    </row>
    <row r="38" spans="1:6">
      <c r="A38" s="195" t="s">
        <v>20</v>
      </c>
      <c r="B38" s="403">
        <v>1623550</v>
      </c>
      <c r="C38" s="403">
        <v>1720364</v>
      </c>
      <c r="D38" s="403">
        <v>96814</v>
      </c>
      <c r="E38" s="397">
        <v>5.963105540328284E-2</v>
      </c>
      <c r="F38" s="195">
        <f t="shared" si="0"/>
        <v>10</v>
      </c>
    </row>
    <row r="39" spans="1:6">
      <c r="A39" s="195" t="s">
        <v>1</v>
      </c>
      <c r="B39" s="403">
        <v>19902833</v>
      </c>
      <c r="C39" s="403">
        <v>20767587</v>
      </c>
      <c r="D39" s="403">
        <v>864754</v>
      </c>
      <c r="E39" s="397">
        <v>4.3448789426108414E-2</v>
      </c>
      <c r="F39" s="195">
        <f t="shared" si="0"/>
        <v>20</v>
      </c>
    </row>
    <row r="40" spans="1:6">
      <c r="E40" s="195">
        <f>C39/B39-1</f>
        <v>4.3448789426108414E-2</v>
      </c>
    </row>
  </sheetData>
  <autoFilter ref="A6:F6" xr:uid="{C1A95A58-0D2F-4EDF-AF89-C6E57C757850}">
    <sortState ref="A7:F40">
      <sortCondition ref="D6"/>
    </sortState>
  </autoFilter>
  <mergeCells count="1">
    <mergeCell ref="H1:I1"/>
  </mergeCells>
  <hyperlinks>
    <hyperlink ref="H1:I1" location="Index!A1" display="Regresar al Índice" xr:uid="{3EA1C785-C9C5-4791-B77A-BB998B4F10A8}"/>
  </hyperlinks>
  <pageMargins left="0.7" right="0.7" top="0.75" bottom="0.75" header="0.3" footer="0.3"/>
  <pageSetup paperSize="9"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190</vt:i4>
      </vt:variant>
      <vt:variant>
        <vt:lpstr>Rangos con nombre</vt:lpstr>
      </vt:variant>
      <vt:variant>
        <vt:i4>197</vt:i4>
      </vt:variant>
    </vt:vector>
  </HeadingPairs>
  <TitlesOfParts>
    <vt:vector size="387" baseType="lpstr">
      <vt:lpstr>Index</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T20</vt:lpstr>
      <vt:lpstr>T21</vt:lpstr>
      <vt:lpstr>T22</vt:lpstr>
      <vt:lpstr>T23</vt:lpstr>
      <vt:lpstr>T24</vt:lpstr>
      <vt:lpstr>T25</vt:lpstr>
      <vt:lpstr>T26</vt:lpstr>
      <vt:lpstr>T27</vt:lpstr>
      <vt:lpstr>T28</vt:lpstr>
      <vt:lpstr>T29</vt:lpstr>
      <vt:lpstr>T30</vt:lpstr>
      <vt:lpstr>T31</vt:lpstr>
      <vt:lpstr>T32</vt:lpstr>
      <vt:lpstr>T33</vt:lpstr>
      <vt:lpstr>F1</vt:lpstr>
      <vt:lpstr>F2</vt:lpstr>
      <vt:lpstr>F3</vt:lpstr>
      <vt:lpstr>F4</vt:lpstr>
      <vt:lpstr>F5</vt:lpstr>
      <vt:lpstr>F6</vt:lpstr>
      <vt:lpstr>F7</vt:lpstr>
      <vt:lpstr>F8</vt:lpstr>
      <vt:lpstr>F9</vt:lpstr>
      <vt:lpstr>F10</vt:lpstr>
      <vt:lpstr>F11</vt:lpstr>
      <vt:lpstr>F12</vt:lpstr>
      <vt:lpstr>F13</vt:lpstr>
      <vt:lpstr>F14</vt:lpstr>
      <vt:lpstr>F15</vt:lpstr>
      <vt:lpstr>F16</vt:lpstr>
      <vt:lpstr>F17</vt:lpstr>
      <vt:lpstr>F18</vt:lpstr>
      <vt:lpstr>F19</vt:lpstr>
      <vt:lpstr>F20</vt:lpstr>
      <vt:lpstr>F21</vt:lpstr>
      <vt:lpstr>F22</vt:lpstr>
      <vt:lpstr>F23</vt:lpstr>
      <vt:lpstr>F24</vt:lpstr>
      <vt:lpstr>F25</vt:lpstr>
      <vt:lpstr>F26</vt:lpstr>
      <vt:lpstr>F27</vt:lpstr>
      <vt:lpstr>F28</vt:lpstr>
      <vt:lpstr>F29</vt:lpstr>
      <vt:lpstr>F30</vt:lpstr>
      <vt:lpstr>F31</vt:lpstr>
      <vt:lpstr>F32</vt:lpstr>
      <vt:lpstr>F33</vt:lpstr>
      <vt:lpstr>F34</vt:lpstr>
      <vt:lpstr>F35</vt:lpstr>
      <vt:lpstr>F36</vt:lpstr>
      <vt:lpstr>F37</vt:lpstr>
      <vt:lpstr>F38</vt:lpstr>
      <vt:lpstr>F39</vt:lpstr>
      <vt:lpstr>F40</vt:lpstr>
      <vt:lpstr>F41</vt:lpstr>
      <vt:lpstr>F42</vt:lpstr>
      <vt:lpstr>F43</vt:lpstr>
      <vt:lpstr>F44</vt:lpstr>
      <vt:lpstr>F45</vt:lpstr>
      <vt:lpstr>F46</vt:lpstr>
      <vt:lpstr>F47</vt:lpstr>
      <vt:lpstr>F48</vt:lpstr>
      <vt:lpstr>F49</vt:lpstr>
      <vt:lpstr>F50</vt:lpstr>
      <vt:lpstr>F51</vt:lpstr>
      <vt:lpstr>F52</vt:lpstr>
      <vt:lpstr>F53</vt:lpstr>
      <vt:lpstr>F54</vt:lpstr>
      <vt:lpstr>F55</vt:lpstr>
      <vt:lpstr>F56</vt:lpstr>
      <vt:lpstr>F57</vt:lpstr>
      <vt:lpstr>F58</vt:lpstr>
      <vt:lpstr>F59</vt:lpstr>
      <vt:lpstr>F60</vt:lpstr>
      <vt:lpstr>F61</vt:lpstr>
      <vt:lpstr>F62</vt:lpstr>
      <vt:lpstr>F63</vt:lpstr>
      <vt:lpstr>F64</vt:lpstr>
      <vt:lpstr>F65</vt:lpstr>
      <vt:lpstr>F66</vt:lpstr>
      <vt:lpstr>F67</vt:lpstr>
      <vt:lpstr>F68</vt:lpstr>
      <vt:lpstr>F69</vt:lpstr>
      <vt:lpstr>F70</vt:lpstr>
      <vt:lpstr>F71</vt:lpstr>
      <vt:lpstr>F72</vt:lpstr>
      <vt:lpstr>F73</vt:lpstr>
      <vt:lpstr>F74</vt:lpstr>
      <vt:lpstr>F75</vt:lpstr>
      <vt:lpstr>F76</vt:lpstr>
      <vt:lpstr>F77</vt:lpstr>
      <vt:lpstr>F78</vt:lpstr>
      <vt:lpstr>F79</vt:lpstr>
      <vt:lpstr>F80</vt:lpstr>
      <vt:lpstr>F81</vt:lpstr>
      <vt:lpstr>F82</vt:lpstr>
      <vt:lpstr>F83</vt:lpstr>
      <vt:lpstr>F84</vt:lpstr>
      <vt:lpstr>F85</vt:lpstr>
      <vt:lpstr>F86</vt:lpstr>
      <vt:lpstr>F87</vt:lpstr>
      <vt:lpstr>F88</vt:lpstr>
      <vt:lpstr>F89</vt:lpstr>
      <vt:lpstr>F90</vt:lpstr>
      <vt:lpstr>F91</vt:lpstr>
      <vt:lpstr>F92</vt:lpstr>
      <vt:lpstr>F93</vt:lpstr>
      <vt:lpstr>F94</vt:lpstr>
      <vt:lpstr>F95</vt:lpstr>
      <vt:lpstr>F96</vt:lpstr>
      <vt:lpstr>F97</vt:lpstr>
      <vt:lpstr>F98</vt:lpstr>
      <vt:lpstr>F99</vt:lpstr>
      <vt:lpstr>F100</vt:lpstr>
      <vt:lpstr>F101</vt:lpstr>
      <vt:lpstr>F102</vt:lpstr>
      <vt:lpstr>F103</vt:lpstr>
      <vt:lpstr>F104</vt:lpstr>
      <vt:lpstr>F105</vt:lpstr>
      <vt:lpstr>F106</vt:lpstr>
      <vt:lpstr>F107</vt:lpstr>
      <vt:lpstr>F108</vt:lpstr>
      <vt:lpstr>F109</vt:lpstr>
      <vt:lpstr>F110</vt:lpstr>
      <vt:lpstr>F111</vt:lpstr>
      <vt:lpstr>F112</vt:lpstr>
      <vt:lpstr>F113</vt:lpstr>
      <vt:lpstr>F114</vt:lpstr>
      <vt:lpstr>F115</vt:lpstr>
      <vt:lpstr>F116</vt:lpstr>
      <vt:lpstr>F117</vt:lpstr>
      <vt:lpstr>F118</vt:lpstr>
      <vt:lpstr>F119</vt:lpstr>
      <vt:lpstr>F120</vt:lpstr>
      <vt:lpstr>F121</vt:lpstr>
      <vt:lpstr>F122</vt:lpstr>
      <vt:lpstr>F123</vt:lpstr>
      <vt:lpstr>F124</vt:lpstr>
      <vt:lpstr>F125</vt:lpstr>
      <vt:lpstr>F126</vt:lpstr>
      <vt:lpstr>F127</vt:lpstr>
      <vt:lpstr>F128</vt:lpstr>
      <vt:lpstr>F129</vt:lpstr>
      <vt:lpstr>F130</vt:lpstr>
      <vt:lpstr>F131</vt:lpstr>
      <vt:lpstr>F132</vt:lpstr>
      <vt:lpstr>F133</vt:lpstr>
      <vt:lpstr>F134</vt:lpstr>
      <vt:lpstr>F135</vt:lpstr>
      <vt:lpstr>F136</vt:lpstr>
      <vt:lpstr>F137</vt:lpstr>
      <vt:lpstr>F138</vt:lpstr>
      <vt:lpstr>F139</vt:lpstr>
      <vt:lpstr>F140</vt:lpstr>
      <vt:lpstr>F141</vt:lpstr>
      <vt:lpstr>F142</vt:lpstr>
      <vt:lpstr>F143</vt:lpstr>
      <vt:lpstr>F144</vt:lpstr>
      <vt:lpstr>F145</vt:lpstr>
      <vt:lpstr>F146</vt:lpstr>
      <vt:lpstr>F147</vt:lpstr>
      <vt:lpstr>F148</vt:lpstr>
      <vt:lpstr>F149</vt:lpstr>
      <vt:lpstr>F150</vt:lpstr>
      <vt:lpstr>F151</vt:lpstr>
      <vt:lpstr>F152 bovino </vt:lpstr>
      <vt:lpstr>F152 caprino</vt:lpstr>
      <vt:lpstr>F152 ovino</vt:lpstr>
      <vt:lpstr>F152 porcino</vt:lpstr>
      <vt:lpstr>F153-164 empleo</vt:lpstr>
      <vt:lpstr>Start10</vt:lpstr>
      <vt:lpstr>Start100</vt:lpstr>
      <vt:lpstr>Start101</vt:lpstr>
      <vt:lpstr>Start102</vt:lpstr>
      <vt:lpstr>Start103</vt:lpstr>
      <vt:lpstr>Start104</vt:lpstr>
      <vt:lpstr>Start105</vt:lpstr>
      <vt:lpstr>Start106</vt:lpstr>
      <vt:lpstr>Start107</vt:lpstr>
      <vt:lpstr>Start108</vt:lpstr>
      <vt:lpstr>Start109</vt:lpstr>
      <vt:lpstr>Start11</vt:lpstr>
      <vt:lpstr>Start110</vt:lpstr>
      <vt:lpstr>Start111</vt:lpstr>
      <vt:lpstr>Start112</vt:lpstr>
      <vt:lpstr>Start113</vt:lpstr>
      <vt:lpstr>Start114</vt:lpstr>
      <vt:lpstr>Start115</vt:lpstr>
      <vt:lpstr>Start116</vt:lpstr>
      <vt:lpstr>Start117</vt:lpstr>
      <vt:lpstr>Start118</vt:lpstr>
      <vt:lpstr>Start119</vt:lpstr>
      <vt:lpstr>Start12</vt:lpstr>
      <vt:lpstr>Start120</vt:lpstr>
      <vt:lpstr>Start121</vt:lpstr>
      <vt:lpstr>Start122</vt:lpstr>
      <vt:lpstr>Start123</vt:lpstr>
      <vt:lpstr>Start124</vt:lpstr>
      <vt:lpstr>Start125</vt:lpstr>
      <vt:lpstr>Start126</vt:lpstr>
      <vt:lpstr>Start127</vt:lpstr>
      <vt:lpstr>Start128</vt:lpstr>
      <vt:lpstr>Start129</vt:lpstr>
      <vt:lpstr>Start13</vt:lpstr>
      <vt:lpstr>Start130</vt:lpstr>
      <vt:lpstr>Start131</vt:lpstr>
      <vt:lpstr>Start132</vt:lpstr>
      <vt:lpstr>Start133</vt:lpstr>
      <vt:lpstr>Start134</vt:lpstr>
      <vt:lpstr>Start135</vt:lpstr>
      <vt:lpstr>Start136</vt:lpstr>
      <vt:lpstr>Start137</vt:lpstr>
      <vt:lpstr>Start138</vt:lpstr>
      <vt:lpstr>Start139</vt:lpstr>
      <vt:lpstr>Start14</vt:lpstr>
      <vt:lpstr>Start140</vt:lpstr>
      <vt:lpstr>Start141</vt:lpstr>
      <vt:lpstr>Start142</vt:lpstr>
      <vt:lpstr>Start143</vt:lpstr>
      <vt:lpstr>Start144</vt:lpstr>
      <vt:lpstr>Start145</vt:lpstr>
      <vt:lpstr>Start146</vt:lpstr>
      <vt:lpstr>Start147</vt:lpstr>
      <vt:lpstr>Start148</vt:lpstr>
      <vt:lpstr>Start149</vt:lpstr>
      <vt:lpstr>Start15</vt:lpstr>
      <vt:lpstr>Start150</vt:lpstr>
      <vt:lpstr>Start151</vt:lpstr>
      <vt:lpstr>Start152</vt:lpstr>
      <vt:lpstr>Start153</vt:lpstr>
      <vt:lpstr>Start154</vt:lpstr>
      <vt:lpstr>Start155</vt:lpstr>
      <vt:lpstr>Start156</vt:lpstr>
      <vt:lpstr>Start157</vt:lpstr>
      <vt:lpstr>Start158</vt:lpstr>
      <vt:lpstr>Start159</vt:lpstr>
      <vt:lpstr>Start16</vt:lpstr>
      <vt:lpstr>Start160</vt:lpstr>
      <vt:lpstr>Start161</vt:lpstr>
      <vt:lpstr>Start162</vt:lpstr>
      <vt:lpstr>Start163</vt:lpstr>
      <vt:lpstr>Start164</vt:lpstr>
      <vt:lpstr>Start165</vt:lpstr>
      <vt:lpstr>Start166</vt:lpstr>
      <vt:lpstr>Start167</vt:lpstr>
      <vt:lpstr>Start168</vt:lpstr>
      <vt:lpstr>Start169</vt:lpstr>
      <vt:lpstr>Start17</vt:lpstr>
      <vt:lpstr>Start170</vt:lpstr>
      <vt:lpstr>Start171</vt:lpstr>
      <vt:lpstr>Start172</vt:lpstr>
      <vt:lpstr>Start173</vt:lpstr>
      <vt:lpstr>Start174</vt:lpstr>
      <vt:lpstr>Start175</vt:lpstr>
      <vt:lpstr>Start176</vt:lpstr>
      <vt:lpstr>Start177</vt:lpstr>
      <vt:lpstr>Start178</vt:lpstr>
      <vt:lpstr>Start179</vt:lpstr>
      <vt:lpstr>Start18</vt:lpstr>
      <vt:lpstr>Start180</vt:lpstr>
      <vt:lpstr>Start181</vt:lpstr>
      <vt:lpstr>Start182</vt:lpstr>
      <vt:lpstr>Start183</vt:lpstr>
      <vt:lpstr>Start184</vt:lpstr>
      <vt:lpstr>Start185</vt:lpstr>
      <vt:lpstr>Start186</vt:lpstr>
      <vt:lpstr>Start187</vt:lpstr>
      <vt:lpstr>Start188</vt:lpstr>
      <vt:lpstr>Start189</vt:lpstr>
      <vt:lpstr>Start19</vt:lpstr>
      <vt:lpstr>Start190</vt:lpstr>
      <vt:lpstr>Start191</vt:lpstr>
      <vt:lpstr>Start192</vt:lpstr>
      <vt:lpstr>Start193</vt:lpstr>
      <vt:lpstr>Start194</vt:lpstr>
      <vt:lpstr>Start195</vt:lpstr>
      <vt:lpstr>Start196</vt:lpstr>
      <vt:lpstr>Start197</vt:lpstr>
      <vt:lpstr>Start2</vt:lpstr>
      <vt:lpstr>Start20</vt:lpstr>
      <vt:lpstr>Start21</vt:lpstr>
      <vt:lpstr>Start22</vt:lpstr>
      <vt:lpstr>Start23</vt:lpstr>
      <vt:lpstr>Start24</vt:lpstr>
      <vt:lpstr>Start25</vt:lpstr>
      <vt:lpstr>Start26</vt:lpstr>
      <vt:lpstr>Start27</vt:lpstr>
      <vt:lpstr>Start28</vt:lpstr>
      <vt:lpstr>Start29</vt:lpstr>
      <vt:lpstr>Start3</vt:lpstr>
      <vt:lpstr>Start30</vt:lpstr>
      <vt:lpstr>Start31</vt:lpstr>
      <vt:lpstr>Start32</vt:lpstr>
      <vt:lpstr>Start33</vt:lpstr>
      <vt:lpstr>Start34</vt:lpstr>
      <vt:lpstr>Start35</vt:lpstr>
      <vt:lpstr>Start36</vt:lpstr>
      <vt:lpstr>Start37</vt:lpstr>
      <vt:lpstr>Start38</vt:lpstr>
      <vt:lpstr>Start39</vt:lpstr>
      <vt:lpstr>Start4</vt:lpstr>
      <vt:lpstr>Start40</vt:lpstr>
      <vt:lpstr>Start41</vt:lpstr>
      <vt:lpstr>Start42</vt:lpstr>
      <vt:lpstr>Start43</vt:lpstr>
      <vt:lpstr>Start44</vt:lpstr>
      <vt:lpstr>Start45</vt:lpstr>
      <vt:lpstr>Start46</vt:lpstr>
      <vt:lpstr>Start47</vt:lpstr>
      <vt:lpstr>Start48</vt:lpstr>
      <vt:lpstr>Start49</vt:lpstr>
      <vt:lpstr>Start5</vt:lpstr>
      <vt:lpstr>Start50</vt:lpstr>
      <vt:lpstr>Start51</vt:lpstr>
      <vt:lpstr>Start52</vt:lpstr>
      <vt:lpstr>Start53</vt:lpstr>
      <vt:lpstr>'F53'!Start54</vt:lpstr>
      <vt:lpstr>Start54</vt:lpstr>
      <vt:lpstr>Start55</vt:lpstr>
      <vt:lpstr>Start56</vt:lpstr>
      <vt:lpstr>Start57</vt:lpstr>
      <vt:lpstr>Start58</vt:lpstr>
      <vt:lpstr>Start59</vt:lpstr>
      <vt:lpstr>Start6</vt:lpstr>
      <vt:lpstr>Start60</vt:lpstr>
      <vt:lpstr>Start61</vt:lpstr>
      <vt:lpstr>Start62</vt:lpstr>
      <vt:lpstr>Start63</vt:lpstr>
      <vt:lpstr>Start64</vt:lpstr>
      <vt:lpstr>Start65</vt:lpstr>
      <vt:lpstr>Start66</vt:lpstr>
      <vt:lpstr>Start67</vt:lpstr>
      <vt:lpstr>Start68</vt:lpstr>
      <vt:lpstr>Start69</vt:lpstr>
      <vt:lpstr>Start7</vt:lpstr>
      <vt:lpstr>Start70</vt:lpstr>
      <vt:lpstr>Start71</vt:lpstr>
      <vt:lpstr>Start72</vt:lpstr>
      <vt:lpstr>Start73</vt:lpstr>
      <vt:lpstr>Start74</vt:lpstr>
      <vt:lpstr>Start75</vt:lpstr>
      <vt:lpstr>Start76</vt:lpstr>
      <vt:lpstr>Start77</vt:lpstr>
      <vt:lpstr>Start78</vt:lpstr>
      <vt:lpstr>Start79</vt:lpstr>
      <vt:lpstr>Start8</vt:lpstr>
      <vt:lpstr>Start80</vt:lpstr>
      <vt:lpstr>Start81</vt:lpstr>
      <vt:lpstr>Start82</vt:lpstr>
      <vt:lpstr>Start83</vt:lpstr>
      <vt:lpstr>Start84</vt:lpstr>
      <vt:lpstr>Start85</vt:lpstr>
      <vt:lpstr>Start86</vt:lpstr>
      <vt:lpstr>Start87</vt:lpstr>
      <vt:lpstr>Start88</vt:lpstr>
      <vt:lpstr>Start89</vt:lpstr>
      <vt:lpstr>Start9</vt:lpstr>
      <vt:lpstr>Start90</vt:lpstr>
      <vt:lpstr>Start91</vt:lpstr>
      <vt:lpstr>Start92</vt:lpstr>
      <vt:lpstr>Start93</vt:lpstr>
      <vt:lpstr>Start94</vt:lpstr>
      <vt:lpstr>Start95</vt:lpstr>
      <vt:lpstr>Start96</vt:lpstr>
      <vt:lpstr>Start97</vt:lpstr>
      <vt:lpstr>Start98</vt:lpstr>
      <vt:lpstr>Start99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GalindoAcosta</dc:creator>
  <cp:lastModifiedBy>Roberto Galindo Acosta</cp:lastModifiedBy>
  <dcterms:created xsi:type="dcterms:W3CDTF">2020-06-29T19:34:24Z</dcterms:created>
  <dcterms:modified xsi:type="dcterms:W3CDTF">2021-12-01T16:20:29Z</dcterms:modified>
</cp:coreProperties>
</file>